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cuellar\Desktop\CARPETAS DOCUMENTOS 2025\SEGUNDO PROCESO ASEO 2025\VERIFICACION ARITMETICA 2025\"/>
    </mc:Choice>
  </mc:AlternateContent>
  <xr:revisionPtr revIDLastSave="0" documentId="13_ncr:1_{3F34C759-B19F-4272-806E-F3660CA76FF5}" xr6:coauthVersionLast="47" xr6:coauthVersionMax="47" xr10:uidLastSave="{00000000-0000-0000-0000-000000000000}"/>
  <bookViews>
    <workbookView xWindow="-120" yWindow="-120" windowWidth="29040" windowHeight="15840" tabRatio="684" firstSheet="1" activeTab="5" xr2:uid="{00000000-000D-0000-FFFF-FFFF00000000}"/>
  </bookViews>
  <sheets>
    <sheet name="Resumen de artículos y servi..." sheetId="1" r:id="rId1"/>
    <sheet name="Elementos y servicios" sheetId="2" r:id="rId2"/>
    <sheet name="Cotizacion menor valor" sheetId="6" r:id="rId3"/>
    <sheet name="Ahorros de artículos" sheetId="3" r:id="rId4"/>
    <sheet name="Verificacion Aritmetica" sheetId="7" r:id="rId5"/>
    <sheet name="Ahorros totales" sheetId="4" r:id="rId6"/>
    <sheet name="Archivos adjuntos" sheetId="5" r:id="rId7"/>
  </sheets>
  <externalReferences>
    <externalReference r:id="rId8"/>
    <externalReference r:id="rId9"/>
  </externalReferences>
  <definedNames>
    <definedName name="_xlnm._FilterDatabase" localSheetId="3" hidden="1">'Ahorros de artículos'!$B$1:$T$1737</definedName>
    <definedName name="_xlnm._FilterDatabase" localSheetId="5" hidden="1">'Ahorros totales'!$A$2:$G$30</definedName>
    <definedName name="_xlnm._FilterDatabase" localSheetId="6" hidden="1">'Archivos adjuntos'!$A$3:$J$31</definedName>
    <definedName name="_xlnm._FilterDatabase" localSheetId="1" hidden="1">'Elementos y servicios'!$A$3:$Y$1739</definedName>
    <definedName name="_xlnm._FilterDatabase" localSheetId="0" hidden="1">'Resumen de artículos y servi...'!$A$4:$AF$686</definedName>
  </definedNames>
  <calcPr calcId="191028"/>
  <pivotCaches>
    <pivotCache cacheId="2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H1" i="4"/>
  <c r="M1737" i="3"/>
  <c r="N1737" i="3" s="1"/>
  <c r="M1736" i="3"/>
  <c r="N1736" i="3" s="1"/>
  <c r="M1735" i="3"/>
  <c r="N1735" i="3" s="1"/>
  <c r="M1734" i="3"/>
  <c r="N1734" i="3" s="1"/>
  <c r="M1733" i="3"/>
  <c r="N1733" i="3" s="1"/>
  <c r="M1732" i="3"/>
  <c r="N1732" i="3" s="1"/>
  <c r="M1731" i="3"/>
  <c r="N1731" i="3" s="1"/>
  <c r="M1730" i="3"/>
  <c r="N1730" i="3" s="1"/>
  <c r="M1729" i="3"/>
  <c r="N1729" i="3" s="1"/>
  <c r="M1728" i="3"/>
  <c r="N1728" i="3" s="1"/>
  <c r="M1727" i="3"/>
  <c r="N1727" i="3" s="1"/>
  <c r="M1726" i="3"/>
  <c r="N1726" i="3" s="1"/>
  <c r="M1725" i="3"/>
  <c r="N1725" i="3" s="1"/>
  <c r="M1724" i="3"/>
  <c r="N1724" i="3" s="1"/>
  <c r="M1723" i="3"/>
  <c r="N1723" i="3" s="1"/>
  <c r="M1722" i="3"/>
  <c r="N1722" i="3" s="1"/>
  <c r="M1721" i="3"/>
  <c r="N1721" i="3" s="1"/>
  <c r="M1720" i="3"/>
  <c r="N1720" i="3" s="1"/>
  <c r="M1719" i="3"/>
  <c r="N1719" i="3" s="1"/>
  <c r="M1718" i="3"/>
  <c r="N1718" i="3" s="1"/>
  <c r="M1717" i="3"/>
  <c r="N1717" i="3" s="1"/>
  <c r="M1716" i="3"/>
  <c r="N1716" i="3" s="1"/>
  <c r="M1715" i="3"/>
  <c r="N1715" i="3" s="1"/>
  <c r="M1714" i="3"/>
  <c r="N1714" i="3" s="1"/>
  <c r="M1713" i="3"/>
  <c r="N1713" i="3" s="1"/>
  <c r="M1712" i="3"/>
  <c r="N1712" i="3" s="1"/>
  <c r="M1711" i="3"/>
  <c r="N1711" i="3" s="1"/>
  <c r="M1710" i="3"/>
  <c r="N1710" i="3" s="1"/>
  <c r="M1709" i="3"/>
  <c r="M1708" i="3"/>
  <c r="M1707" i="3"/>
  <c r="M1706" i="3"/>
  <c r="M1705" i="3"/>
  <c r="M1704" i="3"/>
  <c r="M1703" i="3"/>
  <c r="M1702" i="3"/>
  <c r="M1701" i="3"/>
  <c r="M1700" i="3"/>
  <c r="M1699" i="3"/>
  <c r="M1698" i="3"/>
  <c r="M1697" i="3"/>
  <c r="M1696" i="3"/>
  <c r="M1695" i="3"/>
  <c r="M1694" i="3"/>
  <c r="M1693" i="3"/>
  <c r="M1692" i="3"/>
  <c r="M1691" i="3"/>
  <c r="M1690" i="3"/>
  <c r="M1689" i="3"/>
  <c r="M1688" i="3"/>
  <c r="M1687" i="3"/>
  <c r="M1686" i="3"/>
  <c r="M1685" i="3"/>
  <c r="M1684" i="3"/>
  <c r="M1683" i="3"/>
  <c r="M1682" i="3"/>
  <c r="M1681" i="3"/>
  <c r="M1680" i="3"/>
  <c r="M1679" i="3"/>
  <c r="M1678" i="3"/>
  <c r="M1677" i="3"/>
  <c r="M1676" i="3"/>
  <c r="M1675" i="3"/>
  <c r="M1674" i="3"/>
  <c r="M1673" i="3"/>
  <c r="M1672" i="3"/>
  <c r="M1671" i="3"/>
  <c r="M1670" i="3"/>
  <c r="M1669" i="3"/>
  <c r="M1668" i="3"/>
  <c r="M1667" i="3"/>
  <c r="M1666" i="3"/>
  <c r="M1665" i="3"/>
  <c r="M1664" i="3"/>
  <c r="M1663" i="3"/>
  <c r="M1662" i="3"/>
  <c r="M1661" i="3"/>
  <c r="M1660" i="3"/>
  <c r="M1659" i="3"/>
  <c r="M1658" i="3"/>
  <c r="M1657" i="3"/>
  <c r="M1656" i="3"/>
  <c r="M1655" i="3"/>
  <c r="M1654" i="3"/>
  <c r="M1653" i="3"/>
  <c r="M1652" i="3"/>
  <c r="M1651" i="3"/>
  <c r="M1650" i="3"/>
  <c r="M1649" i="3"/>
  <c r="M1648" i="3"/>
  <c r="M1647" i="3"/>
  <c r="M1646" i="3"/>
  <c r="M1645" i="3"/>
  <c r="M1644" i="3"/>
  <c r="M1643" i="3"/>
  <c r="M1642" i="3"/>
  <c r="M1641" i="3"/>
  <c r="M1640" i="3"/>
  <c r="M1639" i="3"/>
  <c r="M1638" i="3"/>
  <c r="M1637" i="3"/>
  <c r="M1636" i="3"/>
  <c r="M1635" i="3"/>
  <c r="M1634" i="3"/>
  <c r="M1633" i="3"/>
  <c r="M1632" i="3"/>
  <c r="M1631" i="3"/>
  <c r="M1630" i="3"/>
  <c r="M1629" i="3"/>
  <c r="M1628" i="3"/>
  <c r="M1627" i="3"/>
  <c r="M1626" i="3"/>
  <c r="M1625" i="3"/>
  <c r="M1624" i="3"/>
  <c r="M1623" i="3"/>
  <c r="M1622" i="3"/>
  <c r="M1621" i="3"/>
  <c r="M1620" i="3"/>
  <c r="M1619" i="3"/>
  <c r="M1618" i="3"/>
  <c r="M1617" i="3"/>
  <c r="M1616" i="3"/>
  <c r="M1615" i="3"/>
  <c r="M1614" i="3"/>
  <c r="M1613" i="3"/>
  <c r="M1612" i="3"/>
  <c r="M1611" i="3"/>
  <c r="M1610" i="3"/>
  <c r="M1609" i="3"/>
  <c r="M1608" i="3"/>
  <c r="M1607" i="3"/>
  <c r="M1606" i="3"/>
  <c r="M1605" i="3"/>
  <c r="M1604" i="3"/>
  <c r="M1603" i="3"/>
  <c r="M1602" i="3"/>
  <c r="M1601" i="3"/>
  <c r="M1600" i="3"/>
  <c r="M1599" i="3"/>
  <c r="M1598" i="3"/>
  <c r="M1597" i="3"/>
  <c r="M1596" i="3"/>
  <c r="M1595" i="3"/>
  <c r="M1594" i="3"/>
  <c r="M1593" i="3"/>
  <c r="M1592" i="3"/>
  <c r="M1591" i="3"/>
  <c r="M1590" i="3"/>
  <c r="M1589" i="3"/>
  <c r="M1588" i="3"/>
  <c r="M1587" i="3"/>
  <c r="M1586" i="3"/>
  <c r="M1585" i="3"/>
  <c r="M1584" i="3"/>
  <c r="M1583" i="3"/>
  <c r="M1582" i="3"/>
  <c r="M1581" i="3"/>
  <c r="M1580" i="3"/>
  <c r="M1579" i="3"/>
  <c r="M1578" i="3"/>
  <c r="M1577" i="3"/>
  <c r="M1576" i="3"/>
  <c r="M1575" i="3"/>
  <c r="M1574" i="3"/>
  <c r="M1573" i="3"/>
  <c r="M1572" i="3"/>
  <c r="M1571" i="3"/>
  <c r="M1570" i="3"/>
  <c r="M1569" i="3"/>
  <c r="M1568" i="3"/>
  <c r="M1567" i="3"/>
  <c r="M1566" i="3"/>
  <c r="M1565" i="3"/>
  <c r="M1564" i="3"/>
  <c r="M1563" i="3"/>
  <c r="M1562" i="3"/>
  <c r="M1561" i="3"/>
  <c r="M1560" i="3"/>
  <c r="M1559" i="3"/>
  <c r="M1558" i="3"/>
  <c r="M1557" i="3"/>
  <c r="M1556" i="3"/>
  <c r="M1555" i="3"/>
  <c r="M1554" i="3"/>
  <c r="M1553" i="3"/>
  <c r="M1552" i="3"/>
  <c r="M1551" i="3"/>
  <c r="M1550" i="3"/>
  <c r="M1549" i="3"/>
  <c r="M1548" i="3"/>
  <c r="M1547" i="3"/>
  <c r="M1546" i="3"/>
  <c r="M1545" i="3"/>
  <c r="M1544" i="3"/>
  <c r="M1543" i="3"/>
  <c r="M1542" i="3"/>
  <c r="M1541" i="3"/>
  <c r="M1540" i="3"/>
  <c r="M1539" i="3"/>
  <c r="M1538" i="3"/>
  <c r="M1537" i="3"/>
  <c r="M1536" i="3"/>
  <c r="M1535" i="3"/>
  <c r="M1534" i="3"/>
  <c r="M1533" i="3"/>
  <c r="M1532" i="3"/>
  <c r="M1531" i="3"/>
  <c r="M1530" i="3"/>
  <c r="M1529" i="3"/>
  <c r="M1528" i="3"/>
  <c r="M1527" i="3"/>
  <c r="M1526" i="3"/>
  <c r="M1525" i="3"/>
  <c r="M1524" i="3"/>
  <c r="M1523" i="3"/>
  <c r="M1522" i="3"/>
  <c r="M1521" i="3"/>
  <c r="M1520" i="3"/>
  <c r="M1519" i="3"/>
  <c r="M1518" i="3"/>
  <c r="M1517" i="3"/>
  <c r="M1516" i="3"/>
  <c r="M1515" i="3"/>
  <c r="M1514" i="3"/>
  <c r="M1513" i="3"/>
  <c r="M1512" i="3"/>
  <c r="M1511" i="3"/>
  <c r="M1510" i="3"/>
  <c r="M1509" i="3"/>
  <c r="M1508" i="3"/>
  <c r="M1507" i="3"/>
  <c r="M1506" i="3"/>
  <c r="M1505" i="3"/>
  <c r="M1504" i="3"/>
  <c r="M1503" i="3"/>
  <c r="M1502" i="3"/>
  <c r="M1501" i="3"/>
  <c r="M1500" i="3"/>
  <c r="M1499" i="3"/>
  <c r="M1498" i="3"/>
  <c r="M1497" i="3"/>
  <c r="M1496" i="3"/>
  <c r="M1495" i="3"/>
  <c r="M1494" i="3"/>
  <c r="M1493" i="3"/>
  <c r="M1492" i="3"/>
  <c r="M1491" i="3"/>
  <c r="M1490" i="3"/>
  <c r="M1489" i="3"/>
  <c r="M1488" i="3"/>
  <c r="M1487" i="3"/>
  <c r="M1486" i="3"/>
  <c r="M1485" i="3"/>
  <c r="M1484" i="3"/>
  <c r="M1483" i="3"/>
  <c r="M1482" i="3"/>
  <c r="M1481" i="3"/>
  <c r="M1480" i="3"/>
  <c r="M1479" i="3"/>
  <c r="M1478" i="3"/>
  <c r="M1477" i="3"/>
  <c r="M1476" i="3"/>
  <c r="M1475" i="3"/>
  <c r="M1474" i="3"/>
  <c r="M1473" i="3"/>
  <c r="M1472" i="3"/>
  <c r="M1471" i="3"/>
  <c r="M1470" i="3"/>
  <c r="M1469" i="3"/>
  <c r="M1468" i="3"/>
  <c r="M1467" i="3"/>
  <c r="M1466" i="3"/>
  <c r="M1465" i="3"/>
  <c r="M1464" i="3"/>
  <c r="M1463" i="3"/>
  <c r="M1462" i="3"/>
  <c r="M1461" i="3"/>
  <c r="M1460" i="3"/>
  <c r="M1459" i="3"/>
  <c r="M1458" i="3"/>
  <c r="M1457" i="3"/>
  <c r="M1456" i="3"/>
  <c r="M1455" i="3"/>
  <c r="M1454" i="3"/>
  <c r="M1453" i="3"/>
  <c r="M1452" i="3"/>
  <c r="M1451" i="3"/>
  <c r="M1450" i="3"/>
  <c r="M1449" i="3"/>
  <c r="M1448" i="3"/>
  <c r="M1447" i="3"/>
  <c r="M1446" i="3"/>
  <c r="M1445" i="3"/>
  <c r="M1444" i="3"/>
  <c r="M1443" i="3"/>
  <c r="M1442" i="3"/>
  <c r="M1441" i="3"/>
  <c r="M1440" i="3"/>
  <c r="M1439" i="3"/>
  <c r="M1438" i="3"/>
  <c r="M1437" i="3"/>
  <c r="M1436" i="3"/>
  <c r="M1435" i="3"/>
  <c r="M1434" i="3"/>
  <c r="M1433" i="3"/>
  <c r="M1432" i="3"/>
  <c r="M1431" i="3"/>
  <c r="M1430" i="3"/>
  <c r="M1429" i="3"/>
  <c r="M1428" i="3"/>
  <c r="M1427" i="3"/>
  <c r="M1426" i="3"/>
  <c r="M1425" i="3"/>
  <c r="M1424" i="3"/>
  <c r="M1423" i="3"/>
  <c r="M1422" i="3"/>
  <c r="M1421" i="3"/>
  <c r="M1420" i="3"/>
  <c r="M1419" i="3"/>
  <c r="M1418" i="3"/>
  <c r="M1417" i="3"/>
  <c r="M1416" i="3"/>
  <c r="M1415" i="3"/>
  <c r="M1414" i="3"/>
  <c r="M1413" i="3"/>
  <c r="M1412" i="3"/>
  <c r="M1411" i="3"/>
  <c r="M1410" i="3"/>
  <c r="M1409" i="3"/>
  <c r="M1408" i="3"/>
  <c r="M1407" i="3"/>
  <c r="M1406" i="3"/>
  <c r="M1405" i="3"/>
  <c r="M1404" i="3"/>
  <c r="M1403" i="3"/>
  <c r="M1402" i="3"/>
  <c r="M1401" i="3"/>
  <c r="M1400" i="3"/>
  <c r="M1399" i="3"/>
  <c r="M1398" i="3"/>
  <c r="M1397" i="3"/>
  <c r="M1396" i="3"/>
  <c r="M1395" i="3"/>
  <c r="M1394" i="3"/>
  <c r="M1393" i="3"/>
  <c r="M1392" i="3"/>
  <c r="M1391" i="3"/>
  <c r="M1390" i="3"/>
  <c r="M1389" i="3"/>
  <c r="M1388" i="3"/>
  <c r="M1387" i="3"/>
  <c r="M1386" i="3"/>
  <c r="M1385" i="3"/>
  <c r="M1384" i="3"/>
  <c r="M1383" i="3"/>
  <c r="M1382" i="3"/>
  <c r="M1381" i="3"/>
  <c r="M1380" i="3"/>
  <c r="M1379" i="3"/>
  <c r="M1378" i="3"/>
  <c r="M1377" i="3"/>
  <c r="M1376" i="3"/>
  <c r="M1375" i="3"/>
  <c r="M1374" i="3"/>
  <c r="M1373" i="3"/>
  <c r="M1372" i="3"/>
  <c r="M1371" i="3"/>
  <c r="M1370" i="3"/>
  <c r="M1369" i="3"/>
  <c r="M1368" i="3"/>
  <c r="M1367" i="3"/>
  <c r="M1366" i="3"/>
  <c r="M1365" i="3"/>
  <c r="M1364" i="3"/>
  <c r="M1363" i="3"/>
  <c r="M1362" i="3"/>
  <c r="M1361" i="3"/>
  <c r="M1360" i="3"/>
  <c r="M1359" i="3"/>
  <c r="M1358" i="3"/>
  <c r="M1357" i="3"/>
  <c r="M1356" i="3"/>
  <c r="M1355" i="3"/>
  <c r="M1354" i="3"/>
  <c r="M1353" i="3"/>
  <c r="M1352" i="3"/>
  <c r="M1351" i="3"/>
  <c r="M1350" i="3"/>
  <c r="M1349" i="3"/>
  <c r="M1348" i="3"/>
  <c r="M1347" i="3"/>
  <c r="M1346" i="3"/>
  <c r="M1345" i="3"/>
  <c r="M1344" i="3"/>
  <c r="M1343" i="3"/>
  <c r="M1342" i="3"/>
  <c r="M1341" i="3"/>
  <c r="M1340" i="3"/>
  <c r="M1339" i="3"/>
  <c r="M1338" i="3"/>
  <c r="M1337" i="3"/>
  <c r="M1336" i="3"/>
  <c r="M1335" i="3"/>
  <c r="M1334" i="3"/>
  <c r="M1333" i="3"/>
  <c r="M1332" i="3"/>
  <c r="M1331" i="3"/>
  <c r="M1330" i="3"/>
  <c r="M1329" i="3"/>
  <c r="M1328" i="3"/>
  <c r="M1327" i="3"/>
  <c r="M1326" i="3"/>
  <c r="M1325" i="3"/>
  <c r="M1324" i="3"/>
  <c r="M1323" i="3"/>
  <c r="M1322" i="3"/>
  <c r="M1321" i="3"/>
  <c r="M1320" i="3"/>
  <c r="M1319" i="3"/>
  <c r="M1318" i="3"/>
  <c r="M1317" i="3"/>
  <c r="M1316" i="3"/>
  <c r="M1315" i="3"/>
  <c r="M1314" i="3"/>
  <c r="M1313" i="3"/>
  <c r="M1312" i="3"/>
  <c r="M1311" i="3"/>
  <c r="M1310" i="3"/>
  <c r="M1309" i="3"/>
  <c r="M1308" i="3"/>
  <c r="M1307" i="3"/>
  <c r="M1306" i="3"/>
  <c r="M1305" i="3"/>
  <c r="M1304" i="3"/>
  <c r="M1303" i="3"/>
  <c r="M1302" i="3"/>
  <c r="M1301" i="3"/>
  <c r="M1300" i="3"/>
  <c r="M1299" i="3"/>
  <c r="M1298" i="3"/>
  <c r="M1297" i="3"/>
  <c r="M1296" i="3"/>
  <c r="M1295" i="3"/>
  <c r="M1294" i="3"/>
  <c r="M1293" i="3"/>
  <c r="M1292" i="3"/>
  <c r="M1291" i="3"/>
  <c r="M1290" i="3"/>
  <c r="M1289" i="3"/>
  <c r="M1288" i="3"/>
  <c r="M1287" i="3"/>
  <c r="M1286" i="3"/>
  <c r="M1285" i="3"/>
  <c r="M1284" i="3"/>
  <c r="M1283" i="3"/>
  <c r="M1282" i="3"/>
  <c r="M1281" i="3"/>
  <c r="M1280" i="3"/>
  <c r="M1279" i="3"/>
  <c r="M1278" i="3"/>
  <c r="M1277" i="3"/>
  <c r="M1276" i="3"/>
  <c r="M1275" i="3"/>
  <c r="M1274" i="3"/>
  <c r="M1273" i="3"/>
  <c r="M1272" i="3"/>
  <c r="M1271" i="3"/>
  <c r="M1270" i="3"/>
  <c r="M1269" i="3"/>
  <c r="M1268" i="3"/>
  <c r="M1267" i="3"/>
  <c r="M1266" i="3"/>
  <c r="M1265" i="3"/>
  <c r="M1264" i="3"/>
  <c r="M1263" i="3"/>
  <c r="M1262" i="3"/>
  <c r="M1261" i="3"/>
  <c r="M1260" i="3"/>
  <c r="M1259" i="3"/>
  <c r="M1258" i="3"/>
  <c r="M1257" i="3"/>
  <c r="M1256" i="3"/>
  <c r="M1255" i="3"/>
  <c r="M1254" i="3"/>
  <c r="M1253" i="3"/>
  <c r="M1252" i="3"/>
  <c r="M1251" i="3"/>
  <c r="M1250" i="3"/>
  <c r="M1249" i="3"/>
  <c r="M1248" i="3"/>
  <c r="M1247" i="3"/>
  <c r="M1246" i="3"/>
  <c r="M1245" i="3"/>
  <c r="M1244" i="3"/>
  <c r="M1243" i="3"/>
  <c r="M1242" i="3"/>
  <c r="M1241" i="3"/>
  <c r="M1240" i="3"/>
  <c r="M1239" i="3"/>
  <c r="M1238" i="3"/>
  <c r="M1237" i="3"/>
  <c r="M1236" i="3"/>
  <c r="M1235" i="3"/>
  <c r="M1234" i="3"/>
  <c r="M1233" i="3"/>
  <c r="M1232" i="3"/>
  <c r="M1231" i="3"/>
  <c r="M1230" i="3"/>
  <c r="M1229" i="3"/>
  <c r="M1228" i="3"/>
  <c r="M1227" i="3"/>
  <c r="M1226" i="3"/>
  <c r="M1225" i="3"/>
  <c r="M1224" i="3"/>
  <c r="M1223" i="3"/>
  <c r="M1222" i="3"/>
  <c r="M1221" i="3"/>
  <c r="M1220" i="3"/>
  <c r="M1219" i="3"/>
  <c r="M1218" i="3"/>
  <c r="M1217" i="3"/>
  <c r="M1216" i="3"/>
  <c r="M1215" i="3"/>
  <c r="M1214" i="3"/>
  <c r="M1213" i="3"/>
  <c r="M1212" i="3"/>
  <c r="M1211" i="3"/>
  <c r="M1210" i="3"/>
  <c r="M1209" i="3"/>
  <c r="M1208" i="3"/>
  <c r="M1207" i="3"/>
  <c r="M1206" i="3"/>
  <c r="M1205" i="3"/>
  <c r="M1204" i="3"/>
  <c r="M1203" i="3"/>
  <c r="M1202" i="3"/>
  <c r="M1201" i="3"/>
  <c r="M1200" i="3"/>
  <c r="M1199" i="3"/>
  <c r="M1198" i="3"/>
  <c r="M1197" i="3"/>
  <c r="M1196" i="3"/>
  <c r="M1195" i="3"/>
  <c r="M1194" i="3"/>
  <c r="M1193" i="3"/>
  <c r="M1192" i="3"/>
  <c r="M1191" i="3"/>
  <c r="M1190" i="3"/>
  <c r="M1189" i="3"/>
  <c r="M1188" i="3"/>
  <c r="M1187" i="3"/>
  <c r="M1186" i="3"/>
  <c r="M1185" i="3"/>
  <c r="M1184" i="3"/>
  <c r="M1183" i="3"/>
  <c r="M1182" i="3"/>
  <c r="M1181" i="3"/>
  <c r="M1180" i="3"/>
  <c r="M1179" i="3"/>
  <c r="M1178" i="3"/>
  <c r="M1177" i="3"/>
  <c r="M1176" i="3"/>
  <c r="M1175" i="3"/>
  <c r="M1174" i="3"/>
  <c r="M1173" i="3"/>
  <c r="M1172" i="3"/>
  <c r="M1171" i="3"/>
  <c r="M1170" i="3"/>
  <c r="M1169" i="3"/>
  <c r="M1168" i="3"/>
  <c r="M1167" i="3"/>
  <c r="M1166" i="3"/>
  <c r="M1165" i="3"/>
  <c r="M1164" i="3"/>
  <c r="M1163" i="3"/>
  <c r="M1162" i="3"/>
  <c r="M1161" i="3"/>
  <c r="M1160" i="3"/>
  <c r="M1159" i="3"/>
  <c r="M1158" i="3"/>
  <c r="M1157" i="3"/>
  <c r="M1156" i="3"/>
  <c r="M1155" i="3"/>
  <c r="M1154" i="3"/>
  <c r="M1153" i="3"/>
  <c r="M1152" i="3"/>
  <c r="M1151" i="3"/>
  <c r="M1150" i="3"/>
  <c r="M1149" i="3"/>
  <c r="M1148" i="3"/>
  <c r="M1147" i="3"/>
  <c r="M1146" i="3"/>
  <c r="M1145" i="3"/>
  <c r="M1144" i="3"/>
  <c r="M1143" i="3"/>
  <c r="M1142" i="3"/>
  <c r="M1141" i="3"/>
  <c r="M1140" i="3"/>
  <c r="M1139" i="3"/>
  <c r="M1138" i="3"/>
  <c r="M1137" i="3"/>
  <c r="M1136" i="3"/>
  <c r="M1135" i="3"/>
  <c r="M1134" i="3"/>
  <c r="M1133" i="3"/>
  <c r="M1132" i="3"/>
  <c r="M1131" i="3"/>
  <c r="M1130" i="3"/>
  <c r="M1129" i="3"/>
  <c r="M1128" i="3"/>
  <c r="M1127" i="3"/>
  <c r="M1126" i="3"/>
  <c r="M1125" i="3"/>
  <c r="M1124" i="3"/>
  <c r="M1123" i="3"/>
  <c r="M1122" i="3"/>
  <c r="M1121" i="3"/>
  <c r="M1120" i="3"/>
  <c r="M1119" i="3"/>
  <c r="M1118" i="3"/>
  <c r="M1117" i="3"/>
  <c r="M1116" i="3"/>
  <c r="M1115" i="3"/>
  <c r="M1114" i="3"/>
  <c r="M1113" i="3"/>
  <c r="M1112" i="3"/>
  <c r="M1111" i="3"/>
  <c r="M1110" i="3"/>
  <c r="M1109" i="3"/>
  <c r="M1108" i="3"/>
  <c r="M1107" i="3"/>
  <c r="M1106" i="3"/>
  <c r="M1105" i="3"/>
  <c r="M1104" i="3"/>
  <c r="M1103" i="3"/>
  <c r="M1102" i="3"/>
  <c r="M1101" i="3"/>
  <c r="M1100" i="3"/>
  <c r="M1099" i="3"/>
  <c r="M1098" i="3"/>
  <c r="M1097" i="3"/>
  <c r="M1096" i="3"/>
  <c r="M1095" i="3"/>
  <c r="M1094" i="3"/>
  <c r="M1093" i="3"/>
  <c r="M1092" i="3"/>
  <c r="M1091" i="3"/>
  <c r="M1090" i="3"/>
  <c r="M1089" i="3"/>
  <c r="M1088" i="3"/>
  <c r="M1087" i="3"/>
  <c r="M1086" i="3"/>
  <c r="M1085" i="3"/>
  <c r="M1084" i="3"/>
  <c r="M1083" i="3"/>
  <c r="M1082" i="3"/>
  <c r="M1081" i="3"/>
  <c r="M1080" i="3"/>
  <c r="M1079" i="3"/>
  <c r="M1078" i="3"/>
  <c r="M1077" i="3"/>
  <c r="M1076" i="3"/>
  <c r="M1075" i="3"/>
  <c r="M1074" i="3"/>
  <c r="M1073" i="3"/>
  <c r="M1072" i="3"/>
  <c r="M1071" i="3"/>
  <c r="M1070" i="3"/>
  <c r="M1069" i="3"/>
  <c r="M1068" i="3"/>
  <c r="M1067" i="3"/>
  <c r="M1066" i="3"/>
  <c r="M1065" i="3"/>
  <c r="M1064" i="3"/>
  <c r="M1063" i="3"/>
  <c r="M1062" i="3"/>
  <c r="M1061" i="3"/>
  <c r="M1060" i="3"/>
  <c r="M1059" i="3"/>
  <c r="M1058" i="3"/>
  <c r="M1057" i="3"/>
  <c r="M1056" i="3"/>
  <c r="M1055" i="3"/>
  <c r="M1054" i="3"/>
  <c r="M1053" i="3"/>
  <c r="M1052" i="3"/>
  <c r="M1051" i="3"/>
  <c r="M1050" i="3"/>
  <c r="M1049" i="3"/>
  <c r="M1048" i="3"/>
  <c r="M1047" i="3"/>
  <c r="M1046" i="3"/>
  <c r="M1045" i="3"/>
  <c r="M1044" i="3"/>
  <c r="M1043" i="3"/>
  <c r="M1042" i="3"/>
  <c r="M1041" i="3"/>
  <c r="M1040" i="3"/>
  <c r="M1039" i="3"/>
  <c r="M1038" i="3"/>
  <c r="M1037" i="3"/>
  <c r="M1036" i="3"/>
  <c r="M1035" i="3"/>
  <c r="M1034" i="3"/>
  <c r="M1033" i="3"/>
  <c r="M1032" i="3"/>
  <c r="M1031" i="3"/>
  <c r="M1030" i="3"/>
  <c r="M1029" i="3"/>
  <c r="M1028" i="3"/>
  <c r="M1027" i="3"/>
  <c r="M1026" i="3"/>
  <c r="M1025" i="3"/>
  <c r="M1024" i="3"/>
  <c r="M1023" i="3"/>
  <c r="M1022" i="3"/>
  <c r="M1021" i="3"/>
  <c r="M1020" i="3"/>
  <c r="M1019" i="3"/>
  <c r="M1018" i="3"/>
  <c r="M1017" i="3"/>
  <c r="M1016" i="3"/>
  <c r="M1015" i="3"/>
  <c r="M1014" i="3"/>
  <c r="M1013" i="3"/>
  <c r="M1012" i="3"/>
  <c r="M1011" i="3"/>
  <c r="M1010" i="3"/>
  <c r="M1009" i="3"/>
  <c r="M1008" i="3"/>
  <c r="M1007" i="3"/>
  <c r="M1006" i="3"/>
  <c r="M1005" i="3"/>
  <c r="M1004" i="3"/>
  <c r="M1003" i="3"/>
  <c r="M1002" i="3"/>
  <c r="M1001" i="3"/>
  <c r="M1000" i="3"/>
  <c r="M999" i="3"/>
  <c r="M998" i="3"/>
  <c r="M997" i="3"/>
  <c r="M996" i="3"/>
  <c r="M995" i="3"/>
  <c r="M994" i="3"/>
  <c r="M993" i="3"/>
  <c r="M992" i="3"/>
  <c r="M991" i="3"/>
  <c r="M990" i="3"/>
  <c r="M989" i="3"/>
  <c r="M988" i="3"/>
  <c r="M987" i="3"/>
  <c r="M986" i="3"/>
  <c r="M985" i="3"/>
  <c r="M984" i="3"/>
  <c r="M983" i="3"/>
  <c r="M982" i="3"/>
  <c r="M981" i="3"/>
  <c r="M980" i="3"/>
  <c r="M979" i="3"/>
  <c r="M978" i="3"/>
  <c r="M977" i="3"/>
  <c r="M976" i="3"/>
  <c r="M975" i="3"/>
  <c r="M974" i="3"/>
  <c r="M973" i="3"/>
  <c r="M972" i="3"/>
  <c r="M971" i="3"/>
  <c r="M970" i="3"/>
  <c r="M969" i="3"/>
  <c r="M968" i="3"/>
  <c r="M967" i="3"/>
  <c r="M966" i="3"/>
  <c r="M965" i="3"/>
  <c r="M964" i="3"/>
  <c r="M963" i="3"/>
  <c r="M962" i="3"/>
  <c r="M961" i="3"/>
  <c r="M960" i="3"/>
  <c r="M959" i="3"/>
  <c r="M958" i="3"/>
  <c r="M957" i="3"/>
  <c r="M956" i="3"/>
  <c r="M955" i="3"/>
  <c r="M954" i="3"/>
  <c r="M953" i="3"/>
  <c r="M952" i="3"/>
  <c r="M951" i="3"/>
  <c r="M950" i="3"/>
  <c r="M949" i="3"/>
  <c r="M948" i="3"/>
  <c r="M947" i="3"/>
  <c r="M946" i="3"/>
  <c r="M945" i="3"/>
  <c r="M944" i="3"/>
  <c r="M943" i="3"/>
  <c r="M942" i="3"/>
  <c r="M941" i="3"/>
  <c r="M940" i="3"/>
  <c r="M939" i="3"/>
  <c r="M938" i="3"/>
  <c r="M937" i="3"/>
  <c r="M936" i="3"/>
  <c r="M935" i="3"/>
  <c r="M934" i="3"/>
  <c r="M933" i="3"/>
  <c r="M932" i="3"/>
  <c r="M931" i="3"/>
  <c r="M930" i="3"/>
  <c r="M929" i="3"/>
  <c r="M928" i="3"/>
  <c r="M927" i="3"/>
  <c r="M926" i="3"/>
  <c r="M925" i="3"/>
  <c r="M924" i="3"/>
  <c r="M923" i="3"/>
  <c r="M922" i="3"/>
  <c r="M921" i="3"/>
  <c r="M920" i="3"/>
  <c r="M919" i="3"/>
  <c r="M918" i="3"/>
  <c r="M917" i="3"/>
  <c r="M916" i="3"/>
  <c r="M915" i="3"/>
  <c r="M914" i="3"/>
  <c r="M913" i="3"/>
  <c r="M912" i="3"/>
  <c r="M911" i="3"/>
  <c r="M910" i="3"/>
  <c r="M909" i="3"/>
  <c r="M908" i="3"/>
  <c r="M907" i="3"/>
  <c r="M906" i="3"/>
  <c r="M905" i="3"/>
  <c r="M904" i="3"/>
  <c r="M903" i="3"/>
  <c r="M902" i="3"/>
  <c r="M901" i="3"/>
  <c r="M900" i="3"/>
  <c r="M899" i="3"/>
  <c r="M898" i="3"/>
  <c r="M897" i="3"/>
  <c r="M896" i="3"/>
  <c r="M895" i="3"/>
  <c r="M894" i="3"/>
  <c r="M893" i="3"/>
  <c r="M892" i="3"/>
  <c r="M891" i="3"/>
  <c r="M890" i="3"/>
  <c r="M889" i="3"/>
  <c r="M888" i="3"/>
  <c r="M887" i="3"/>
  <c r="M886" i="3"/>
  <c r="M885" i="3"/>
  <c r="M884" i="3"/>
  <c r="M883" i="3"/>
  <c r="M882" i="3"/>
  <c r="M881" i="3"/>
  <c r="M880" i="3"/>
  <c r="M879" i="3"/>
  <c r="M878" i="3"/>
  <c r="M877" i="3"/>
  <c r="M876" i="3"/>
  <c r="M875" i="3"/>
  <c r="M874" i="3"/>
  <c r="M873" i="3"/>
  <c r="M872" i="3"/>
  <c r="M871" i="3"/>
  <c r="M870" i="3"/>
  <c r="M869" i="3"/>
  <c r="M868" i="3"/>
  <c r="M867" i="3"/>
  <c r="M866" i="3"/>
  <c r="M865" i="3"/>
  <c r="M864" i="3"/>
  <c r="M863" i="3"/>
  <c r="M862" i="3"/>
  <c r="M861" i="3"/>
  <c r="M860" i="3"/>
  <c r="M859" i="3"/>
  <c r="M858" i="3"/>
  <c r="M857" i="3"/>
  <c r="M856" i="3"/>
  <c r="M855" i="3"/>
  <c r="M854" i="3"/>
  <c r="M853" i="3"/>
  <c r="M852" i="3"/>
  <c r="M851" i="3"/>
  <c r="M850" i="3"/>
  <c r="M849" i="3"/>
  <c r="M848" i="3"/>
  <c r="M847" i="3"/>
  <c r="M846" i="3"/>
  <c r="M845" i="3"/>
  <c r="M844" i="3"/>
  <c r="M843" i="3"/>
  <c r="M842" i="3"/>
  <c r="M841" i="3"/>
  <c r="M840" i="3"/>
  <c r="M839" i="3"/>
  <c r="M838" i="3"/>
  <c r="M837" i="3"/>
  <c r="M836" i="3"/>
  <c r="M835" i="3"/>
  <c r="M834" i="3"/>
  <c r="M833" i="3"/>
  <c r="M832" i="3"/>
  <c r="M831" i="3"/>
  <c r="M830" i="3"/>
  <c r="M829" i="3"/>
  <c r="M828" i="3"/>
  <c r="M827" i="3"/>
  <c r="M826" i="3"/>
  <c r="M825" i="3"/>
  <c r="M824" i="3"/>
  <c r="M823" i="3"/>
  <c r="M822" i="3"/>
  <c r="M821" i="3"/>
  <c r="M820" i="3"/>
  <c r="M819" i="3"/>
  <c r="M818" i="3"/>
  <c r="M817" i="3"/>
  <c r="M816" i="3"/>
  <c r="M815" i="3"/>
  <c r="M814" i="3"/>
  <c r="M813" i="3"/>
  <c r="M812" i="3"/>
  <c r="M811" i="3"/>
  <c r="M810" i="3"/>
  <c r="M809" i="3"/>
  <c r="M808" i="3"/>
  <c r="M807" i="3"/>
  <c r="M806" i="3"/>
  <c r="M805" i="3"/>
  <c r="M804" i="3"/>
  <c r="M803" i="3"/>
  <c r="M802" i="3"/>
  <c r="M801" i="3"/>
  <c r="M800" i="3"/>
  <c r="M799" i="3"/>
  <c r="M798" i="3"/>
  <c r="M797" i="3"/>
  <c r="M796" i="3"/>
  <c r="M795" i="3"/>
  <c r="M794" i="3"/>
  <c r="M793" i="3"/>
  <c r="M792" i="3"/>
  <c r="M791" i="3"/>
  <c r="M790" i="3"/>
  <c r="M789" i="3"/>
  <c r="M788" i="3"/>
  <c r="M787" i="3"/>
  <c r="M786" i="3"/>
  <c r="M785" i="3"/>
  <c r="M784" i="3"/>
  <c r="M783" i="3"/>
  <c r="M782" i="3"/>
  <c r="M781" i="3"/>
  <c r="M780" i="3"/>
  <c r="M779" i="3"/>
  <c r="M778" i="3"/>
  <c r="M777" i="3"/>
  <c r="M776" i="3"/>
  <c r="M775" i="3"/>
  <c r="M774" i="3"/>
  <c r="M773" i="3"/>
  <c r="M772" i="3"/>
  <c r="M771" i="3"/>
  <c r="M770" i="3"/>
  <c r="M769" i="3"/>
  <c r="M768" i="3"/>
  <c r="M767" i="3"/>
  <c r="M766" i="3"/>
  <c r="M765" i="3"/>
  <c r="M764" i="3"/>
  <c r="M763" i="3"/>
  <c r="M762" i="3"/>
  <c r="M761" i="3"/>
  <c r="M760" i="3"/>
  <c r="M759" i="3"/>
  <c r="M758" i="3"/>
  <c r="M757" i="3"/>
  <c r="M756" i="3"/>
  <c r="M755" i="3"/>
  <c r="M754" i="3"/>
  <c r="M753" i="3"/>
  <c r="M752" i="3"/>
  <c r="M751" i="3"/>
  <c r="M750" i="3"/>
  <c r="M749" i="3"/>
  <c r="M748" i="3"/>
  <c r="M747" i="3"/>
  <c r="M746" i="3"/>
  <c r="M745" i="3"/>
  <c r="M744" i="3"/>
  <c r="M743" i="3"/>
  <c r="M742" i="3"/>
  <c r="M741" i="3"/>
  <c r="M740" i="3"/>
  <c r="M739" i="3"/>
  <c r="M738" i="3"/>
  <c r="M737" i="3"/>
  <c r="M736" i="3"/>
  <c r="M735" i="3"/>
  <c r="M734" i="3"/>
  <c r="M733" i="3"/>
  <c r="M732" i="3"/>
  <c r="M731" i="3"/>
  <c r="M730" i="3"/>
  <c r="M729" i="3"/>
  <c r="M728" i="3"/>
  <c r="M727" i="3"/>
  <c r="M726" i="3"/>
  <c r="M725" i="3"/>
  <c r="M724" i="3"/>
  <c r="M723" i="3"/>
  <c r="M722" i="3"/>
  <c r="M721" i="3"/>
  <c r="M720" i="3"/>
  <c r="M719" i="3"/>
  <c r="M718" i="3"/>
  <c r="M717" i="3"/>
  <c r="M716" i="3"/>
  <c r="M715" i="3"/>
  <c r="M714" i="3"/>
  <c r="M713" i="3"/>
  <c r="M712" i="3"/>
  <c r="M711" i="3"/>
  <c r="M710" i="3"/>
  <c r="M709" i="3"/>
  <c r="M708" i="3"/>
  <c r="M707" i="3"/>
  <c r="M706" i="3"/>
  <c r="M705" i="3"/>
  <c r="M704" i="3"/>
  <c r="M703" i="3"/>
  <c r="M702" i="3"/>
  <c r="M701" i="3"/>
  <c r="M700" i="3"/>
  <c r="M699" i="3"/>
  <c r="M698" i="3"/>
  <c r="M697" i="3"/>
  <c r="M696" i="3"/>
  <c r="M695" i="3"/>
  <c r="M694" i="3"/>
  <c r="M693" i="3"/>
  <c r="M692" i="3"/>
  <c r="M691" i="3"/>
  <c r="M690" i="3"/>
  <c r="M689" i="3"/>
  <c r="M688" i="3"/>
  <c r="M687" i="3"/>
  <c r="M686" i="3"/>
  <c r="M685" i="3"/>
  <c r="M684" i="3"/>
  <c r="M683" i="3"/>
  <c r="M682" i="3"/>
  <c r="M681" i="3"/>
  <c r="M680" i="3"/>
  <c r="M679" i="3"/>
  <c r="M678" i="3"/>
  <c r="M677" i="3"/>
  <c r="M676" i="3"/>
  <c r="M675" i="3"/>
  <c r="M674" i="3"/>
  <c r="M673" i="3"/>
  <c r="M672" i="3"/>
  <c r="M671" i="3"/>
  <c r="M670" i="3"/>
  <c r="M669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M631" i="3"/>
  <c r="M630" i="3"/>
  <c r="M629" i="3"/>
  <c r="M628" i="3"/>
  <c r="M627" i="3"/>
  <c r="M626" i="3"/>
  <c r="M625" i="3"/>
  <c r="M624" i="3"/>
  <c r="M623" i="3"/>
  <c r="M622" i="3"/>
  <c r="M621" i="3"/>
  <c r="M620" i="3"/>
  <c r="M619" i="3"/>
  <c r="M618" i="3"/>
  <c r="M617" i="3"/>
  <c r="M616" i="3"/>
  <c r="M615" i="3"/>
  <c r="M614" i="3"/>
  <c r="M613" i="3"/>
  <c r="M612" i="3"/>
  <c r="M611" i="3"/>
  <c r="M610" i="3"/>
  <c r="M609" i="3"/>
  <c r="M608" i="3"/>
  <c r="M607" i="3"/>
  <c r="M606" i="3"/>
  <c r="M605" i="3"/>
  <c r="M604" i="3"/>
  <c r="M603" i="3"/>
  <c r="M602" i="3"/>
  <c r="M601" i="3"/>
  <c r="M600" i="3"/>
  <c r="M599" i="3"/>
  <c r="M598" i="3"/>
  <c r="M597" i="3"/>
  <c r="M596" i="3"/>
  <c r="M595" i="3"/>
  <c r="M594" i="3"/>
  <c r="M593" i="3"/>
  <c r="M592" i="3"/>
  <c r="M591" i="3"/>
  <c r="M590" i="3"/>
  <c r="M589" i="3"/>
  <c r="M588" i="3"/>
  <c r="M587" i="3"/>
  <c r="M586" i="3"/>
  <c r="M585" i="3"/>
  <c r="M584" i="3"/>
  <c r="M583" i="3"/>
  <c r="M582" i="3"/>
  <c r="M581" i="3"/>
  <c r="M580" i="3"/>
  <c r="M579" i="3"/>
  <c r="M578" i="3"/>
  <c r="M577" i="3"/>
  <c r="M576" i="3"/>
  <c r="M575" i="3"/>
  <c r="M574" i="3"/>
  <c r="M573" i="3"/>
  <c r="M572" i="3"/>
  <c r="M571" i="3"/>
  <c r="M570" i="3"/>
  <c r="M569" i="3"/>
  <c r="M568" i="3"/>
  <c r="M567" i="3"/>
  <c r="M566" i="3"/>
  <c r="M565" i="3"/>
  <c r="M564" i="3"/>
  <c r="M563" i="3"/>
  <c r="M562" i="3"/>
  <c r="M561" i="3"/>
  <c r="M560" i="3"/>
  <c r="M559" i="3"/>
  <c r="M558" i="3"/>
  <c r="M557" i="3"/>
  <c r="M556" i="3"/>
  <c r="M555" i="3"/>
  <c r="M554" i="3"/>
  <c r="M553" i="3"/>
  <c r="M552" i="3"/>
  <c r="M551" i="3"/>
  <c r="M550" i="3"/>
  <c r="M549" i="3"/>
  <c r="M548" i="3"/>
  <c r="M547" i="3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N7" i="3" l="1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K7" i="6" l="1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N1709" i="3" l="1"/>
  <c r="N1708" i="3"/>
  <c r="N1707" i="3"/>
  <c r="N1706" i="3"/>
  <c r="N1705" i="3"/>
  <c r="N1704" i="3"/>
  <c r="N1703" i="3"/>
  <c r="N1702" i="3"/>
  <c r="N1701" i="3"/>
  <c r="N1700" i="3"/>
  <c r="N1699" i="3"/>
  <c r="N1698" i="3"/>
  <c r="N1697" i="3"/>
  <c r="N1696" i="3"/>
  <c r="N1695" i="3"/>
  <c r="N1694" i="3"/>
  <c r="N1693" i="3"/>
  <c r="N1692" i="3"/>
  <c r="N1691" i="3"/>
  <c r="N1690" i="3"/>
  <c r="N1689" i="3"/>
  <c r="N1688" i="3"/>
  <c r="N1687" i="3"/>
  <c r="N1686" i="3"/>
  <c r="N1685" i="3"/>
  <c r="N1684" i="3"/>
  <c r="N1683" i="3"/>
  <c r="N1682" i="3"/>
  <c r="N1681" i="3"/>
  <c r="N1680" i="3"/>
  <c r="N1679" i="3"/>
  <c r="N1678" i="3"/>
  <c r="N1677" i="3"/>
  <c r="N1676" i="3"/>
  <c r="N1675" i="3"/>
  <c r="N1674" i="3"/>
  <c r="N1673" i="3"/>
  <c r="N1672" i="3"/>
  <c r="N1671" i="3"/>
  <c r="N1670" i="3"/>
  <c r="N1669" i="3"/>
  <c r="N1668" i="3"/>
  <c r="N1667" i="3"/>
  <c r="N1666" i="3"/>
  <c r="N1665" i="3"/>
  <c r="N1664" i="3"/>
  <c r="N1663" i="3"/>
  <c r="N1662" i="3"/>
  <c r="N1661" i="3"/>
  <c r="N1660" i="3"/>
  <c r="N1659" i="3"/>
  <c r="N1658" i="3"/>
  <c r="N1657" i="3"/>
  <c r="N1656" i="3"/>
  <c r="N1655" i="3"/>
  <c r="N1654" i="3"/>
  <c r="N1653" i="3"/>
  <c r="N1652" i="3"/>
  <c r="N1651" i="3"/>
  <c r="N1650" i="3"/>
  <c r="N1649" i="3"/>
  <c r="N1648" i="3"/>
  <c r="N1647" i="3"/>
  <c r="N1646" i="3"/>
  <c r="N1645" i="3"/>
  <c r="N1644" i="3"/>
  <c r="N1643" i="3"/>
  <c r="N1642" i="3"/>
  <c r="N1641" i="3"/>
  <c r="N1640" i="3"/>
  <c r="N1639" i="3"/>
  <c r="N1638" i="3"/>
  <c r="N1637" i="3"/>
  <c r="N1636" i="3"/>
  <c r="N1635" i="3"/>
  <c r="N1634" i="3"/>
  <c r="N1633" i="3"/>
  <c r="N1632" i="3"/>
  <c r="N1631" i="3"/>
  <c r="N1630" i="3"/>
  <c r="N1629" i="3"/>
  <c r="N1628" i="3"/>
  <c r="N1627" i="3"/>
  <c r="N1626" i="3"/>
  <c r="N1625" i="3"/>
  <c r="N1624" i="3"/>
  <c r="N1623" i="3"/>
  <c r="N1622" i="3"/>
  <c r="N1621" i="3"/>
  <c r="N1620" i="3"/>
  <c r="N1619" i="3"/>
  <c r="N1618" i="3"/>
  <c r="N1617" i="3"/>
  <c r="N1616" i="3"/>
  <c r="N1615" i="3"/>
  <c r="N1614" i="3"/>
  <c r="D30" i="7" s="1"/>
  <c r="N1613" i="3"/>
  <c r="N1612" i="3"/>
  <c r="N1611" i="3"/>
  <c r="N1610" i="3"/>
  <c r="N1609" i="3"/>
  <c r="N1608" i="3"/>
  <c r="N1607" i="3"/>
  <c r="N1606" i="3"/>
  <c r="N1605" i="3"/>
  <c r="N1604" i="3"/>
  <c r="N1603" i="3"/>
  <c r="N1602" i="3"/>
  <c r="N1601" i="3"/>
  <c r="N1600" i="3"/>
  <c r="N1599" i="3"/>
  <c r="N1598" i="3"/>
  <c r="N1597" i="3"/>
  <c r="N1596" i="3"/>
  <c r="N1595" i="3"/>
  <c r="N1594" i="3"/>
  <c r="N1593" i="3"/>
  <c r="N1592" i="3"/>
  <c r="N1591" i="3"/>
  <c r="N1590" i="3"/>
  <c r="N1589" i="3"/>
  <c r="N1588" i="3"/>
  <c r="N1587" i="3"/>
  <c r="N1586" i="3"/>
  <c r="N1585" i="3"/>
  <c r="N1584" i="3"/>
  <c r="N1583" i="3"/>
  <c r="N1582" i="3"/>
  <c r="N1581" i="3"/>
  <c r="N1580" i="3"/>
  <c r="N1579" i="3"/>
  <c r="N1578" i="3"/>
  <c r="N1577" i="3"/>
  <c r="N1576" i="3"/>
  <c r="N1575" i="3"/>
  <c r="N1574" i="3"/>
  <c r="N1573" i="3"/>
  <c r="N1572" i="3"/>
  <c r="N1571" i="3"/>
  <c r="N1570" i="3"/>
  <c r="N1569" i="3"/>
  <c r="N1568" i="3"/>
  <c r="N1567" i="3"/>
  <c r="N1566" i="3"/>
  <c r="N1565" i="3"/>
  <c r="N1564" i="3"/>
  <c r="N1563" i="3"/>
  <c r="N1562" i="3"/>
  <c r="N1561" i="3"/>
  <c r="N1560" i="3"/>
  <c r="N1559" i="3"/>
  <c r="N1558" i="3"/>
  <c r="N1557" i="3"/>
  <c r="N1556" i="3"/>
  <c r="N1555" i="3"/>
  <c r="N1554" i="3"/>
  <c r="N1553" i="3"/>
  <c r="N1552" i="3"/>
  <c r="N1551" i="3"/>
  <c r="N1550" i="3"/>
  <c r="N1549" i="3"/>
  <c r="N1548" i="3"/>
  <c r="N1547" i="3"/>
  <c r="N1546" i="3"/>
  <c r="N1545" i="3"/>
  <c r="N1544" i="3"/>
  <c r="N1543" i="3"/>
  <c r="N1542" i="3"/>
  <c r="N1541" i="3"/>
  <c r="N1540" i="3"/>
  <c r="N1539" i="3"/>
  <c r="N1538" i="3"/>
  <c r="N1537" i="3"/>
  <c r="N1536" i="3"/>
  <c r="N1535" i="3"/>
  <c r="N1534" i="3"/>
  <c r="N1533" i="3"/>
  <c r="N1532" i="3"/>
  <c r="N1531" i="3"/>
  <c r="N1530" i="3"/>
  <c r="N1529" i="3"/>
  <c r="N1528" i="3"/>
  <c r="N1527" i="3"/>
  <c r="N1526" i="3"/>
  <c r="N1525" i="3"/>
  <c r="N1524" i="3"/>
  <c r="N1523" i="3"/>
  <c r="N1522" i="3"/>
  <c r="N1521" i="3"/>
  <c r="N1520" i="3"/>
  <c r="N1519" i="3"/>
  <c r="N1518" i="3"/>
  <c r="N1517" i="3"/>
  <c r="N1516" i="3"/>
  <c r="N1515" i="3"/>
  <c r="N1514" i="3"/>
  <c r="N1513" i="3"/>
  <c r="N1512" i="3"/>
  <c r="N1511" i="3"/>
  <c r="N1510" i="3"/>
  <c r="N1509" i="3"/>
  <c r="N1508" i="3"/>
  <c r="N1507" i="3"/>
  <c r="N1506" i="3"/>
  <c r="N1505" i="3"/>
  <c r="N1504" i="3"/>
  <c r="N1503" i="3"/>
  <c r="N1502" i="3"/>
  <c r="N1501" i="3"/>
  <c r="N1500" i="3"/>
  <c r="N1499" i="3"/>
  <c r="N1498" i="3"/>
  <c r="N1497" i="3"/>
  <c r="N1496" i="3"/>
  <c r="N1495" i="3"/>
  <c r="N1494" i="3"/>
  <c r="N1493" i="3"/>
  <c r="N1492" i="3"/>
  <c r="N1491" i="3"/>
  <c r="N1490" i="3"/>
  <c r="D28" i="7" s="1"/>
  <c r="N1489" i="3"/>
  <c r="N1488" i="3"/>
  <c r="N1487" i="3"/>
  <c r="N1486" i="3"/>
  <c r="N1485" i="3"/>
  <c r="N1484" i="3"/>
  <c r="N1483" i="3"/>
  <c r="N1482" i="3"/>
  <c r="N1481" i="3"/>
  <c r="N1480" i="3"/>
  <c r="N1479" i="3"/>
  <c r="N1478" i="3"/>
  <c r="N1477" i="3"/>
  <c r="N1476" i="3"/>
  <c r="N1475" i="3"/>
  <c r="N1474" i="3"/>
  <c r="N1473" i="3"/>
  <c r="N1472" i="3"/>
  <c r="N1471" i="3"/>
  <c r="N1470" i="3"/>
  <c r="N1469" i="3"/>
  <c r="N1468" i="3"/>
  <c r="N1467" i="3"/>
  <c r="N1466" i="3"/>
  <c r="N1465" i="3"/>
  <c r="N1464" i="3"/>
  <c r="N1463" i="3"/>
  <c r="N1462" i="3"/>
  <c r="N1461" i="3"/>
  <c r="N1460" i="3"/>
  <c r="N1459" i="3"/>
  <c r="N1458" i="3"/>
  <c r="N1457" i="3"/>
  <c r="N1456" i="3"/>
  <c r="N1455" i="3"/>
  <c r="N1454" i="3"/>
  <c r="N1453" i="3"/>
  <c r="N1452" i="3"/>
  <c r="N1451" i="3"/>
  <c r="N1450" i="3"/>
  <c r="N1449" i="3"/>
  <c r="N1448" i="3"/>
  <c r="N1447" i="3"/>
  <c r="N1446" i="3"/>
  <c r="N1445" i="3"/>
  <c r="N1444" i="3"/>
  <c r="N1443" i="3"/>
  <c r="N1442" i="3"/>
  <c r="N1441" i="3"/>
  <c r="N1440" i="3"/>
  <c r="N1439" i="3"/>
  <c r="N1438" i="3"/>
  <c r="N1437" i="3"/>
  <c r="N1436" i="3"/>
  <c r="N1435" i="3"/>
  <c r="N1434" i="3"/>
  <c r="N1433" i="3"/>
  <c r="N1432" i="3"/>
  <c r="N1431" i="3"/>
  <c r="N1430" i="3"/>
  <c r="N1429" i="3"/>
  <c r="N1428" i="3"/>
  <c r="N1427" i="3"/>
  <c r="N1426" i="3"/>
  <c r="N1425" i="3"/>
  <c r="N1424" i="3"/>
  <c r="N1423" i="3"/>
  <c r="N1422" i="3"/>
  <c r="N1421" i="3"/>
  <c r="N1420" i="3"/>
  <c r="N1419" i="3"/>
  <c r="N1418" i="3"/>
  <c r="N1417" i="3"/>
  <c r="N1416" i="3"/>
  <c r="N1415" i="3"/>
  <c r="N1414" i="3"/>
  <c r="N1413" i="3"/>
  <c r="N1412" i="3"/>
  <c r="N1411" i="3"/>
  <c r="N1410" i="3"/>
  <c r="N1409" i="3"/>
  <c r="N1408" i="3"/>
  <c r="N1407" i="3"/>
  <c r="N1406" i="3"/>
  <c r="N1405" i="3"/>
  <c r="N1404" i="3"/>
  <c r="N1403" i="3"/>
  <c r="N1402" i="3"/>
  <c r="N1401" i="3"/>
  <c r="N1400" i="3"/>
  <c r="N1399" i="3"/>
  <c r="N1398" i="3"/>
  <c r="N1397" i="3"/>
  <c r="N1396" i="3"/>
  <c r="N1395" i="3"/>
  <c r="N1394" i="3"/>
  <c r="N1393" i="3"/>
  <c r="N1392" i="3"/>
  <c r="N1391" i="3"/>
  <c r="N1390" i="3"/>
  <c r="N1389" i="3"/>
  <c r="N1388" i="3"/>
  <c r="N1387" i="3"/>
  <c r="N1386" i="3"/>
  <c r="N1385" i="3"/>
  <c r="N1384" i="3"/>
  <c r="N1383" i="3"/>
  <c r="N1382" i="3"/>
  <c r="N1381" i="3"/>
  <c r="N1380" i="3"/>
  <c r="N1379" i="3"/>
  <c r="N1378" i="3"/>
  <c r="N1377" i="3"/>
  <c r="N1376" i="3"/>
  <c r="N1375" i="3"/>
  <c r="N1374" i="3"/>
  <c r="N1373" i="3"/>
  <c r="N1372" i="3"/>
  <c r="N1371" i="3"/>
  <c r="N1370" i="3"/>
  <c r="N1369" i="3"/>
  <c r="N1368" i="3"/>
  <c r="N1367" i="3"/>
  <c r="N1366" i="3"/>
  <c r="N1365" i="3"/>
  <c r="N1364" i="3"/>
  <c r="N1363" i="3"/>
  <c r="N1362" i="3"/>
  <c r="N1361" i="3"/>
  <c r="N1360" i="3"/>
  <c r="N1359" i="3"/>
  <c r="N1358" i="3"/>
  <c r="N1357" i="3"/>
  <c r="N1356" i="3"/>
  <c r="N1355" i="3"/>
  <c r="N1354" i="3"/>
  <c r="N1353" i="3"/>
  <c r="N1352" i="3"/>
  <c r="N1351" i="3"/>
  <c r="N1350" i="3"/>
  <c r="N1349" i="3"/>
  <c r="N1348" i="3"/>
  <c r="N1347" i="3"/>
  <c r="N1346" i="3"/>
  <c r="N1345" i="3"/>
  <c r="N1344" i="3"/>
  <c r="N1343" i="3"/>
  <c r="N1342" i="3"/>
  <c r="N1341" i="3"/>
  <c r="N1340" i="3"/>
  <c r="N1339" i="3"/>
  <c r="N1338" i="3"/>
  <c r="N1337" i="3"/>
  <c r="N1336" i="3"/>
  <c r="N1335" i="3"/>
  <c r="N1334" i="3"/>
  <c r="N1333" i="3"/>
  <c r="N1332" i="3"/>
  <c r="N1331" i="3"/>
  <c r="N1330" i="3"/>
  <c r="N1329" i="3"/>
  <c r="N1328" i="3"/>
  <c r="N1327" i="3"/>
  <c r="N1326" i="3"/>
  <c r="N1325" i="3"/>
  <c r="N1324" i="3"/>
  <c r="N1323" i="3"/>
  <c r="N1322" i="3"/>
  <c r="N1321" i="3"/>
  <c r="N1320" i="3"/>
  <c r="N1319" i="3"/>
  <c r="N1318" i="3"/>
  <c r="N1317" i="3"/>
  <c r="N1316" i="3"/>
  <c r="N1315" i="3"/>
  <c r="N1314" i="3"/>
  <c r="N1313" i="3"/>
  <c r="N1312" i="3"/>
  <c r="N1311" i="3"/>
  <c r="N1310" i="3"/>
  <c r="N1309" i="3"/>
  <c r="N1308" i="3"/>
  <c r="N1307" i="3"/>
  <c r="N1306" i="3"/>
  <c r="N1305" i="3"/>
  <c r="N1304" i="3"/>
  <c r="N1303" i="3"/>
  <c r="N1302" i="3"/>
  <c r="N1301" i="3"/>
  <c r="N1300" i="3"/>
  <c r="N1299" i="3"/>
  <c r="N1298" i="3"/>
  <c r="N1297" i="3"/>
  <c r="N1296" i="3"/>
  <c r="N1295" i="3"/>
  <c r="N1294" i="3"/>
  <c r="N1293" i="3"/>
  <c r="N1292" i="3"/>
  <c r="N1291" i="3"/>
  <c r="N1290" i="3"/>
  <c r="N1289" i="3"/>
  <c r="N1288" i="3"/>
  <c r="N1287" i="3"/>
  <c r="N1286" i="3"/>
  <c r="N1285" i="3"/>
  <c r="N1284" i="3"/>
  <c r="N1283" i="3"/>
  <c r="N1282" i="3"/>
  <c r="N1281" i="3"/>
  <c r="N1280" i="3"/>
  <c r="N1279" i="3"/>
  <c r="N1278" i="3"/>
  <c r="N1277" i="3"/>
  <c r="N1276" i="3"/>
  <c r="N1275" i="3"/>
  <c r="N1274" i="3"/>
  <c r="N1273" i="3"/>
  <c r="N1272" i="3"/>
  <c r="N1271" i="3"/>
  <c r="N1270" i="3"/>
  <c r="N1269" i="3"/>
  <c r="N1268" i="3"/>
  <c r="N1267" i="3"/>
  <c r="N1266" i="3"/>
  <c r="N1265" i="3"/>
  <c r="N1264" i="3"/>
  <c r="N1263" i="3"/>
  <c r="N1262" i="3"/>
  <c r="N1261" i="3"/>
  <c r="N1260" i="3"/>
  <c r="N1259" i="3"/>
  <c r="N1258" i="3"/>
  <c r="N1257" i="3"/>
  <c r="N1256" i="3"/>
  <c r="N1255" i="3"/>
  <c r="N1254" i="3"/>
  <c r="N1253" i="3"/>
  <c r="N1252" i="3"/>
  <c r="N1251" i="3"/>
  <c r="N1250" i="3"/>
  <c r="N1249" i="3"/>
  <c r="N1248" i="3"/>
  <c r="N1247" i="3"/>
  <c r="N1246" i="3"/>
  <c r="N1245" i="3"/>
  <c r="N1244" i="3"/>
  <c r="N1243" i="3"/>
  <c r="N1242" i="3"/>
  <c r="D24" i="7" s="1"/>
  <c r="N1241" i="3"/>
  <c r="N1240" i="3"/>
  <c r="N1239" i="3"/>
  <c r="N1238" i="3"/>
  <c r="N1237" i="3"/>
  <c r="N1236" i="3"/>
  <c r="N1235" i="3"/>
  <c r="N1234" i="3"/>
  <c r="N1233" i="3"/>
  <c r="N1232" i="3"/>
  <c r="N1231" i="3"/>
  <c r="N1230" i="3"/>
  <c r="N1229" i="3"/>
  <c r="N1228" i="3"/>
  <c r="N1227" i="3"/>
  <c r="N1226" i="3"/>
  <c r="N1225" i="3"/>
  <c r="N1224" i="3"/>
  <c r="N1223" i="3"/>
  <c r="N1222" i="3"/>
  <c r="N1221" i="3"/>
  <c r="N1220" i="3"/>
  <c r="N1219" i="3"/>
  <c r="N1218" i="3"/>
  <c r="N1217" i="3"/>
  <c r="N1216" i="3"/>
  <c r="N1215" i="3"/>
  <c r="N1214" i="3"/>
  <c r="N1213" i="3"/>
  <c r="N1212" i="3"/>
  <c r="N1211" i="3"/>
  <c r="N1210" i="3"/>
  <c r="N1209" i="3"/>
  <c r="N1208" i="3"/>
  <c r="N1207" i="3"/>
  <c r="N1206" i="3"/>
  <c r="N1205" i="3"/>
  <c r="N1204" i="3"/>
  <c r="N1203" i="3"/>
  <c r="N1202" i="3"/>
  <c r="N1201" i="3"/>
  <c r="N1200" i="3"/>
  <c r="N1199" i="3"/>
  <c r="N1198" i="3"/>
  <c r="N1197" i="3"/>
  <c r="N1196" i="3"/>
  <c r="N1195" i="3"/>
  <c r="N1194" i="3"/>
  <c r="N1193" i="3"/>
  <c r="N1192" i="3"/>
  <c r="N1191" i="3"/>
  <c r="N1190" i="3"/>
  <c r="N1189" i="3"/>
  <c r="N1188" i="3"/>
  <c r="N1187" i="3"/>
  <c r="N1186" i="3"/>
  <c r="N1185" i="3"/>
  <c r="N1184" i="3"/>
  <c r="N1183" i="3"/>
  <c r="N1182" i="3"/>
  <c r="N1181" i="3"/>
  <c r="N1180" i="3"/>
  <c r="N1179" i="3"/>
  <c r="N1178" i="3"/>
  <c r="N1177" i="3"/>
  <c r="N1176" i="3"/>
  <c r="N1175" i="3"/>
  <c r="N1174" i="3"/>
  <c r="N1173" i="3"/>
  <c r="N1172" i="3"/>
  <c r="N1171" i="3"/>
  <c r="N1170" i="3"/>
  <c r="N1169" i="3"/>
  <c r="N1168" i="3"/>
  <c r="N1167" i="3"/>
  <c r="N1166" i="3"/>
  <c r="N1165" i="3"/>
  <c r="N1164" i="3"/>
  <c r="N1163" i="3"/>
  <c r="N1162" i="3"/>
  <c r="N1161" i="3"/>
  <c r="N1160" i="3"/>
  <c r="N1159" i="3"/>
  <c r="N1158" i="3"/>
  <c r="N1157" i="3"/>
  <c r="N1156" i="3"/>
  <c r="N1155" i="3"/>
  <c r="N1154" i="3"/>
  <c r="N1153" i="3"/>
  <c r="N1152" i="3"/>
  <c r="N1151" i="3"/>
  <c r="N1150" i="3"/>
  <c r="N1149" i="3"/>
  <c r="N1148" i="3"/>
  <c r="N1147" i="3"/>
  <c r="N1146" i="3"/>
  <c r="N1145" i="3"/>
  <c r="N1144" i="3"/>
  <c r="N1143" i="3"/>
  <c r="N1142" i="3"/>
  <c r="N1141" i="3"/>
  <c r="N1140" i="3"/>
  <c r="N1139" i="3"/>
  <c r="N1138" i="3"/>
  <c r="N1137" i="3"/>
  <c r="N1136" i="3"/>
  <c r="N1135" i="3"/>
  <c r="N1134" i="3"/>
  <c r="N1133" i="3"/>
  <c r="N1132" i="3"/>
  <c r="N1131" i="3"/>
  <c r="N1130" i="3"/>
  <c r="N1129" i="3"/>
  <c r="N1128" i="3"/>
  <c r="N1127" i="3"/>
  <c r="N1126" i="3"/>
  <c r="N1125" i="3"/>
  <c r="N1124" i="3"/>
  <c r="N1123" i="3"/>
  <c r="N1122" i="3"/>
  <c r="N1121" i="3"/>
  <c r="N1120" i="3"/>
  <c r="N1119" i="3"/>
  <c r="N1118" i="3"/>
  <c r="D22" i="7" s="1"/>
  <c r="N1117" i="3"/>
  <c r="N1116" i="3"/>
  <c r="N1115" i="3"/>
  <c r="N1114" i="3"/>
  <c r="N1113" i="3"/>
  <c r="N1112" i="3"/>
  <c r="N1111" i="3"/>
  <c r="N1110" i="3"/>
  <c r="N1109" i="3"/>
  <c r="N1108" i="3"/>
  <c r="N1107" i="3"/>
  <c r="N1106" i="3"/>
  <c r="N1105" i="3"/>
  <c r="N1104" i="3"/>
  <c r="N1103" i="3"/>
  <c r="N1102" i="3"/>
  <c r="N1101" i="3"/>
  <c r="N1100" i="3"/>
  <c r="N1099" i="3"/>
  <c r="N1098" i="3"/>
  <c r="N1097" i="3"/>
  <c r="N1096" i="3"/>
  <c r="N1095" i="3"/>
  <c r="N1094" i="3"/>
  <c r="N1093" i="3"/>
  <c r="N1092" i="3"/>
  <c r="N1091" i="3"/>
  <c r="N1090" i="3"/>
  <c r="N1089" i="3"/>
  <c r="N1088" i="3"/>
  <c r="N1087" i="3"/>
  <c r="N1086" i="3"/>
  <c r="N1085" i="3"/>
  <c r="N1084" i="3"/>
  <c r="N1083" i="3"/>
  <c r="N1082" i="3"/>
  <c r="N1081" i="3"/>
  <c r="N1080" i="3"/>
  <c r="N1079" i="3"/>
  <c r="N1078" i="3"/>
  <c r="N1077" i="3"/>
  <c r="N1076" i="3"/>
  <c r="N1075" i="3"/>
  <c r="N1074" i="3"/>
  <c r="N1073" i="3"/>
  <c r="N1072" i="3"/>
  <c r="N1071" i="3"/>
  <c r="N1070" i="3"/>
  <c r="N1069" i="3"/>
  <c r="N1068" i="3"/>
  <c r="N1067" i="3"/>
  <c r="N1066" i="3"/>
  <c r="N1065" i="3"/>
  <c r="N1064" i="3"/>
  <c r="N1063" i="3"/>
  <c r="N1062" i="3"/>
  <c r="N1061" i="3"/>
  <c r="N1060" i="3"/>
  <c r="N1059" i="3"/>
  <c r="N1058" i="3"/>
  <c r="N1057" i="3"/>
  <c r="N1056" i="3"/>
  <c r="N1055" i="3"/>
  <c r="N1054" i="3"/>
  <c r="N1053" i="3"/>
  <c r="N1052" i="3"/>
  <c r="N1051" i="3"/>
  <c r="N1050" i="3"/>
  <c r="N1049" i="3"/>
  <c r="N1048" i="3"/>
  <c r="N1047" i="3"/>
  <c r="N1046" i="3"/>
  <c r="N1045" i="3"/>
  <c r="N1044" i="3"/>
  <c r="N1043" i="3"/>
  <c r="N1042" i="3"/>
  <c r="N1041" i="3"/>
  <c r="N1040" i="3"/>
  <c r="N1039" i="3"/>
  <c r="N1038" i="3"/>
  <c r="N1037" i="3"/>
  <c r="N1036" i="3"/>
  <c r="N1035" i="3"/>
  <c r="N1034" i="3"/>
  <c r="N1033" i="3"/>
  <c r="N1032" i="3"/>
  <c r="N1031" i="3"/>
  <c r="N1030" i="3"/>
  <c r="N1029" i="3"/>
  <c r="N1028" i="3"/>
  <c r="N1027" i="3"/>
  <c r="N1026" i="3"/>
  <c r="N1025" i="3"/>
  <c r="N1024" i="3"/>
  <c r="N1023" i="3"/>
  <c r="N1022" i="3"/>
  <c r="N1021" i="3"/>
  <c r="N1020" i="3"/>
  <c r="N1019" i="3"/>
  <c r="N1018" i="3"/>
  <c r="N1017" i="3"/>
  <c r="N1016" i="3"/>
  <c r="N1015" i="3"/>
  <c r="N1014" i="3"/>
  <c r="N1013" i="3"/>
  <c r="N1012" i="3"/>
  <c r="N1011" i="3"/>
  <c r="N1010" i="3"/>
  <c r="N1009" i="3"/>
  <c r="N1008" i="3"/>
  <c r="N1007" i="3"/>
  <c r="N1006" i="3"/>
  <c r="N1005" i="3"/>
  <c r="N1004" i="3"/>
  <c r="N1003" i="3"/>
  <c r="N1002" i="3"/>
  <c r="N1001" i="3"/>
  <c r="N1000" i="3"/>
  <c r="N999" i="3"/>
  <c r="N998" i="3"/>
  <c r="N997" i="3"/>
  <c r="N996" i="3"/>
  <c r="N995" i="3"/>
  <c r="N994" i="3"/>
  <c r="D20" i="7" s="1"/>
  <c r="N993" i="3"/>
  <c r="N992" i="3"/>
  <c r="N991" i="3"/>
  <c r="N990" i="3"/>
  <c r="N989" i="3"/>
  <c r="N988" i="3"/>
  <c r="N987" i="3"/>
  <c r="N986" i="3"/>
  <c r="N985" i="3"/>
  <c r="N984" i="3"/>
  <c r="N983" i="3"/>
  <c r="N982" i="3"/>
  <c r="N981" i="3"/>
  <c r="N980" i="3"/>
  <c r="N979" i="3"/>
  <c r="N978" i="3"/>
  <c r="N977" i="3"/>
  <c r="N976" i="3"/>
  <c r="N975" i="3"/>
  <c r="N974" i="3"/>
  <c r="N973" i="3"/>
  <c r="N972" i="3"/>
  <c r="N971" i="3"/>
  <c r="N970" i="3"/>
  <c r="N969" i="3"/>
  <c r="N968" i="3"/>
  <c r="N967" i="3"/>
  <c r="N966" i="3"/>
  <c r="N965" i="3"/>
  <c r="N964" i="3"/>
  <c r="N963" i="3"/>
  <c r="N962" i="3"/>
  <c r="N961" i="3"/>
  <c r="N960" i="3"/>
  <c r="N959" i="3"/>
  <c r="N958" i="3"/>
  <c r="N957" i="3"/>
  <c r="N956" i="3"/>
  <c r="N955" i="3"/>
  <c r="N954" i="3"/>
  <c r="N953" i="3"/>
  <c r="N952" i="3"/>
  <c r="N951" i="3"/>
  <c r="N950" i="3"/>
  <c r="N949" i="3"/>
  <c r="N948" i="3"/>
  <c r="N947" i="3"/>
  <c r="N946" i="3"/>
  <c r="N945" i="3"/>
  <c r="N944" i="3"/>
  <c r="N943" i="3"/>
  <c r="N942" i="3"/>
  <c r="N941" i="3"/>
  <c r="N940" i="3"/>
  <c r="N939" i="3"/>
  <c r="N938" i="3"/>
  <c r="N937" i="3"/>
  <c r="N936" i="3"/>
  <c r="N935" i="3"/>
  <c r="N934" i="3"/>
  <c r="N933" i="3"/>
  <c r="N932" i="3"/>
  <c r="N931" i="3"/>
  <c r="N930" i="3"/>
  <c r="N929" i="3"/>
  <c r="N928" i="3"/>
  <c r="N927" i="3"/>
  <c r="N926" i="3"/>
  <c r="N925" i="3"/>
  <c r="N924" i="3"/>
  <c r="N923" i="3"/>
  <c r="N922" i="3"/>
  <c r="N921" i="3"/>
  <c r="N920" i="3"/>
  <c r="N919" i="3"/>
  <c r="N918" i="3"/>
  <c r="N917" i="3"/>
  <c r="N916" i="3"/>
  <c r="N915" i="3"/>
  <c r="N914" i="3"/>
  <c r="N913" i="3"/>
  <c r="N912" i="3"/>
  <c r="N911" i="3"/>
  <c r="N910" i="3"/>
  <c r="N909" i="3"/>
  <c r="N908" i="3"/>
  <c r="N907" i="3"/>
  <c r="N906" i="3"/>
  <c r="N905" i="3"/>
  <c r="N904" i="3"/>
  <c r="N903" i="3"/>
  <c r="N902" i="3"/>
  <c r="N901" i="3"/>
  <c r="N900" i="3"/>
  <c r="N899" i="3"/>
  <c r="N898" i="3"/>
  <c r="N897" i="3"/>
  <c r="N896" i="3"/>
  <c r="N895" i="3"/>
  <c r="N894" i="3"/>
  <c r="N893" i="3"/>
  <c r="N892" i="3"/>
  <c r="N891" i="3"/>
  <c r="N890" i="3"/>
  <c r="N889" i="3"/>
  <c r="N888" i="3"/>
  <c r="N887" i="3"/>
  <c r="N886" i="3"/>
  <c r="N885" i="3"/>
  <c r="N884" i="3"/>
  <c r="N883" i="3"/>
  <c r="N882" i="3"/>
  <c r="N881" i="3"/>
  <c r="N880" i="3"/>
  <c r="N879" i="3"/>
  <c r="N878" i="3"/>
  <c r="N877" i="3"/>
  <c r="N876" i="3"/>
  <c r="N875" i="3"/>
  <c r="N874" i="3"/>
  <c r="N873" i="3"/>
  <c r="N872" i="3"/>
  <c r="N871" i="3"/>
  <c r="N870" i="3"/>
  <c r="D18" i="7" s="1"/>
  <c r="N869" i="3"/>
  <c r="N868" i="3"/>
  <c r="N867" i="3"/>
  <c r="N866" i="3"/>
  <c r="N865" i="3"/>
  <c r="N864" i="3"/>
  <c r="N863" i="3"/>
  <c r="N862" i="3"/>
  <c r="N861" i="3"/>
  <c r="N860" i="3"/>
  <c r="N859" i="3"/>
  <c r="N858" i="3"/>
  <c r="N857" i="3"/>
  <c r="N856" i="3"/>
  <c r="N855" i="3"/>
  <c r="N854" i="3"/>
  <c r="N853" i="3"/>
  <c r="N852" i="3"/>
  <c r="N851" i="3"/>
  <c r="N850" i="3"/>
  <c r="N849" i="3"/>
  <c r="N848" i="3"/>
  <c r="N847" i="3"/>
  <c r="N846" i="3"/>
  <c r="N845" i="3"/>
  <c r="N844" i="3"/>
  <c r="N843" i="3"/>
  <c r="N842" i="3"/>
  <c r="N841" i="3"/>
  <c r="N840" i="3"/>
  <c r="N839" i="3"/>
  <c r="N838" i="3"/>
  <c r="N837" i="3"/>
  <c r="N836" i="3"/>
  <c r="N835" i="3"/>
  <c r="N834" i="3"/>
  <c r="N833" i="3"/>
  <c r="N832" i="3"/>
  <c r="N831" i="3"/>
  <c r="N830" i="3"/>
  <c r="N829" i="3"/>
  <c r="N828" i="3"/>
  <c r="N827" i="3"/>
  <c r="N826" i="3"/>
  <c r="N825" i="3"/>
  <c r="N824" i="3"/>
  <c r="N823" i="3"/>
  <c r="N822" i="3"/>
  <c r="N821" i="3"/>
  <c r="N820" i="3"/>
  <c r="N819" i="3"/>
  <c r="N818" i="3"/>
  <c r="N817" i="3"/>
  <c r="N816" i="3"/>
  <c r="N815" i="3"/>
  <c r="N814" i="3"/>
  <c r="N813" i="3"/>
  <c r="N812" i="3"/>
  <c r="N811" i="3"/>
  <c r="N810" i="3"/>
  <c r="N809" i="3"/>
  <c r="N808" i="3"/>
  <c r="N807" i="3"/>
  <c r="N806" i="3"/>
  <c r="N805" i="3"/>
  <c r="N804" i="3"/>
  <c r="N803" i="3"/>
  <c r="N802" i="3"/>
  <c r="N801" i="3"/>
  <c r="N800" i="3"/>
  <c r="N799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81" i="3"/>
  <c r="N780" i="3"/>
  <c r="N779" i="3"/>
  <c r="N778" i="3"/>
  <c r="N777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N756" i="3"/>
  <c r="N755" i="3"/>
  <c r="N754" i="3"/>
  <c r="N753" i="3"/>
  <c r="N752" i="3"/>
  <c r="N751" i="3"/>
  <c r="N750" i="3"/>
  <c r="N749" i="3"/>
  <c r="N748" i="3"/>
  <c r="N747" i="3"/>
  <c r="N746" i="3"/>
  <c r="D16" i="7" s="1"/>
  <c r="N745" i="3"/>
  <c r="N744" i="3"/>
  <c r="N743" i="3"/>
  <c r="N742" i="3"/>
  <c r="N741" i="3"/>
  <c r="N740" i="3"/>
  <c r="N739" i="3"/>
  <c r="N738" i="3"/>
  <c r="N737" i="3"/>
  <c r="N736" i="3"/>
  <c r="N735" i="3"/>
  <c r="N734" i="3"/>
  <c r="N733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15" i="3"/>
  <c r="N714" i="3"/>
  <c r="N713" i="3"/>
  <c r="N712" i="3"/>
  <c r="N711" i="3"/>
  <c r="N710" i="3"/>
  <c r="N709" i="3"/>
  <c r="N708" i="3"/>
  <c r="N707" i="3"/>
  <c r="N706" i="3"/>
  <c r="N705" i="3"/>
  <c r="N704" i="3"/>
  <c r="N703" i="3"/>
  <c r="N702" i="3"/>
  <c r="N701" i="3"/>
  <c r="N700" i="3"/>
  <c r="N699" i="3"/>
  <c r="N698" i="3"/>
  <c r="N697" i="3"/>
  <c r="N696" i="3"/>
  <c r="N695" i="3"/>
  <c r="N694" i="3"/>
  <c r="N693" i="3"/>
  <c r="N692" i="3"/>
  <c r="N691" i="3"/>
  <c r="N690" i="3"/>
  <c r="N689" i="3"/>
  <c r="N688" i="3"/>
  <c r="N687" i="3"/>
  <c r="N686" i="3"/>
  <c r="N685" i="3"/>
  <c r="N684" i="3"/>
  <c r="N683" i="3"/>
  <c r="N682" i="3"/>
  <c r="N681" i="3"/>
  <c r="N680" i="3"/>
  <c r="N679" i="3"/>
  <c r="N678" i="3"/>
  <c r="N677" i="3"/>
  <c r="N676" i="3"/>
  <c r="N675" i="3"/>
  <c r="N674" i="3"/>
  <c r="N673" i="3"/>
  <c r="N672" i="3"/>
  <c r="N671" i="3"/>
  <c r="N670" i="3"/>
  <c r="N669" i="3"/>
  <c r="N668" i="3"/>
  <c r="N667" i="3"/>
  <c r="N666" i="3"/>
  <c r="N665" i="3"/>
  <c r="N664" i="3"/>
  <c r="N663" i="3"/>
  <c r="N662" i="3"/>
  <c r="N661" i="3"/>
  <c r="N660" i="3"/>
  <c r="N659" i="3"/>
  <c r="N658" i="3"/>
  <c r="N657" i="3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631" i="3"/>
  <c r="N630" i="3"/>
  <c r="N629" i="3"/>
  <c r="N628" i="3"/>
  <c r="N627" i="3"/>
  <c r="N626" i="3"/>
  <c r="N625" i="3"/>
  <c r="N624" i="3"/>
  <c r="N623" i="3"/>
  <c r="N622" i="3"/>
  <c r="D14" i="7" s="1"/>
  <c r="N621" i="3"/>
  <c r="N620" i="3"/>
  <c r="N619" i="3"/>
  <c r="N618" i="3"/>
  <c r="N617" i="3"/>
  <c r="N616" i="3"/>
  <c r="N615" i="3"/>
  <c r="N614" i="3"/>
  <c r="N613" i="3"/>
  <c r="N612" i="3"/>
  <c r="N611" i="3"/>
  <c r="N610" i="3"/>
  <c r="N609" i="3"/>
  <c r="N608" i="3"/>
  <c r="N607" i="3"/>
  <c r="N606" i="3"/>
  <c r="N605" i="3"/>
  <c r="N604" i="3"/>
  <c r="N603" i="3"/>
  <c r="N602" i="3"/>
  <c r="N601" i="3"/>
  <c r="N600" i="3"/>
  <c r="N599" i="3"/>
  <c r="N598" i="3"/>
  <c r="N597" i="3"/>
  <c r="N596" i="3"/>
  <c r="N595" i="3"/>
  <c r="N594" i="3"/>
  <c r="N593" i="3"/>
  <c r="N592" i="3"/>
  <c r="N591" i="3"/>
  <c r="N590" i="3"/>
  <c r="N589" i="3"/>
  <c r="N588" i="3"/>
  <c r="N587" i="3"/>
  <c r="N586" i="3"/>
  <c r="N585" i="3"/>
  <c r="N584" i="3"/>
  <c r="N583" i="3"/>
  <c r="N582" i="3"/>
  <c r="N581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66" i="3"/>
  <c r="N565" i="3"/>
  <c r="N564" i="3"/>
  <c r="N563" i="3"/>
  <c r="N562" i="3"/>
  <c r="N561" i="3"/>
  <c r="N560" i="3"/>
  <c r="N559" i="3"/>
  <c r="N558" i="3"/>
  <c r="N557" i="3"/>
  <c r="N556" i="3"/>
  <c r="N555" i="3"/>
  <c r="N554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N541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8" i="3"/>
  <c r="N527" i="3"/>
  <c r="N526" i="3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5" i="3"/>
  <c r="N504" i="3"/>
  <c r="N503" i="3"/>
  <c r="N502" i="3"/>
  <c r="N501" i="3"/>
  <c r="N500" i="3"/>
  <c r="N499" i="3"/>
  <c r="N498" i="3"/>
  <c r="D12" i="7" s="1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N473" i="3"/>
  <c r="N472" i="3"/>
  <c r="N471" i="3"/>
  <c r="N470" i="3"/>
  <c r="N469" i="3"/>
  <c r="N468" i="3"/>
  <c r="N467" i="3"/>
  <c r="N466" i="3"/>
  <c r="N465" i="3"/>
  <c r="N464" i="3"/>
  <c r="N463" i="3"/>
  <c r="N462" i="3"/>
  <c r="N461" i="3"/>
  <c r="N460" i="3"/>
  <c r="N459" i="3"/>
  <c r="N458" i="3"/>
  <c r="N457" i="3"/>
  <c r="N456" i="3"/>
  <c r="N455" i="3"/>
  <c r="N454" i="3"/>
  <c r="N453" i="3"/>
  <c r="N452" i="3"/>
  <c r="N451" i="3"/>
  <c r="N450" i="3"/>
  <c r="N449" i="3"/>
  <c r="N448" i="3"/>
  <c r="N447" i="3"/>
  <c r="N446" i="3"/>
  <c r="N445" i="3"/>
  <c r="N444" i="3"/>
  <c r="N443" i="3"/>
  <c r="N442" i="3"/>
  <c r="N441" i="3"/>
  <c r="N440" i="3"/>
  <c r="N439" i="3"/>
  <c r="N438" i="3"/>
  <c r="N437" i="3"/>
  <c r="N436" i="3"/>
  <c r="N435" i="3"/>
  <c r="N434" i="3"/>
  <c r="N433" i="3"/>
  <c r="N432" i="3"/>
  <c r="N431" i="3"/>
  <c r="N430" i="3"/>
  <c r="N429" i="3"/>
  <c r="N428" i="3"/>
  <c r="N427" i="3"/>
  <c r="N426" i="3"/>
  <c r="N425" i="3"/>
  <c r="N424" i="3"/>
  <c r="N423" i="3"/>
  <c r="N422" i="3"/>
  <c r="N421" i="3"/>
  <c r="N420" i="3"/>
  <c r="N419" i="3"/>
  <c r="N418" i="3"/>
  <c r="N417" i="3"/>
  <c r="N416" i="3"/>
  <c r="N415" i="3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7" i="3"/>
  <c r="N396" i="3"/>
  <c r="N395" i="3"/>
  <c r="N394" i="3"/>
  <c r="N393" i="3"/>
  <c r="N392" i="3"/>
  <c r="N391" i="3"/>
  <c r="N390" i="3"/>
  <c r="N389" i="3"/>
  <c r="N388" i="3"/>
  <c r="N387" i="3"/>
  <c r="N386" i="3"/>
  <c r="N385" i="3"/>
  <c r="N384" i="3"/>
  <c r="N383" i="3"/>
  <c r="N382" i="3"/>
  <c r="N381" i="3"/>
  <c r="N380" i="3"/>
  <c r="N379" i="3"/>
  <c r="N378" i="3"/>
  <c r="N377" i="3"/>
  <c r="N376" i="3"/>
  <c r="N375" i="3"/>
  <c r="N374" i="3"/>
  <c r="D10" i="7" s="1"/>
  <c r="N373" i="3"/>
  <c r="N372" i="3"/>
  <c r="N371" i="3"/>
  <c r="N370" i="3"/>
  <c r="N369" i="3"/>
  <c r="N368" i="3"/>
  <c r="N367" i="3"/>
  <c r="N366" i="3"/>
  <c r="N365" i="3"/>
  <c r="N364" i="3"/>
  <c r="N363" i="3"/>
  <c r="N362" i="3"/>
  <c r="N361" i="3"/>
  <c r="N360" i="3"/>
  <c r="N359" i="3"/>
  <c r="N358" i="3"/>
  <c r="N357" i="3"/>
  <c r="N356" i="3"/>
  <c r="N355" i="3"/>
  <c r="N354" i="3"/>
  <c r="N353" i="3"/>
  <c r="N352" i="3"/>
  <c r="N351" i="3"/>
  <c r="N350" i="3"/>
  <c r="N349" i="3"/>
  <c r="N348" i="3"/>
  <c r="N347" i="3"/>
  <c r="N346" i="3"/>
  <c r="N345" i="3"/>
  <c r="N344" i="3"/>
  <c r="N343" i="3"/>
  <c r="N342" i="3"/>
  <c r="N341" i="3"/>
  <c r="N340" i="3"/>
  <c r="N339" i="3"/>
  <c r="N338" i="3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D8" i="7" s="1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D6" i="7" s="1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M6" i="3"/>
  <c r="N6" i="3" s="1"/>
  <c r="M5" i="3"/>
  <c r="N5" i="3" s="1"/>
  <c r="M4" i="3"/>
  <c r="N4" i="3" s="1"/>
  <c r="M3" i="3"/>
  <c r="N3" i="3" s="1"/>
  <c r="M2" i="3"/>
  <c r="N2" i="3" s="1"/>
  <c r="K30" i="4"/>
  <c r="L30" i="4" s="1"/>
  <c r="M30" i="4" s="1"/>
  <c r="K29" i="4"/>
  <c r="L29" i="4" s="1"/>
  <c r="M29" i="4" s="1"/>
  <c r="K28" i="4"/>
  <c r="L28" i="4" s="1"/>
  <c r="M28" i="4" s="1"/>
  <c r="K27" i="4"/>
  <c r="L27" i="4" s="1"/>
  <c r="M27" i="4" s="1"/>
  <c r="K26" i="4"/>
  <c r="L26" i="4" s="1"/>
  <c r="M26" i="4" s="1"/>
  <c r="K25" i="4"/>
  <c r="L25" i="4" s="1"/>
  <c r="M25" i="4" s="1"/>
  <c r="N25" i="4" s="1"/>
  <c r="K24" i="4"/>
  <c r="L24" i="4" s="1"/>
  <c r="M24" i="4" s="1"/>
  <c r="K23" i="4"/>
  <c r="L23" i="4" s="1"/>
  <c r="M23" i="4" s="1"/>
  <c r="N23" i="4" s="1"/>
  <c r="K22" i="4"/>
  <c r="L22" i="4" s="1"/>
  <c r="M22" i="4" s="1"/>
  <c r="K21" i="4"/>
  <c r="L21" i="4" s="1"/>
  <c r="M21" i="4" s="1"/>
  <c r="K20" i="4"/>
  <c r="L20" i="4" s="1"/>
  <c r="M20" i="4" s="1"/>
  <c r="K19" i="4"/>
  <c r="L19" i="4" s="1"/>
  <c r="M19" i="4" s="1"/>
  <c r="K18" i="4"/>
  <c r="L18" i="4" s="1"/>
  <c r="M18" i="4" s="1"/>
  <c r="K17" i="4"/>
  <c r="L17" i="4" s="1"/>
  <c r="M17" i="4" s="1"/>
  <c r="N17" i="4" s="1"/>
  <c r="K16" i="4"/>
  <c r="L16" i="4" s="1"/>
  <c r="M16" i="4" s="1"/>
  <c r="K15" i="4"/>
  <c r="L15" i="4" s="1"/>
  <c r="M15" i="4" s="1"/>
  <c r="K14" i="4"/>
  <c r="L14" i="4" s="1"/>
  <c r="M14" i="4" s="1"/>
  <c r="K13" i="4"/>
  <c r="L13" i="4" s="1"/>
  <c r="M13" i="4" s="1"/>
  <c r="H13" i="4"/>
  <c r="I13" i="4" s="1"/>
  <c r="E27" i="7" s="1"/>
  <c r="K12" i="4"/>
  <c r="L12" i="4" s="1"/>
  <c r="M12" i="4" s="1"/>
  <c r="K11" i="4"/>
  <c r="L11" i="4" s="1"/>
  <c r="M11" i="4" s="1"/>
  <c r="H11" i="4"/>
  <c r="I11" i="4" s="1"/>
  <c r="E21" i="7" s="1"/>
  <c r="K10" i="4"/>
  <c r="L10" i="4" s="1"/>
  <c r="M10" i="4" s="1"/>
  <c r="K9" i="4"/>
  <c r="L9" i="4" s="1"/>
  <c r="M9" i="4" s="1"/>
  <c r="H9" i="4"/>
  <c r="I9" i="4" s="1"/>
  <c r="E16" i="7" s="1"/>
  <c r="K8" i="4"/>
  <c r="L8" i="4" s="1"/>
  <c r="M8" i="4" s="1"/>
  <c r="N8" i="4" s="1"/>
  <c r="K7" i="4"/>
  <c r="L7" i="4" s="1"/>
  <c r="M7" i="4" s="1"/>
  <c r="N7" i="4" s="1"/>
  <c r="H7" i="4"/>
  <c r="I7" i="4" s="1"/>
  <c r="E13" i="7" s="1"/>
  <c r="K6" i="4"/>
  <c r="L6" i="4" s="1"/>
  <c r="M6" i="4" s="1"/>
  <c r="N6" i="4" s="1"/>
  <c r="K5" i="4"/>
  <c r="L5" i="4" s="1"/>
  <c r="M5" i="4" s="1"/>
  <c r="H5" i="4"/>
  <c r="I5" i="4" s="1"/>
  <c r="E7" i="7" s="1"/>
  <c r="K4" i="4"/>
  <c r="L4" i="4" s="1"/>
  <c r="M4" i="4" s="1"/>
  <c r="N4" i="4" s="1"/>
  <c r="K3" i="4"/>
  <c r="L3" i="4" s="1"/>
  <c r="H3" i="4"/>
  <c r="I3" i="4" s="1"/>
  <c r="E5" i="7" s="1"/>
  <c r="L1" i="4"/>
  <c r="H12" i="4"/>
  <c r="I12" i="4" s="1"/>
  <c r="E26" i="7" s="1"/>
  <c r="D26" i="7" l="1"/>
  <c r="F26" i="7" s="1"/>
  <c r="D4" i="7"/>
  <c r="D5" i="7"/>
  <c r="F5" i="7" s="1"/>
  <c r="D9" i="7"/>
  <c r="D13" i="7"/>
  <c r="F13" i="7" s="1"/>
  <c r="D19" i="7"/>
  <c r="F19" i="7" s="1"/>
  <c r="D21" i="7"/>
  <c r="F21" i="7" s="1"/>
  <c r="D25" i="7"/>
  <c r="D29" i="7"/>
  <c r="D31" i="7"/>
  <c r="D7" i="7"/>
  <c r="F7" i="7" s="1"/>
  <c r="D11" i="7"/>
  <c r="D15" i="7"/>
  <c r="D17" i="7"/>
  <c r="D23" i="7"/>
  <c r="D27" i="7"/>
  <c r="F27" i="7" s="1"/>
  <c r="N11" i="4"/>
  <c r="F10" i="7"/>
  <c r="F16" i="7"/>
  <c r="N9" i="4"/>
  <c r="N12" i="4"/>
  <c r="N5" i="4"/>
  <c r="N13" i="4"/>
  <c r="L33" i="4"/>
  <c r="M3" i="4"/>
  <c r="N26" i="4"/>
  <c r="H15" i="4"/>
  <c r="I15" i="4" s="1"/>
  <c r="H17" i="4"/>
  <c r="I17" i="4" s="1"/>
  <c r="E12" i="7" s="1"/>
  <c r="F12" i="7" s="1"/>
  <c r="H19" i="4"/>
  <c r="I19" i="4" s="1"/>
  <c r="H21" i="4"/>
  <c r="I21" i="4" s="1"/>
  <c r="H23" i="4"/>
  <c r="I23" i="4" s="1"/>
  <c r="E14" i="7" s="1"/>
  <c r="F14" i="7" s="1"/>
  <c r="H25" i="4"/>
  <c r="I25" i="4" s="1"/>
  <c r="E17" i="7" s="1"/>
  <c r="H27" i="4"/>
  <c r="I27" i="4" s="1"/>
  <c r="H29" i="4"/>
  <c r="I29" i="4" s="1"/>
  <c r="H14" i="4"/>
  <c r="I14" i="4" s="1"/>
  <c r="H16" i="4"/>
  <c r="I16" i="4" s="1"/>
  <c r="H18" i="4"/>
  <c r="I18" i="4" s="1"/>
  <c r="H20" i="4"/>
  <c r="I20" i="4" s="1"/>
  <c r="H22" i="4"/>
  <c r="I22" i="4" s="1"/>
  <c r="H24" i="4"/>
  <c r="I24" i="4" s="1"/>
  <c r="H26" i="4"/>
  <c r="I26" i="4" s="1"/>
  <c r="E31" i="7" s="1"/>
  <c r="H28" i="4"/>
  <c r="I28" i="4" s="1"/>
  <c r="H30" i="4"/>
  <c r="I30" i="4" s="1"/>
  <c r="H4" i="4"/>
  <c r="I4" i="4" s="1"/>
  <c r="H6" i="4"/>
  <c r="I6" i="4" s="1"/>
  <c r="E10" i="7" s="1"/>
  <c r="H8" i="4"/>
  <c r="I8" i="4" s="1"/>
  <c r="E15" i="7" s="1"/>
  <c r="H10" i="4"/>
  <c r="I10" i="4" s="1"/>
  <c r="E19" i="7" s="1"/>
  <c r="N20" i="4" l="1"/>
  <c r="E24" i="7"/>
  <c r="F24" i="7" s="1"/>
  <c r="N21" i="4"/>
  <c r="E18" i="7"/>
  <c r="F18" i="7" s="1"/>
  <c r="N19" i="4"/>
  <c r="E9" i="7"/>
  <c r="F9" i="7" s="1"/>
  <c r="F31" i="7"/>
  <c r="I33" i="4"/>
  <c r="E6" i="7"/>
  <c r="F6" i="7" s="1"/>
  <c r="N24" i="4"/>
  <c r="E22" i="7"/>
  <c r="F22" i="7" s="1"/>
  <c r="N16" i="4"/>
  <c r="E8" i="7"/>
  <c r="F8" i="7" s="1"/>
  <c r="F15" i="7"/>
  <c r="F17" i="7"/>
  <c r="N28" i="4"/>
  <c r="E4" i="7"/>
  <c r="N29" i="4"/>
  <c r="E25" i="7"/>
  <c r="F25" i="7"/>
  <c r="N18" i="4"/>
  <c r="E30" i="7"/>
  <c r="F30" i="7" s="1"/>
  <c r="N27" i="4"/>
  <c r="E23" i="7"/>
  <c r="F23" i="7" s="1"/>
  <c r="N30" i="4"/>
  <c r="E20" i="7"/>
  <c r="F20" i="7" s="1"/>
  <c r="N22" i="4"/>
  <c r="E11" i="7"/>
  <c r="F11" i="7" s="1"/>
  <c r="N14" i="4"/>
  <c r="E28" i="7"/>
  <c r="F28" i="7" s="1"/>
  <c r="N15" i="4"/>
  <c r="E29" i="7"/>
  <c r="F29" i="7" s="1"/>
  <c r="N10" i="4"/>
  <c r="H33" i="4"/>
  <c r="M33" i="4"/>
  <c r="N3" i="4"/>
  <c r="E32" i="7" l="1"/>
  <c r="F4" i="7"/>
</calcChain>
</file>

<file path=xl/sharedStrings.xml><?xml version="1.0" encoding="utf-8"?>
<sst xmlns="http://schemas.openxmlformats.org/spreadsheetml/2006/main" count="31799" uniqueCount="1025">
  <si>
    <t>{"start":true,"layout":"pivot","name":"buyer/response_lines_summary","locale":"es-CO"}</t>
  </si>
  <si>
    <t>{"row_column":true,"field_name":"item.name"}</t>
  </si>
  <si>
    <t>{"additional_field":true}</t>
  </si>
  <si>
    <t>Descripción del artículo (Texto)</t>
  </si>
  <si>
    <t>Categoría del campo</t>
  </si>
  <si>
    <t>Campo</t>
  </si>
  <si>
    <t>1A CONSORCIO</t>
  </si>
  <si>
    <t>AMERICANA DE SERVICIOS LTDA</t>
  </si>
  <si>
    <t>CALIDAD TOTAL S.A.S.</t>
  </si>
  <si>
    <t>CHIPICHAPE UNION TEMPORAL</t>
  </si>
  <si>
    <t>CONSERJES INMOBILIARIOS LTDA</t>
  </si>
  <si>
    <t>CONSORCIO @ R&amp;J</t>
  </si>
  <si>
    <t>CONSORCIO ELITE V</t>
  </si>
  <si>
    <t>CONSORCIO KAPITAL</t>
  </si>
  <si>
    <t>EMPRESA POWER SERVICES LTDA</t>
  </si>
  <si>
    <t>GRUPO EMPRESARIAL SEISO</t>
  </si>
  <si>
    <t>GRUPO GESTION EMPRESARIAL COLOMBIA SAS</t>
  </si>
  <si>
    <t>MUNDOLIMPIEZA LTDA</t>
  </si>
  <si>
    <t>OUTSOURCING GIAF V5 UNIÓN TEMPORAL</t>
  </si>
  <si>
    <t>SERVICIOS GLOBALES S.A.S</t>
  </si>
  <si>
    <t>UNION TEMPORAL ADIN GRUPO</t>
  </si>
  <si>
    <t>UNION TEMPORAL ASEO G 2024</t>
  </si>
  <si>
    <t>UNIÓN TEMPORAL EMINSER SOLOASEO 2025</t>
  </si>
  <si>
    <t>UNIÓN TEMPORAL INCOL CCE V</t>
  </si>
  <si>
    <t>Union temporal Kios</t>
  </si>
  <si>
    <t>UNION TEMPORAL LLANO ALIANZA</t>
  </si>
  <si>
    <t>UNIÓN TEMPORAL SERTOP 2</t>
  </si>
  <si>
    <t>UNIÓN TEMPORAL SERTUNIA</t>
  </si>
  <si>
    <t>UNIÓN TEMPORAL SERVIR</t>
  </si>
  <si>
    <t>UNIÓN TEMPORAL TERRASEO</t>
  </si>
  <si>
    <t>UNION TEMPORAL ZAFIRO 5G</t>
  </si>
  <si>
    <t>Union Temporal zone clean</t>
  </si>
  <si>
    <t>ZV SERVIASEAMOS UNION TEMPORAL</t>
  </si>
  <si>
    <t>ZZZ ZOE UT</t>
  </si>
  <si>
    <t>1A CONSORCIO - #1209901</t>
  </si>
  <si>
    <t>AMERICANA DE SERVICIOS LTDA - #1205609</t>
  </si>
  <si>
    <t>CALIDAD TOTAL S.A.S. - #1205610</t>
  </si>
  <si>
    <t>CHIPICHAPE UNION TEMPORAL - #1205611</t>
  </si>
  <si>
    <t>CONSERJES INMOBILIARIOS LTDA - #1205864</t>
  </si>
  <si>
    <t>CONSORCIO @ R&amp;J - #1208728</t>
  </si>
  <si>
    <t>CONSORCIO ELITE V - #1205612</t>
  </si>
  <si>
    <t>CONSORCIO KAPITAL - #1209480</t>
  </si>
  <si>
    <t>EMPRESA POWER SERVICES LTDA - #1207667</t>
  </si>
  <si>
    <t>GRUPO EMPRESARIAL SEISO - #1205613</t>
  </si>
  <si>
    <t>GRUPO GESTION EMPRESARIAL COLOMBIA SAS - #1209662</t>
  </si>
  <si>
    <t>MUNDOLIMPIEZA LTDA - #1205614</t>
  </si>
  <si>
    <t>OUTSOURCING GIAF V5 UNIÓN TEMPORAL - #1205615</t>
  </si>
  <si>
    <t>SERVICIOS GLOBALES S.A.S - #1209853</t>
  </si>
  <si>
    <t>UNION TEMPORAL ADIN GRUPO - #1209237</t>
  </si>
  <si>
    <t>UNION TEMPORAL ASEO G 2024 - #1205616</t>
  </si>
  <si>
    <t>UNIÓN TEMPORAL EMINSER SOLOASEO 2025 - #1210047</t>
  </si>
  <si>
    <t>UNIÓN TEMPORAL INCOL CCE V - #1205618</t>
  </si>
  <si>
    <t>Union temporal Kios - #1209823</t>
  </si>
  <si>
    <t>UNION TEMPORAL LLANO ALIANZA - #1209879</t>
  </si>
  <si>
    <t>UNIÓN TEMPORAL SERTOP 2 - #1208882</t>
  </si>
  <si>
    <t>UNIÓN TEMPORAL SERTUNIA - #1209951</t>
  </si>
  <si>
    <t>UNIÓN TEMPORAL SERVIR - #1205621</t>
  </si>
  <si>
    <t>UNIÓN TEMPORAL TERRASEO - #1205622</t>
  </si>
  <si>
    <t>UNION TEMPORAL ZAFIRO 5G - #1205623</t>
  </si>
  <si>
    <t>Union Temporal zone clean - #1205624</t>
  </si>
  <si>
    <t>ZV SERVIASEAMOS UNION TEMPORAL - #1208463</t>
  </si>
  <si>
    <t>ZZZ ZOE UT - #1209867</t>
  </si>
  <si>
    <t>Respuesta del proveedor</t>
  </si>
  <si>
    <t>{"row":true,"field_name":"bid.price_amount","index":0,"values":{"lot.name":"","item.id":1740381,"item.name":"ays05--Z21 - Operario de aseo y cafetería Tiempo Completo - 515"}}</t>
  </si>
  <si>
    <t>ays05--Z21 - Operario de aseo y cafetería Tiempo Completo - 515</t>
  </si>
  <si>
    <t>Campos de la respuesta del proveedor</t>
  </si>
  <si>
    <t>Precio unitario de la licitación</t>
  </si>
  <si>
    <t>{"row":true,"field_name":"bid.price_currency","index":0,"values":{"lot.name":"","item.id":1740381,"item.name":"ays05--Z21 - Operario de aseo y cafetería Tiempo Completo - 515"}}</t>
  </si>
  <si>
    <t>Moneda del precio de licitación</t>
  </si>
  <si>
    <t>COP</t>
  </si>
  <si>
    <t>{"row":true,"field_name":"bid.lead_time","index":0,"values":{"lot.name":"","item.id":1740381,"item.name":"ays05--Z21 - Operario de aseo y cafetería Tiempo Completo - 515"}}</t>
  </si>
  <si>
    <t>Tiempo de entrega</t>
  </si>
  <si>
    <t>{"row":true,"field_name":"bid.supplier_item_name","index":0,"values":{"lot.name":"","item.id":1740381,"item.name":"ays05--Z21 - Operario de aseo y cafetería Tiempo Completo - 515"}}</t>
  </si>
  <si>
    <t>Nombre del artículo del proveedor</t>
  </si>
  <si>
    <t>Operario de aseo y cafetería</t>
  </si>
  <si>
    <t>{"row":true,"field_name":"bid.item_part_number","index":0,"values":{"lot.name":"","item.id":1740381,"item.name":"ays05--Z21 - Operario de aseo y cafetería Tiempo Completo - 515"}}</t>
  </si>
  <si>
    <t>Número de pieza del artículo</t>
  </si>
  <si>
    <t>{"row":true,"field_name":"bid.item_description","index":0,"values":{"lot.name":"","item.id":1740381,"item.name":"ays05--Z21 - Operario de aseo y cafetería Tiempo Completo - 515"}}</t>
  </si>
  <si>
    <t>Descripción del artículo</t>
  </si>
  <si>
    <t>{"row":true,"field_name":"item.quantity","index":0,"values":{"lot.name":"","item.id":1740381,"item.name":"ays05--Z21 - Operario de aseo y cafetería Tiempo Completo - 515"}}</t>
  </si>
  <si>
    <t>Campos de artículo / servicio</t>
  </si>
  <si>
    <t>Cantidad esperada</t>
  </si>
  <si>
    <t>{"row":true,"field_name":"item.uom","index":0,"values":{"lot.name":"","item.id":1740381,"item.name":"ays05--Z21 - Operario de aseo y cafetería Tiempo Completo - 515"}}</t>
  </si>
  <si>
    <t>Unidad de medida</t>
  </si>
  <si>
    <t>Mes</t>
  </si>
  <si>
    <t>{"row":true,"field_name":"item.base_price","index":0,"values":{"lot.name":"","item.id":1740381,"item.name":"ays05--Z21 - Operario de aseo y cafetería Tiempo Completo - 515"}}</t>
  </si>
  <si>
    <t>Precio base unitario</t>
  </si>
  <si>
    <t>{"row":true,"field_name":"item.base_price_currency","index":0,"values":{"lot.name":"","item.id":1740381,"item.name":"ays05--Z21 - Operario de aseo y cafetería Tiempo Completo - 515"}}</t>
  </si>
  <si>
    <t>Precio base de la divisa</t>
  </si>
  <si>
    <t>{"row":true,"field_name":"item.need_by_date","index":0,"values":{"lot.name":"","item.id":1740381,"item.name":"ays05--Z21 - Operario de aseo y cafetería Tiempo Completo - 515"}}</t>
  </si>
  <si>
    <t>Fecha límite de recepción</t>
  </si>
  <si>
    <t>{"row":true,"field_name":"bid.price_amount","index":1,"values":{"lot.name":"","item.id":1740382,"item.name":"ays05--Z21 - Hora extra nocturna - Perfil 4 Tiempo Completo - 750"}}</t>
  </si>
  <si>
    <t>ays05--Z21 - Hora extra nocturna - Perfil 4 Tiempo Completo - 750</t>
  </si>
  <si>
    <t>{"row":true,"field_name":"bid.price_currency","index":1,"values":{"lot.name":"","item.id":1740382,"item.name":"ays05--Z21 - Hora extra nocturna - Perfil 4 Tiempo Completo - 750"}}</t>
  </si>
  <si>
    <t>{"row":true,"field_name":"bid.lead_time","index":1,"values":{"lot.name":"","item.id":1740382,"item.name":"ays05--Z21 - Hora extra nocturna - Perfil 4 Tiempo Completo - 750"}}</t>
  </si>
  <si>
    <t>{"row":true,"field_name":"bid.supplier_item_name","index":1,"values":{"lot.name":"","item.id":1740382,"item.name":"ays05--Z21 - Hora extra nocturna - Perfil 4 Tiempo Completo - 750"}}</t>
  </si>
  <si>
    <t>Hora extra nocturna - Perfil 4</t>
  </si>
  <si>
    <t>{"row":true,"field_name":"bid.item_part_number","index":1,"values":{"lot.name":"","item.id":1740382,"item.name":"ays05--Z21 - Hora extra nocturna - Perfil 4 Tiempo Completo - 750"}}</t>
  </si>
  <si>
    <t>{"row":true,"field_name":"bid.item_description","index":1,"values":{"lot.name":"","item.id":1740382,"item.name":"ays05--Z21 - Hora extra nocturna - Perfil 4 Tiempo Completo - 750"}}</t>
  </si>
  <si>
    <t>{"row":true,"field_name":"item.quantity","index":1,"values":{"lot.name":"","item.id":1740382,"item.name":"ays05--Z21 - Hora extra nocturna - Perfil 4 Tiempo Completo - 750"}}</t>
  </si>
  <si>
    <t>{"row":true,"field_name":"item.uom","index":1,"values":{"lot.name":"","item.id":1740382,"item.name":"ays05--Z21 - Hora extra nocturna - Perfil 4 Tiempo Completo - 750"}}</t>
  </si>
  <si>
    <t>{"row":true,"field_name":"item.base_price","index":1,"values":{"lot.name":"","item.id":1740382,"item.name":"ays05--Z21 - Hora extra nocturna - Perfil 4 Tiempo Completo - 750"}}</t>
  </si>
  <si>
    <t>{"row":true,"field_name":"item.base_price_currency","index":1,"values":{"lot.name":"","item.id":1740382,"item.name":"ays05--Z21 - Hora extra nocturna - Perfil 4 Tiempo Completo - 750"}}</t>
  </si>
  <si>
    <t>{"row":true,"field_name":"item.need_by_date","index":1,"values":{"lot.name":"","item.id":1740382,"item.name":"ays05--Z21 - Hora extra nocturna - Perfil 4 Tiempo Completo - 750"}}</t>
  </si>
  <si>
    <t>{"row":true,"field_name":"bid.price_amount","index":2,"values":{"lot.name":"","item.id":1740383,"item.name":"ays05--Z21 - Hora extra diurna dominical y/o festivo - Perfil 4 Tiempo Completo - 64"}}</t>
  </si>
  <si>
    <t>ays05--Z21 - Hora extra diurna dominical y/o festivo - Perfil 4 Tiempo Completo - 64</t>
  </si>
  <si>
    <t>{"row":true,"field_name":"bid.price_currency","index":2,"values":{"lot.name":"","item.id":1740383,"item.name":"ays05--Z21 - Hora extra diurna dominical y/o festivo - Perfil 4 Tiempo Completo - 64"}}</t>
  </si>
  <si>
    <t>{"row":true,"field_name":"bid.lead_time","index":2,"values":{"lot.name":"","item.id":1740383,"item.name":"ays05--Z21 - Hora extra diurna dominical y/o festivo - Perfil 4 Tiempo Completo - 64"}}</t>
  </si>
  <si>
    <t>{"row":true,"field_name":"bid.supplier_item_name","index":2,"values":{"lot.name":"","item.id":1740383,"item.name":"ays05--Z21 - Hora extra diurna dominical y/o festivo - Perfil 4 Tiempo Completo - 64"}}</t>
  </si>
  <si>
    <t>Hora extra diurna dominical y/o festivo - Perfil 4</t>
  </si>
  <si>
    <t>{"row":true,"field_name":"bid.item_part_number","index":2,"values":{"lot.name":"","item.id":1740383,"item.name":"ays05--Z21 - Hora extra diurna dominical y/o festivo - Perfil 4 Tiempo Completo - 64"}}</t>
  </si>
  <si>
    <t>{"row":true,"field_name":"bid.item_description","index":2,"values":{"lot.name":"","item.id":1740383,"item.name":"ays05--Z21 - Hora extra diurna dominical y/o festivo - Perfil 4 Tiempo Completo - 64"}}</t>
  </si>
  <si>
    <t>{"row":true,"field_name":"item.quantity","index":2,"values":{"lot.name":"","item.id":1740383,"item.name":"ays05--Z21 - Hora extra diurna dominical y/o festivo - Perfil 4 Tiempo Completo - 64"}}</t>
  </si>
  <si>
    <t>{"row":true,"field_name":"item.uom","index":2,"values":{"lot.name":"","item.id":1740383,"item.name":"ays05--Z21 - Hora extra diurna dominical y/o festivo - Perfil 4 Tiempo Completo - 64"}}</t>
  </si>
  <si>
    <t>{"row":true,"field_name":"item.base_price","index":2,"values":{"lot.name":"","item.id":1740383,"item.name":"ays05--Z21 - Hora extra diurna dominical y/o festivo - Perfil 4 Tiempo Completo - 64"}}</t>
  </si>
  <si>
    <t>{"row":true,"field_name":"item.base_price_currency","index":2,"values":{"lot.name":"","item.id":1740383,"item.name":"ays05--Z21 - Hora extra diurna dominical y/o festivo - Perfil 4 Tiempo Completo - 64"}}</t>
  </si>
  <si>
    <t>{"row":true,"field_name":"item.need_by_date","index":2,"values":{"lot.name":"","item.id":1740383,"item.name":"ays05--Z21 - Hora extra diurna dominical y/o festivo - Perfil 4 Tiempo Completo - 64"}}</t>
  </si>
  <si>
    <t>{"row":true,"field_name":"bid.price_amount","index":3,"values":{"lot.name":"","item.id":1740384,"item.name":"ays05--Z21 - Operario de mantenimiento Tiempo Completo - 31"}}</t>
  </si>
  <si>
    <t>ays05--Z21 - Operario de mantenimiento Tiempo Completo - 31</t>
  </si>
  <si>
    <t>{"row":true,"field_name":"bid.price_currency","index":3,"values":{"lot.name":"","item.id":1740384,"item.name":"ays05--Z21 - Operario de mantenimiento Tiempo Completo - 31"}}</t>
  </si>
  <si>
    <t>{"row":true,"field_name":"bid.lead_time","index":3,"values":{"lot.name":"","item.id":1740384,"item.name":"ays05--Z21 - Operario de mantenimiento Tiempo Completo - 31"}}</t>
  </si>
  <si>
    <t>{"row":true,"field_name":"bid.supplier_item_name","index":3,"values":{"lot.name":"","item.id":1740384,"item.name":"ays05--Z21 - Operario de mantenimiento Tiempo Completo - 31"}}</t>
  </si>
  <si>
    <t>Operario de mantenimiento</t>
  </si>
  <si>
    <t>{"row":true,"field_name":"bid.item_part_number","index":3,"values":{"lot.name":"","item.id":1740384,"item.name":"ays05--Z21 - Operario de mantenimiento Tiempo Completo - 31"}}</t>
  </si>
  <si>
    <t>{"row":true,"field_name":"bid.item_description","index":3,"values":{"lot.name":"","item.id":1740384,"item.name":"ays05--Z21 - Operario de mantenimiento Tiempo Completo - 31"}}</t>
  </si>
  <si>
    <t>{"row":true,"field_name":"item.quantity","index":3,"values":{"lot.name":"","item.id":1740384,"item.name":"ays05--Z21 - Operario de mantenimiento Tiempo Completo - 31"}}</t>
  </si>
  <si>
    <t>{"row":true,"field_name":"item.uom","index":3,"values":{"lot.name":"","item.id":1740384,"item.name":"ays05--Z21 - Operario de mantenimiento Tiempo Completo - 31"}}</t>
  </si>
  <si>
    <t>{"row":true,"field_name":"item.base_price","index":3,"values":{"lot.name":"","item.id":1740384,"item.name":"ays05--Z21 - Operario de mantenimiento Tiempo Completo - 31"}}</t>
  </si>
  <si>
    <t>{"row":true,"field_name":"item.base_price_currency","index":3,"values":{"lot.name":"","item.id":1740384,"item.name":"ays05--Z21 - Operario de mantenimiento Tiempo Completo - 31"}}</t>
  </si>
  <si>
    <t>{"row":true,"field_name":"item.need_by_date","index":3,"values":{"lot.name":"","item.id":1740384,"item.name":"ays05--Z21 - Operario de mantenimiento Tiempo Completo - 31"}}</t>
  </si>
  <si>
    <t>{"row":true,"field_name":"bid.price_amount","index":4,"values":{"lot.name":"","item.id":1740385,"item.name":"ays05--Z21 - Coordinador de tiempo completo Tiempo Completo - 9"}}</t>
  </si>
  <si>
    <t>ays05--Z21 - Coordinador de tiempo completo Tiempo Completo - 9</t>
  </si>
  <si>
    <t>{"row":true,"field_name":"bid.price_currency","index":4,"values":{"lot.name":"","item.id":1740385,"item.name":"ays05--Z21 - Coordinador de tiempo completo Tiempo Completo - 9"}}</t>
  </si>
  <si>
    <t>{"row":true,"field_name":"bid.lead_time","index":4,"values":{"lot.name":"","item.id":1740385,"item.name":"ays05--Z21 - Coordinador de tiempo completo Tiempo Completo - 9"}}</t>
  </si>
  <si>
    <t>{"row":true,"field_name":"bid.supplier_item_name","index":4,"values":{"lot.name":"","item.id":1740385,"item.name":"ays05--Z21 - Coordinador de tiempo completo Tiempo Completo - 9"}}</t>
  </si>
  <si>
    <t>Coordinador de tiempo completo</t>
  </si>
  <si>
    <t>{"row":true,"field_name":"bid.item_part_number","index":4,"values":{"lot.name":"","item.id":1740385,"item.name":"ays05--Z21 - Coordinador de tiempo completo Tiempo Completo - 9"}}</t>
  </si>
  <si>
    <t>{"row":true,"field_name":"bid.item_description","index":4,"values":{"lot.name":"","item.id":1740385,"item.name":"ays05--Z21 - Coordinador de tiempo completo Tiempo Completo - 9"}}</t>
  </si>
  <si>
    <t>{"row":true,"field_name":"item.quantity","index":4,"values":{"lot.name":"","item.id":1740385,"item.name":"ays05--Z21 - Coordinador de tiempo completo Tiempo Completo - 9"}}</t>
  </si>
  <si>
    <t>{"row":true,"field_name":"item.uom","index":4,"values":{"lot.name":"","item.id":1740385,"item.name":"ays05--Z21 - Coordinador de tiempo completo Tiempo Completo - 9"}}</t>
  </si>
  <si>
    <t>{"row":true,"field_name":"item.base_price","index":4,"values":{"lot.name":"","item.id":1740385,"item.name":"ays05--Z21 - Coordinador de tiempo completo Tiempo Completo - 9"}}</t>
  </si>
  <si>
    <t>{"row":true,"field_name":"item.base_price_currency","index":4,"values":{"lot.name":"","item.id":1740385,"item.name":"ays05--Z21 - Coordinador de tiempo completo Tiempo Completo - 9"}}</t>
  </si>
  <si>
    <t>{"row":true,"field_name":"item.need_by_date","index":4,"values":{"lot.name":"","item.id":1740385,"item.name":"ays05--Z21 - Coordinador de tiempo completo Tiempo Completo - 9"}}</t>
  </si>
  <si>
    <t>{"row":true,"field_name":"bid.price_amount","index":5,"values":{"lot.name":"","item.id":1740386,"item.name":"ays05--Z21 - Limpiador multiusos 1 (Compra)  - 515"}}</t>
  </si>
  <si>
    <t>ays05--Z21 - Limpiador multiusos 1 (Compra)  - 515</t>
  </si>
  <si>
    <t>{"row":true,"field_name":"bid.price_currency","index":5,"values":{"lot.name":"","item.id":1740386,"item.name":"ays05--Z21 - Limpiador multiusos 1 (Compra)  - 515"}}</t>
  </si>
  <si>
    <t>{"row":true,"field_name":"bid.lead_time","index":5,"values":{"lot.name":"","item.id":1740386,"item.name":"ays05--Z21 - Limpiador multiusos 1 (Compra)  - 515"}}</t>
  </si>
  <si>
    <t>{"row":true,"field_name":"bid.supplier_item_name","index":5,"values":{"lot.name":"","item.id":1740386,"item.name":"ays05--Z21 - Limpiador multiusos 1 (Compra)  - 515"}}</t>
  </si>
  <si>
    <t>Limpiador multiusos 1 (Compra)</t>
  </si>
  <si>
    <t>{"row":true,"field_name":"bid.item_part_number","index":5,"values":{"lot.name":"","item.id":1740386,"item.name":"ays05--Z21 - Limpiador multiusos 1 (Compra)  - 515"}}</t>
  </si>
  <si>
    <t>{"row":true,"field_name":"bid.item_description","index":5,"values":{"lot.name":"","item.id":1740386,"item.name":"ays05--Z21 - Limpiador multiusos 1 (Compra)  - 515"}}</t>
  </si>
  <si>
    <t>{"row":true,"field_name":"item.quantity","index":5,"values":{"lot.name":"","item.id":1740386,"item.name":"ays05--Z21 - Limpiador multiusos 1 (Compra)  - 515"}}</t>
  </si>
  <si>
    <t>{"row":true,"field_name":"item.uom","index":5,"values":{"lot.name":"","item.id":1740386,"item.name":"ays05--Z21 - Limpiador multiusos 1 (Compra)  - 515"}}</t>
  </si>
  <si>
    <t>Unidad</t>
  </si>
  <si>
    <t>{"row":true,"field_name":"item.base_price","index":5,"values":{"lot.name":"","item.id":1740386,"item.name":"ays05--Z21 - Limpiador multiusos 1 (Compra)  - 515"}}</t>
  </si>
  <si>
    <t>{"row":true,"field_name":"item.base_price_currency","index":5,"values":{"lot.name":"","item.id":1740386,"item.name":"ays05--Z21 - Limpiador multiusos 1 (Compra)  - 515"}}</t>
  </si>
  <si>
    <t>{"row":true,"field_name":"item.need_by_date","index":5,"values":{"lot.name":"","item.id":1740386,"item.name":"ays05--Z21 - Limpiador multiusos 1 (Compra)  - 515"}}</t>
  </si>
  <si>
    <t>{"row":true,"field_name":"bid.price_amount","index":6,"values":{"lot.name":"","item.id":1740387,"item.name":"ays05--Z21 - Líquido desengrasante (Compra)  - 258"}}</t>
  </si>
  <si>
    <t>ays05--Z21 - Líquido desengrasante (Compra)  - 258</t>
  </si>
  <si>
    <t>{"row":true,"field_name":"bid.price_currency","index":6,"values":{"lot.name":"","item.id":1740387,"item.name":"ays05--Z21 - Líquido desengrasante (Compra)  - 258"}}</t>
  </si>
  <si>
    <t>{"row":true,"field_name":"bid.lead_time","index":6,"values":{"lot.name":"","item.id":1740387,"item.name":"ays05--Z21 - Líquido desengrasante (Compra)  - 258"}}</t>
  </si>
  <si>
    <t>{"row":true,"field_name":"bid.supplier_item_name","index":6,"values":{"lot.name":"","item.id":1740387,"item.name":"ays05--Z21 - Líquido desengrasante (Compra)  - 258"}}</t>
  </si>
  <si>
    <t>Líquido desengrasante (Compra)</t>
  </si>
  <si>
    <t>{"row":true,"field_name":"bid.item_part_number","index":6,"values":{"lot.name":"","item.id":1740387,"item.name":"ays05--Z21 - Líquido desengrasante (Compra)  - 258"}}</t>
  </si>
  <si>
    <t>{"row":true,"field_name":"bid.item_description","index":6,"values":{"lot.name":"","item.id":1740387,"item.name":"ays05--Z21 - Líquido desengrasante (Compra)  - 258"}}</t>
  </si>
  <si>
    <t>{"row":true,"field_name":"item.quantity","index":6,"values":{"lot.name":"","item.id":1740387,"item.name":"ays05--Z21 - Líquido desengrasante (Compra)  - 258"}}</t>
  </si>
  <si>
    <t>{"row":true,"field_name":"item.uom","index":6,"values":{"lot.name":"","item.id":1740387,"item.name":"ays05--Z21 - Líquido desengrasante (Compra)  - 258"}}</t>
  </si>
  <si>
    <t>{"row":true,"field_name":"item.base_price","index":6,"values":{"lot.name":"","item.id":1740387,"item.name":"ays05--Z21 - Líquido desengrasante (Compra)  - 258"}}</t>
  </si>
  <si>
    <t>{"row":true,"field_name":"item.base_price_currency","index":6,"values":{"lot.name":"","item.id":1740387,"item.name":"ays05--Z21 - Líquido desengrasante (Compra)  - 258"}}</t>
  </si>
  <si>
    <t>{"row":true,"field_name":"item.need_by_date","index":6,"values":{"lot.name":"","item.id":1740387,"item.name":"ays05--Z21 - Líquido desengrasante (Compra)  - 258"}}</t>
  </si>
  <si>
    <t>{"row":true,"field_name":"bid.price_amount","index":7,"values":{"lot.name":"","item.id":1740388,"item.name":"ays05--Z21 - Limpiador desinfectante para uso general 1 (Compra)  - 515"}}</t>
  </si>
  <si>
    <t>ays05--Z21 - Limpiador desinfectante para uso general 1 (Compra)  - 515</t>
  </si>
  <si>
    <t>{"row":true,"field_name":"bid.price_currency","index":7,"values":{"lot.name":"","item.id":1740388,"item.name":"ays05--Z21 - Limpiador desinfectante para uso general 1 (Compra)  - 515"}}</t>
  </si>
  <si>
    <t>{"row":true,"field_name":"bid.lead_time","index":7,"values":{"lot.name":"","item.id":1740388,"item.name":"ays05--Z21 - Limpiador desinfectante para uso general 1 (Compra)  - 515"}}</t>
  </si>
  <si>
    <t>{"row":true,"field_name":"bid.supplier_item_name","index":7,"values":{"lot.name":"","item.id":1740388,"item.name":"ays05--Z21 - Limpiador desinfectante para uso general 1 (Compra)  - 515"}}</t>
  </si>
  <si>
    <t>Limpiador desinfectante para uso general 1 (Compra)</t>
  </si>
  <si>
    <t>{"row":true,"field_name":"bid.item_part_number","index":7,"values":{"lot.name":"","item.id":1740388,"item.name":"ays05--Z21 - Limpiador desinfectante para uso general 1 (Compra)  - 515"}}</t>
  </si>
  <si>
    <t>{"row":true,"field_name":"bid.item_description","index":7,"values":{"lot.name":"","item.id":1740388,"item.name":"ays05--Z21 - Limpiador desinfectante para uso general 1 (Compra)  - 515"}}</t>
  </si>
  <si>
    <t>{"row":true,"field_name":"item.quantity","index":7,"values":{"lot.name":"","item.id":1740388,"item.name":"ays05--Z21 - Limpiador desinfectante para uso general 1 (Compra)  - 515"}}</t>
  </si>
  <si>
    <t>{"row":true,"field_name":"item.uom","index":7,"values":{"lot.name":"","item.id":1740388,"item.name":"ays05--Z21 - Limpiador desinfectante para uso general 1 (Compra)  - 515"}}</t>
  </si>
  <si>
    <t>{"row":true,"field_name":"item.base_price","index":7,"values":{"lot.name":"","item.id":1740388,"item.name":"ays05--Z21 - Limpiador desinfectante para uso general 1 (Compra)  - 515"}}</t>
  </si>
  <si>
    <t>{"row":true,"field_name":"item.base_price_currency","index":7,"values":{"lot.name":"","item.id":1740388,"item.name":"ays05--Z21 - Limpiador desinfectante para uso general 1 (Compra)  - 515"}}</t>
  </si>
  <si>
    <t>{"row":true,"field_name":"item.need_by_date","index":7,"values":{"lot.name":"","item.id":1740388,"item.name":"ays05--Z21 - Limpiador desinfectante para uso general 1 (Compra)  - 515"}}</t>
  </si>
  <si>
    <t>{"row":true,"field_name":"bid.price_amount","index":8,"values":{"lot.name":"","item.id":1740389,"item.name":"ays05--Z21 - Líquido para limpiar vidrios 1 (Compra)  - 258"}}</t>
  </si>
  <si>
    <t>ays05--Z21 - Líquido para limpiar vidrios 1 (Compra)  - 258</t>
  </si>
  <si>
    <t>{"row":true,"field_name":"bid.price_currency","index":8,"values":{"lot.name":"","item.id":1740389,"item.name":"ays05--Z21 - Líquido para limpiar vidrios 1 (Compra)  - 258"}}</t>
  </si>
  <si>
    <t>{"row":true,"field_name":"bid.lead_time","index":8,"values":{"lot.name":"","item.id":1740389,"item.name":"ays05--Z21 - Líquido para limpiar vidrios 1 (Compra)  - 258"}}</t>
  </si>
  <si>
    <t>{"row":true,"field_name":"bid.supplier_item_name","index":8,"values":{"lot.name":"","item.id":1740389,"item.name":"ays05--Z21 - Líquido para limpiar vidrios 1 (Compra)  - 258"}}</t>
  </si>
  <si>
    <t>Líquido para limpiar vidrios 1 (Compra)</t>
  </si>
  <si>
    <t>{"row":true,"field_name":"bid.item_part_number","index":8,"values":{"lot.name":"","item.id":1740389,"item.name":"ays05--Z21 - Líquido para limpiar vidrios 1 (Compra)  - 258"}}</t>
  </si>
  <si>
    <t>{"row":true,"field_name":"bid.item_description","index":8,"values":{"lot.name":"","item.id":1740389,"item.name":"ays05--Z21 - Líquido para limpiar vidrios 1 (Compra)  - 258"}}</t>
  </si>
  <si>
    <t>{"row":true,"field_name":"item.quantity","index":8,"values":{"lot.name":"","item.id":1740389,"item.name":"ays05--Z21 - Líquido para limpiar vidrios 1 (Compra)  - 258"}}</t>
  </si>
  <si>
    <t>{"row":true,"field_name":"item.uom","index":8,"values":{"lot.name":"","item.id":1740389,"item.name":"ays05--Z21 - Líquido para limpiar vidrios 1 (Compra)  - 258"}}</t>
  </si>
  <si>
    <t>{"row":true,"field_name":"item.base_price","index":8,"values":{"lot.name":"","item.id":1740389,"item.name":"ays05--Z21 - Líquido para limpiar vidrios 1 (Compra)  - 258"}}</t>
  </si>
  <si>
    <t>{"row":true,"field_name":"item.base_price_currency","index":8,"values":{"lot.name":"","item.id":1740389,"item.name":"ays05--Z21 - Líquido para limpiar vidrios 1 (Compra)  - 258"}}</t>
  </si>
  <si>
    <t>{"row":true,"field_name":"item.need_by_date","index":8,"values":{"lot.name":"","item.id":1740389,"item.name":"ays05--Z21 - Líquido para limpiar vidrios 1 (Compra)  - 258"}}</t>
  </si>
  <si>
    <t>{"row":true,"field_name":"bid.price_amount","index":9,"values":{"lot.name":"","item.id":1740390,"item.name":"ays05--Z21 - Blanqueador o hipoclorito 1 (Compra)  - 773"}}</t>
  </si>
  <si>
    <t>ays05--Z21 - Blanqueador o hipoclorito 1 (Compra)  - 773</t>
  </si>
  <si>
    <t>{"row":true,"field_name":"bid.price_currency","index":9,"values":{"lot.name":"","item.id":1740390,"item.name":"ays05--Z21 - Blanqueador o hipoclorito 1 (Compra)  - 773"}}</t>
  </si>
  <si>
    <t>{"row":true,"field_name":"bid.lead_time","index":9,"values":{"lot.name":"","item.id":1740390,"item.name":"ays05--Z21 - Blanqueador o hipoclorito 1 (Compra)  - 773"}}</t>
  </si>
  <si>
    <t>{"row":true,"field_name":"bid.supplier_item_name","index":9,"values":{"lot.name":"","item.id":1740390,"item.name":"ays05--Z21 - Blanqueador o hipoclorito 1 (Compra)  - 773"}}</t>
  </si>
  <si>
    <t>Blanqueador o hipoclorito 1 (Compra)</t>
  </si>
  <si>
    <t>{"row":true,"field_name":"bid.item_part_number","index":9,"values":{"lot.name":"","item.id":1740390,"item.name":"ays05--Z21 - Blanqueador o hipoclorito 1 (Compra)  - 773"}}</t>
  </si>
  <si>
    <t>{"row":true,"field_name":"bid.item_description","index":9,"values":{"lot.name":"","item.id":1740390,"item.name":"ays05--Z21 - Blanqueador o hipoclorito 1 (Compra)  - 773"}}</t>
  </si>
  <si>
    <t>{"row":true,"field_name":"item.quantity","index":9,"values":{"lot.name":"","item.id":1740390,"item.name":"ays05--Z21 - Blanqueador o hipoclorito 1 (Compra)  - 773"}}</t>
  </si>
  <si>
    <t>{"row":true,"field_name":"item.uom","index":9,"values":{"lot.name":"","item.id":1740390,"item.name":"ays05--Z21 - Blanqueador o hipoclorito 1 (Compra)  - 773"}}</t>
  </si>
  <si>
    <t>{"row":true,"field_name":"item.base_price","index":9,"values":{"lot.name":"","item.id":1740390,"item.name":"ays05--Z21 - Blanqueador o hipoclorito 1 (Compra)  - 773"}}</t>
  </si>
  <si>
    <t>{"row":true,"field_name":"item.base_price_currency","index":9,"values":{"lot.name":"","item.id":1740390,"item.name":"ays05--Z21 - Blanqueador o hipoclorito 1 (Compra)  - 773"}}</t>
  </si>
  <si>
    <t>{"row":true,"field_name":"item.need_by_date","index":9,"values":{"lot.name":"","item.id":1740390,"item.name":"ays05--Z21 - Blanqueador o hipoclorito 1 (Compra)  - 773"}}</t>
  </si>
  <si>
    <t>{"row":true,"field_name":"bid.price_amount","index":10,"values":{"lot.name":"","item.id":1740391,"item.name":"ays05--Z21 - Alcohol industrial 1 (Compra)  - 258"}}</t>
  </si>
  <si>
    <t>ays05--Z21 - Alcohol industrial 1 (Compra)  - 258</t>
  </si>
  <si>
    <t>{"row":true,"field_name":"bid.price_currency","index":10,"values":{"lot.name":"","item.id":1740391,"item.name":"ays05--Z21 - Alcohol industrial 1 (Compra)  - 258"}}</t>
  </si>
  <si>
    <t>{"row":true,"field_name":"bid.lead_time","index":10,"values":{"lot.name":"","item.id":1740391,"item.name":"ays05--Z21 - Alcohol industrial 1 (Compra)  - 258"}}</t>
  </si>
  <si>
    <t>{"row":true,"field_name":"bid.supplier_item_name","index":10,"values":{"lot.name":"","item.id":1740391,"item.name":"ays05--Z21 - Alcohol industrial 1 (Compra)  - 258"}}</t>
  </si>
  <si>
    <t>Alcohol industrial 1 (Compra)</t>
  </si>
  <si>
    <t>{"row":true,"field_name":"bid.item_part_number","index":10,"values":{"lot.name":"","item.id":1740391,"item.name":"ays05--Z21 - Alcohol industrial 1 (Compra)  - 258"}}</t>
  </si>
  <si>
    <t>{"row":true,"field_name":"bid.item_description","index":10,"values":{"lot.name":"","item.id":1740391,"item.name":"ays05--Z21 - Alcohol industrial 1 (Compra)  - 258"}}</t>
  </si>
  <si>
    <t>{"row":true,"field_name":"item.quantity","index":10,"values":{"lot.name":"","item.id":1740391,"item.name":"ays05--Z21 - Alcohol industrial 1 (Compra)  - 258"}}</t>
  </si>
  <si>
    <t>{"row":true,"field_name":"item.uom","index":10,"values":{"lot.name":"","item.id":1740391,"item.name":"ays05--Z21 - Alcohol industrial 1 (Compra)  - 258"}}</t>
  </si>
  <si>
    <t>{"row":true,"field_name":"item.base_price","index":10,"values":{"lot.name":"","item.id":1740391,"item.name":"ays05--Z21 - Alcohol industrial 1 (Compra)  - 258"}}</t>
  </si>
  <si>
    <t>{"row":true,"field_name":"item.base_price_currency","index":10,"values":{"lot.name":"","item.id":1740391,"item.name":"ays05--Z21 - Alcohol industrial 1 (Compra)  - 258"}}</t>
  </si>
  <si>
    <t>{"row":true,"field_name":"item.need_by_date","index":10,"values":{"lot.name":"","item.id":1740391,"item.name":"ays05--Z21 - Alcohol industrial 1 (Compra)  - 258"}}</t>
  </si>
  <si>
    <t>{"row":true,"field_name":"bid.price_amount","index":11,"values":{"lot.name":"","item.id":1740392,"item.name":"ays05--Z21 - Creolina 1 (Compra)  - 129"}}</t>
  </si>
  <si>
    <t>ays05--Z21 - Creolina 1 (Compra)  - 129</t>
  </si>
  <si>
    <t>{"row":true,"field_name":"bid.price_currency","index":11,"values":{"lot.name":"","item.id":1740392,"item.name":"ays05--Z21 - Creolina 1 (Compra)  - 129"}}</t>
  </si>
  <si>
    <t>{"row":true,"field_name":"bid.lead_time","index":11,"values":{"lot.name":"","item.id":1740392,"item.name":"ays05--Z21 - Creolina 1 (Compra)  - 129"}}</t>
  </si>
  <si>
    <t>{"row":true,"field_name":"bid.supplier_item_name","index":11,"values":{"lot.name":"","item.id":1740392,"item.name":"ays05--Z21 - Creolina 1 (Compra)  - 129"}}</t>
  </si>
  <si>
    <t>Creolina 1 (Compra)</t>
  </si>
  <si>
    <t>{"row":true,"field_name":"bid.item_part_number","index":11,"values":{"lot.name":"","item.id":1740392,"item.name":"ays05--Z21 - Creolina 1 (Compra)  - 129"}}</t>
  </si>
  <si>
    <t>{"row":true,"field_name":"bid.item_description","index":11,"values":{"lot.name":"","item.id":1740392,"item.name":"ays05--Z21 - Creolina 1 (Compra)  - 129"}}</t>
  </si>
  <si>
    <t>{"row":true,"field_name":"item.quantity","index":11,"values":{"lot.name":"","item.id":1740392,"item.name":"ays05--Z21 - Creolina 1 (Compra)  - 129"}}</t>
  </si>
  <si>
    <t>{"row":true,"field_name":"item.uom","index":11,"values":{"lot.name":"","item.id":1740392,"item.name":"ays05--Z21 - Creolina 1 (Compra)  - 129"}}</t>
  </si>
  <si>
    <t>{"row":true,"field_name":"item.base_price","index":11,"values":{"lot.name":"","item.id":1740392,"item.name":"ays05--Z21 - Creolina 1 (Compra)  - 129"}}</t>
  </si>
  <si>
    <t>{"row":true,"field_name":"item.base_price_currency","index":11,"values":{"lot.name":"","item.id":1740392,"item.name":"ays05--Z21 - Creolina 1 (Compra)  - 129"}}</t>
  </si>
  <si>
    <t>{"row":true,"field_name":"item.need_by_date","index":11,"values":{"lot.name":"","item.id":1740392,"item.name":"ays05--Z21 - Creolina 1 (Compra)  - 129"}}</t>
  </si>
  <si>
    <t>{"row":true,"field_name":"bid.price_amount","index":12,"values":{"lot.name":"","item.id":1740393,"item.name":"ays05--Z21 - Lustrador de muebles (Compra)  - 129"}}</t>
  </si>
  <si>
    <t>ays05--Z21 - Lustrador de muebles (Compra)  - 129</t>
  </si>
  <si>
    <t>{"row":true,"field_name":"bid.price_currency","index":12,"values":{"lot.name":"","item.id":1740393,"item.name":"ays05--Z21 - Lustrador de muebles (Compra)  - 129"}}</t>
  </si>
  <si>
    <t>{"row":true,"field_name":"bid.lead_time","index":12,"values":{"lot.name":"","item.id":1740393,"item.name":"ays05--Z21 - Lustrador de muebles (Compra)  - 129"}}</t>
  </si>
  <si>
    <t>{"row":true,"field_name":"bid.supplier_item_name","index":12,"values":{"lot.name":"","item.id":1740393,"item.name":"ays05--Z21 - Lustrador de muebles (Compra)  - 129"}}</t>
  </si>
  <si>
    <t>Lustrador de muebles (Compra)</t>
  </si>
  <si>
    <t>{"row":true,"field_name":"bid.item_part_number","index":12,"values":{"lot.name":"","item.id":1740393,"item.name":"ays05--Z21 - Lustrador de muebles (Compra)  - 129"}}</t>
  </si>
  <si>
    <t>{"row":true,"field_name":"bid.item_description","index":12,"values":{"lot.name":"","item.id":1740393,"item.name":"ays05--Z21 - Lustrador de muebles (Compra)  - 129"}}</t>
  </si>
  <si>
    <t>{"row":true,"field_name":"item.quantity","index":12,"values":{"lot.name":"","item.id":1740393,"item.name":"ays05--Z21 - Lustrador de muebles (Compra)  - 129"}}</t>
  </si>
  <si>
    <t>{"row":true,"field_name":"item.uom","index":12,"values":{"lot.name":"","item.id":1740393,"item.name":"ays05--Z21 - Lustrador de muebles (Compra)  - 129"}}</t>
  </si>
  <si>
    <t>{"row":true,"field_name":"item.base_price","index":12,"values":{"lot.name":"","item.id":1740393,"item.name":"ays05--Z21 - Lustrador de muebles (Compra)  - 129"}}</t>
  </si>
  <si>
    <t>{"row":true,"field_name":"item.base_price_currency","index":12,"values":{"lot.name":"","item.id":1740393,"item.name":"ays05--Z21 - Lustrador de muebles (Compra)  - 129"}}</t>
  </si>
  <si>
    <t>{"row":true,"field_name":"item.need_by_date","index":12,"values":{"lot.name":"","item.id":1740393,"item.name":"ays05--Z21 - Lustrador de muebles (Compra)  - 129"}}</t>
  </si>
  <si>
    <t>{"row":true,"field_name":"bid.price_amount","index":13,"values":{"lot.name":"","item.id":1740394,"item.name":"ays05--Z21 - Cera polimérica (Compra)  - 1030"}}</t>
  </si>
  <si>
    <t>ays05--Z21 - Cera polimérica (Compra)  - 1030</t>
  </si>
  <si>
    <t>{"row":true,"field_name":"bid.price_currency","index":13,"values":{"lot.name":"","item.id":1740394,"item.name":"ays05--Z21 - Cera polimérica (Compra)  - 1030"}}</t>
  </si>
  <si>
    <t>{"row":true,"field_name":"bid.lead_time","index":13,"values":{"lot.name":"","item.id":1740394,"item.name":"ays05--Z21 - Cera polimérica (Compra)  - 1030"}}</t>
  </si>
  <si>
    <t>{"row":true,"field_name":"bid.supplier_item_name","index":13,"values":{"lot.name":"","item.id":1740394,"item.name":"ays05--Z21 - Cera polimérica (Compra)  - 1030"}}</t>
  </si>
  <si>
    <t>Cera polimérica (Compra)</t>
  </si>
  <si>
    <t>{"row":true,"field_name":"bid.item_part_number","index":13,"values":{"lot.name":"","item.id":1740394,"item.name":"ays05--Z21 - Cera polimérica (Compra)  - 1030"}}</t>
  </si>
  <si>
    <t>{"row":true,"field_name":"bid.item_description","index":13,"values":{"lot.name":"","item.id":1740394,"item.name":"ays05--Z21 - Cera polimérica (Compra)  - 1030"}}</t>
  </si>
  <si>
    <t>{"row":true,"field_name":"item.quantity","index":13,"values":{"lot.name":"","item.id":1740394,"item.name":"ays05--Z21 - Cera polimérica (Compra)  - 1030"}}</t>
  </si>
  <si>
    <t>{"row":true,"field_name":"item.uom","index":13,"values":{"lot.name":"","item.id":1740394,"item.name":"ays05--Z21 - Cera polimérica (Compra)  - 1030"}}</t>
  </si>
  <si>
    <t>{"row":true,"field_name":"item.base_price","index":13,"values":{"lot.name":"","item.id":1740394,"item.name":"ays05--Z21 - Cera polimérica (Compra)  - 1030"}}</t>
  </si>
  <si>
    <t>{"row":true,"field_name":"item.base_price_currency","index":13,"values":{"lot.name":"","item.id":1740394,"item.name":"ays05--Z21 - Cera polimérica (Compra)  - 1030"}}</t>
  </si>
  <si>
    <t>{"row":true,"field_name":"item.need_by_date","index":13,"values":{"lot.name":"","item.id":1740394,"item.name":"ays05--Z21 - Cera polimérica (Compra)  - 1030"}}</t>
  </si>
  <si>
    <t>{"row":true,"field_name":"bid.price_amount","index":14,"values":{"lot.name":"","item.id":1740395,"item.name":"ays05--Z21 - Mantenedor de pisos (Compra)  - 258"}}</t>
  </si>
  <si>
    <t>ays05--Z21 - Mantenedor de pisos (Compra)  - 258</t>
  </si>
  <si>
    <t>{"row":true,"field_name":"bid.price_currency","index":14,"values":{"lot.name":"","item.id":1740395,"item.name":"ays05--Z21 - Mantenedor de pisos (Compra)  - 258"}}</t>
  </si>
  <si>
    <t>{"row":true,"field_name":"bid.lead_time","index":14,"values":{"lot.name":"","item.id":1740395,"item.name":"ays05--Z21 - Mantenedor de pisos (Compra)  - 258"}}</t>
  </si>
  <si>
    <t>{"row":true,"field_name":"bid.supplier_item_name","index":14,"values":{"lot.name":"","item.id":1740395,"item.name":"ays05--Z21 - Mantenedor de pisos (Compra)  - 258"}}</t>
  </si>
  <si>
    <t>Mantenedor de pisos (Compra)</t>
  </si>
  <si>
    <t>{"row":true,"field_name":"bid.item_part_number","index":14,"values":{"lot.name":"","item.id":1740395,"item.name":"ays05--Z21 - Mantenedor de pisos (Compra)  - 258"}}</t>
  </si>
  <si>
    <t>{"row":true,"field_name":"bid.item_description","index":14,"values":{"lot.name":"","item.id":1740395,"item.name":"ays05--Z21 - Mantenedor de pisos (Compra)  - 258"}}</t>
  </si>
  <si>
    <t>{"row":true,"field_name":"item.quantity","index":14,"values":{"lot.name":"","item.id":1740395,"item.name":"ays05--Z21 - Mantenedor de pisos (Compra)  - 258"}}</t>
  </si>
  <si>
    <t>{"row":true,"field_name":"item.uom","index":14,"values":{"lot.name":"","item.id":1740395,"item.name":"ays05--Z21 - Mantenedor de pisos (Compra)  - 258"}}</t>
  </si>
  <si>
    <t>{"row":true,"field_name":"item.base_price","index":14,"values":{"lot.name":"","item.id":1740395,"item.name":"ays05--Z21 - Mantenedor de pisos (Compra)  - 258"}}</t>
  </si>
  <si>
    <t>{"row":true,"field_name":"item.base_price_currency","index":14,"values":{"lot.name":"","item.id":1740395,"item.name":"ays05--Z21 - Mantenedor de pisos (Compra)  - 258"}}</t>
  </si>
  <si>
    <t>{"row":true,"field_name":"item.need_by_date","index":14,"values":{"lot.name":"","item.id":1740395,"item.name":"ays05--Z21 - Mantenedor de pisos (Compra)  - 258"}}</t>
  </si>
  <si>
    <t>{"row":true,"field_name":"bid.price_amount","index":15,"values":{"lot.name":"","item.id":1740396,"item.name":"ays05--Z21 - Removedor de cera (Compra)  - 129"}}</t>
  </si>
  <si>
    <t>ays05--Z21 - Removedor de cera (Compra)  - 129</t>
  </si>
  <si>
    <t>{"row":true,"field_name":"bid.price_currency","index":15,"values":{"lot.name":"","item.id":1740396,"item.name":"ays05--Z21 - Removedor de cera (Compra)  - 129"}}</t>
  </si>
  <si>
    <t>{"row":true,"field_name":"bid.lead_time","index":15,"values":{"lot.name":"","item.id":1740396,"item.name":"ays05--Z21 - Removedor de cera (Compra)  - 129"}}</t>
  </si>
  <si>
    <t>{"row":true,"field_name":"bid.supplier_item_name","index":15,"values":{"lot.name":"","item.id":1740396,"item.name":"ays05--Z21 - Removedor de cera (Compra)  - 129"}}</t>
  </si>
  <si>
    <t>Removedor de cera (Compra)</t>
  </si>
  <si>
    <t>{"row":true,"field_name":"bid.item_part_number","index":15,"values":{"lot.name":"","item.id":1740396,"item.name":"ays05--Z21 - Removedor de cera (Compra)  - 129"}}</t>
  </si>
  <si>
    <t>{"row":true,"field_name":"bid.item_description","index":15,"values":{"lot.name":"","item.id":1740396,"item.name":"ays05--Z21 - Removedor de cera (Compra)  - 129"}}</t>
  </si>
  <si>
    <t>{"row":true,"field_name":"item.quantity","index":15,"values":{"lot.name":"","item.id":1740396,"item.name":"ays05--Z21 - Removedor de cera (Compra)  - 129"}}</t>
  </si>
  <si>
    <t>{"row":true,"field_name":"item.uom","index":15,"values":{"lot.name":"","item.id":1740396,"item.name":"ays05--Z21 - Removedor de cera (Compra)  - 129"}}</t>
  </si>
  <si>
    <t>{"row":true,"field_name":"item.base_price","index":15,"values":{"lot.name":"","item.id":1740396,"item.name":"ays05--Z21 - Removedor de cera (Compra)  - 129"}}</t>
  </si>
  <si>
    <t>{"row":true,"field_name":"item.base_price_currency","index":15,"values":{"lot.name":"","item.id":1740396,"item.name":"ays05--Z21 - Removedor de cera (Compra)  - 129"}}</t>
  </si>
  <si>
    <t>{"row":true,"field_name":"item.need_by_date","index":15,"values":{"lot.name":"","item.id":1740396,"item.name":"ays05--Z21 - Removedor de cera (Compra)  - 129"}}</t>
  </si>
  <si>
    <t>{"row":true,"field_name":"bid.price_amount","index":16,"values":{"lot.name":"","item.id":1740397,"item.name":"ays05--Z21 - Jabón neutro para pisos 1 (Compra)  - 258"}}</t>
  </si>
  <si>
    <t>ays05--Z21 - Jabón neutro para pisos 1 (Compra)  - 258</t>
  </si>
  <si>
    <t>{"row":true,"field_name":"bid.price_currency","index":16,"values":{"lot.name":"","item.id":1740397,"item.name":"ays05--Z21 - Jabón neutro para pisos 1 (Compra)  - 258"}}</t>
  </si>
  <si>
    <t>{"row":true,"field_name":"bid.lead_time","index":16,"values":{"lot.name":"","item.id":1740397,"item.name":"ays05--Z21 - Jabón neutro para pisos 1 (Compra)  - 258"}}</t>
  </si>
  <si>
    <t>{"row":true,"field_name":"bid.supplier_item_name","index":16,"values":{"lot.name":"","item.id":1740397,"item.name":"ays05--Z21 - Jabón neutro para pisos 1 (Compra)  - 258"}}</t>
  </si>
  <si>
    <t>Jabón neutro para pisos 1 (Compra)</t>
  </si>
  <si>
    <t>{"row":true,"field_name":"bid.item_part_number","index":16,"values":{"lot.name":"","item.id":1740397,"item.name":"ays05--Z21 - Jabón neutro para pisos 1 (Compra)  - 258"}}</t>
  </si>
  <si>
    <t>{"row":true,"field_name":"bid.item_description","index":16,"values":{"lot.name":"","item.id":1740397,"item.name":"ays05--Z21 - Jabón neutro para pisos 1 (Compra)  - 258"}}</t>
  </si>
  <si>
    <t>{"row":true,"field_name":"item.quantity","index":16,"values":{"lot.name":"","item.id":1740397,"item.name":"ays05--Z21 - Jabón neutro para pisos 1 (Compra)  - 258"}}</t>
  </si>
  <si>
    <t>{"row":true,"field_name":"item.uom","index":16,"values":{"lot.name":"","item.id":1740397,"item.name":"ays05--Z21 - Jabón neutro para pisos 1 (Compra)  - 258"}}</t>
  </si>
  <si>
    <t>{"row":true,"field_name":"item.base_price","index":16,"values":{"lot.name":"","item.id":1740397,"item.name":"ays05--Z21 - Jabón neutro para pisos 1 (Compra)  - 258"}}</t>
  </si>
  <si>
    <t>{"row":true,"field_name":"item.base_price_currency","index":16,"values":{"lot.name":"","item.id":1740397,"item.name":"ays05--Z21 - Jabón neutro para pisos 1 (Compra)  - 258"}}</t>
  </si>
  <si>
    <t>{"row":true,"field_name":"item.need_by_date","index":16,"values":{"lot.name":"","item.id":1740397,"item.name":"ays05--Z21 - Jabón neutro para pisos 1 (Compra)  - 258"}}</t>
  </si>
  <si>
    <t>{"row":true,"field_name":"bid.price_amount","index":17,"values":{"lot.name":"","item.id":1740398,"item.name":"ays05--Z21 - Ambientador 1 (Compra)  - 129"}}</t>
  </si>
  <si>
    <t>ays05--Z21 - Ambientador 1 (Compra)  - 129</t>
  </si>
  <si>
    <t>{"row":true,"field_name":"bid.price_currency","index":17,"values":{"lot.name":"","item.id":1740398,"item.name":"ays05--Z21 - Ambientador 1 (Compra)  - 129"}}</t>
  </si>
  <si>
    <t>{"row":true,"field_name":"bid.lead_time","index":17,"values":{"lot.name":"","item.id":1740398,"item.name":"ays05--Z21 - Ambientador 1 (Compra)  - 129"}}</t>
  </si>
  <si>
    <t>{"row":true,"field_name":"bid.supplier_item_name","index":17,"values":{"lot.name":"","item.id":1740398,"item.name":"ays05--Z21 - Ambientador 1 (Compra)  - 129"}}</t>
  </si>
  <si>
    <t>Ambientador 1 (Compra)</t>
  </si>
  <si>
    <t>{"row":true,"field_name":"bid.item_part_number","index":17,"values":{"lot.name":"","item.id":1740398,"item.name":"ays05--Z21 - Ambientador 1 (Compra)  - 129"}}</t>
  </si>
  <si>
    <t>{"row":true,"field_name":"bid.item_description","index":17,"values":{"lot.name":"","item.id":1740398,"item.name":"ays05--Z21 - Ambientador 1 (Compra)  - 129"}}</t>
  </si>
  <si>
    <t>{"row":true,"field_name":"item.quantity","index":17,"values":{"lot.name":"","item.id":1740398,"item.name":"ays05--Z21 - Ambientador 1 (Compra)  - 129"}}</t>
  </si>
  <si>
    <t>{"row":true,"field_name":"item.uom","index":17,"values":{"lot.name":"","item.id":1740398,"item.name":"ays05--Z21 - Ambientador 1 (Compra)  - 129"}}</t>
  </si>
  <si>
    <t>{"row":true,"field_name":"item.base_price","index":17,"values":{"lot.name":"","item.id":1740398,"item.name":"ays05--Z21 - Ambientador 1 (Compra)  - 129"}}</t>
  </si>
  <si>
    <t>{"row":true,"field_name":"item.base_price_currency","index":17,"values":{"lot.name":"","item.id":1740398,"item.name":"ays05--Z21 - Ambientador 1 (Compra)  - 129"}}</t>
  </si>
  <si>
    <t>{"row":true,"field_name":"item.need_by_date","index":17,"values":{"lot.name":"","item.id":1740398,"item.name":"ays05--Z21 - Ambientador 1 (Compra)  - 129"}}</t>
  </si>
  <si>
    <t>{"row":true,"field_name":"bid.price_amount","index":18,"values":{"lot.name":"","item.id":1740399,"item.name":"ays05--Z21 - Bayetilla 1 (Compra)  - 515"}}</t>
  </si>
  <si>
    <t>ays05--Z21 - Bayetilla 1 (Compra)  - 515</t>
  </si>
  <si>
    <t>{"row":true,"field_name":"bid.price_currency","index":18,"values":{"lot.name":"","item.id":1740399,"item.name":"ays05--Z21 - Bayetilla 1 (Compra)  - 515"}}</t>
  </si>
  <si>
    <t>{"row":true,"field_name":"bid.lead_time","index":18,"values":{"lot.name":"","item.id":1740399,"item.name":"ays05--Z21 - Bayetilla 1 (Compra)  - 515"}}</t>
  </si>
  <si>
    <t>{"row":true,"field_name":"bid.supplier_item_name","index":18,"values":{"lot.name":"","item.id":1740399,"item.name":"ays05--Z21 - Bayetilla 1 (Compra)  - 515"}}</t>
  </si>
  <si>
    <t>Bayetilla 1 (Compra)</t>
  </si>
  <si>
    <t>{"row":true,"field_name":"bid.item_part_number","index":18,"values":{"lot.name":"","item.id":1740399,"item.name":"ays05--Z21 - Bayetilla 1 (Compra)  - 515"}}</t>
  </si>
  <si>
    <t>{"row":true,"field_name":"bid.item_description","index":18,"values":{"lot.name":"","item.id":1740399,"item.name":"ays05--Z21 - Bayetilla 1 (Compra)  - 515"}}</t>
  </si>
  <si>
    <t>{"row":true,"field_name":"item.quantity","index":18,"values":{"lot.name":"","item.id":1740399,"item.name":"ays05--Z21 - Bayetilla 1 (Compra)  - 515"}}</t>
  </si>
  <si>
    <t>{"row":true,"field_name":"item.uom","index":18,"values":{"lot.name":"","item.id":1740399,"item.name":"ays05--Z21 - Bayetilla 1 (Compra)  - 515"}}</t>
  </si>
  <si>
    <t>{"row":true,"field_name":"item.base_price","index":18,"values":{"lot.name":"","item.id":1740399,"item.name":"ays05--Z21 - Bayetilla 1 (Compra)  - 515"}}</t>
  </si>
  <si>
    <t>{"row":true,"field_name":"item.base_price_currency","index":18,"values":{"lot.name":"","item.id":1740399,"item.name":"ays05--Z21 - Bayetilla 1 (Compra)  - 515"}}</t>
  </si>
  <si>
    <t>{"row":true,"field_name":"item.need_by_date","index":18,"values":{"lot.name":"","item.id":1740399,"item.name":"ays05--Z21 - Bayetilla 1 (Compra)  - 515"}}</t>
  </si>
  <si>
    <t>{"row":true,"field_name":"bid.price_amount","index":19,"values":{"lot.name":"","item.id":1740400,"item.name":"ays05--Z21 - Bayetilla 2 (Compra)  - 258"}}</t>
  </si>
  <si>
    <t>ays05--Z21 - Bayetilla 2 (Compra)  - 258</t>
  </si>
  <si>
    <t>{"row":true,"field_name":"bid.price_currency","index":19,"values":{"lot.name":"","item.id":1740400,"item.name":"ays05--Z21 - Bayetilla 2 (Compra)  - 258"}}</t>
  </si>
  <si>
    <t>{"row":true,"field_name":"bid.lead_time","index":19,"values":{"lot.name":"","item.id":1740400,"item.name":"ays05--Z21 - Bayetilla 2 (Compra)  - 258"}}</t>
  </si>
  <si>
    <t>{"row":true,"field_name":"bid.supplier_item_name","index":19,"values":{"lot.name":"","item.id":1740400,"item.name":"ays05--Z21 - Bayetilla 2 (Compra)  - 258"}}</t>
  </si>
  <si>
    <t>Bayetilla 2 (Compra)</t>
  </si>
  <si>
    <t>{"row":true,"field_name":"bid.item_part_number","index":19,"values":{"lot.name":"","item.id":1740400,"item.name":"ays05--Z21 - Bayetilla 2 (Compra)  - 258"}}</t>
  </si>
  <si>
    <t>{"row":true,"field_name":"bid.item_description","index":19,"values":{"lot.name":"","item.id":1740400,"item.name":"ays05--Z21 - Bayetilla 2 (Compra)  - 258"}}</t>
  </si>
  <si>
    <t>{"row":true,"field_name":"item.quantity","index":19,"values":{"lot.name":"","item.id":1740400,"item.name":"ays05--Z21 - Bayetilla 2 (Compra)  - 258"}}</t>
  </si>
  <si>
    <t>{"row":true,"field_name":"item.uom","index":19,"values":{"lot.name":"","item.id":1740400,"item.name":"ays05--Z21 - Bayetilla 2 (Compra)  - 258"}}</t>
  </si>
  <si>
    <t>{"row":true,"field_name":"item.base_price","index":19,"values":{"lot.name":"","item.id":1740400,"item.name":"ays05--Z21 - Bayetilla 2 (Compra)  - 258"}}</t>
  </si>
  <si>
    <t>{"row":true,"field_name":"item.base_price_currency","index":19,"values":{"lot.name":"","item.id":1740400,"item.name":"ays05--Z21 - Bayetilla 2 (Compra)  - 258"}}</t>
  </si>
  <si>
    <t>{"row":true,"field_name":"item.need_by_date","index":19,"values":{"lot.name":"","item.id":1740400,"item.name":"ays05--Z21 - Bayetilla 2 (Compra)  - 258"}}</t>
  </si>
  <si>
    <t>{"row":true,"field_name":"bid.price_amount","index":20,"values":{"lot.name":"","item.id":1740401,"item.name":"ays05--Z21 - Esponjilla 3 (Compra)  - 1030"}}</t>
  </si>
  <si>
    <t>ays05--Z21 - Esponjilla 3 (Compra)  - 1030</t>
  </si>
  <si>
    <t>{"row":true,"field_name":"bid.price_currency","index":20,"values":{"lot.name":"","item.id":1740401,"item.name":"ays05--Z21 - Esponjilla 3 (Compra)  - 1030"}}</t>
  </si>
  <si>
    <t>{"row":true,"field_name":"bid.lead_time","index":20,"values":{"lot.name":"","item.id":1740401,"item.name":"ays05--Z21 - Esponjilla 3 (Compra)  - 1030"}}</t>
  </si>
  <si>
    <t>{"row":true,"field_name":"bid.supplier_item_name","index":20,"values":{"lot.name":"","item.id":1740401,"item.name":"ays05--Z21 - Esponjilla 3 (Compra)  - 1030"}}</t>
  </si>
  <si>
    <t>Esponjilla 3 (Compra)</t>
  </si>
  <si>
    <t>{"row":true,"field_name":"bid.item_part_number","index":20,"values":{"lot.name":"","item.id":1740401,"item.name":"ays05--Z21 - Esponjilla 3 (Compra)  - 1030"}}</t>
  </si>
  <si>
    <t>{"row":true,"field_name":"bid.item_description","index":20,"values":{"lot.name":"","item.id":1740401,"item.name":"ays05--Z21 - Esponjilla 3 (Compra)  - 1030"}}</t>
  </si>
  <si>
    <t>{"row":true,"field_name":"item.quantity","index":20,"values":{"lot.name":"","item.id":1740401,"item.name":"ays05--Z21 - Esponjilla 3 (Compra)  - 1030"}}</t>
  </si>
  <si>
    <t>{"row":true,"field_name":"item.uom","index":20,"values":{"lot.name":"","item.id":1740401,"item.name":"ays05--Z21 - Esponjilla 3 (Compra)  - 1030"}}</t>
  </si>
  <si>
    <t>{"row":true,"field_name":"item.base_price","index":20,"values":{"lot.name":"","item.id":1740401,"item.name":"ays05--Z21 - Esponjilla 3 (Compra)  - 1030"}}</t>
  </si>
  <si>
    <t>{"row":true,"field_name":"item.base_price_currency","index":20,"values":{"lot.name":"","item.id":1740401,"item.name":"ays05--Z21 - Esponjilla 3 (Compra)  - 1030"}}</t>
  </si>
  <si>
    <t>{"row":true,"field_name":"item.need_by_date","index":20,"values":{"lot.name":"","item.id":1740401,"item.name":"ays05--Z21 - Esponjilla 3 (Compra)  - 1030"}}</t>
  </si>
  <si>
    <t>{"row":true,"field_name":"bid.price_amount","index":21,"values":{"lot.name":"","item.id":1740402,"item.name":"ays05--Z21 - Escoba 3 (Compra)  - 515"}}</t>
  </si>
  <si>
    <t>ays05--Z21 - Escoba 3 (Compra)  - 515</t>
  </si>
  <si>
    <t>{"row":true,"field_name":"bid.price_currency","index":21,"values":{"lot.name":"","item.id":1740402,"item.name":"ays05--Z21 - Escoba 3 (Compra)  - 515"}}</t>
  </si>
  <si>
    <t>{"row":true,"field_name":"bid.lead_time","index":21,"values":{"lot.name":"","item.id":1740402,"item.name":"ays05--Z21 - Escoba 3 (Compra)  - 515"}}</t>
  </si>
  <si>
    <t>{"row":true,"field_name":"bid.supplier_item_name","index":21,"values":{"lot.name":"","item.id":1740402,"item.name":"ays05--Z21 - Escoba 3 (Compra)  - 515"}}</t>
  </si>
  <si>
    <t>Escoba 3 (Compra)</t>
  </si>
  <si>
    <t>{"row":true,"field_name":"bid.item_part_number","index":21,"values":{"lot.name":"","item.id":1740402,"item.name":"ays05--Z21 - Escoba 3 (Compra)  - 515"}}</t>
  </si>
  <si>
    <t>{"row":true,"field_name":"bid.item_description","index":21,"values":{"lot.name":"","item.id":1740402,"item.name":"ays05--Z21 - Escoba 3 (Compra)  - 515"}}</t>
  </si>
  <si>
    <t>{"row":true,"field_name":"item.quantity","index":21,"values":{"lot.name":"","item.id":1740402,"item.name":"ays05--Z21 - Escoba 3 (Compra)  - 515"}}</t>
  </si>
  <si>
    <t>{"row":true,"field_name":"item.uom","index":21,"values":{"lot.name":"","item.id":1740402,"item.name":"ays05--Z21 - Escoba 3 (Compra)  - 515"}}</t>
  </si>
  <si>
    <t>{"row":true,"field_name":"item.base_price","index":21,"values":{"lot.name":"","item.id":1740402,"item.name":"ays05--Z21 - Escoba 3 (Compra)  - 515"}}</t>
  </si>
  <si>
    <t>{"row":true,"field_name":"item.base_price_currency","index":21,"values":{"lot.name":"","item.id":1740402,"item.name":"ays05--Z21 - Escoba 3 (Compra)  - 515"}}</t>
  </si>
  <si>
    <t>{"row":true,"field_name":"item.need_by_date","index":21,"values":{"lot.name":"","item.id":1740402,"item.name":"ays05--Z21 - Escoba 3 (Compra)  - 515"}}</t>
  </si>
  <si>
    <t>{"row":true,"field_name":"bid.price_amount","index":22,"values":{"lot.name":"","item.id":1740403,"item.name":"ays05--Z21 - Escoba 4 (Compra)  - 258"}}</t>
  </si>
  <si>
    <t>ays05--Z21 - Escoba 4 (Compra)  - 258</t>
  </si>
  <si>
    <t>{"row":true,"field_name":"bid.price_currency","index":22,"values":{"lot.name":"","item.id":1740403,"item.name":"ays05--Z21 - Escoba 4 (Compra)  - 258"}}</t>
  </si>
  <si>
    <t>{"row":true,"field_name":"bid.lead_time","index":22,"values":{"lot.name":"","item.id":1740403,"item.name":"ays05--Z21 - Escoba 4 (Compra)  - 258"}}</t>
  </si>
  <si>
    <t>{"row":true,"field_name":"bid.supplier_item_name","index":22,"values":{"lot.name":"","item.id":1740403,"item.name":"ays05--Z21 - Escoba 4 (Compra)  - 258"}}</t>
  </si>
  <si>
    <t>Escoba 4 (Compra)</t>
  </si>
  <si>
    <t>{"row":true,"field_name":"bid.item_part_number","index":22,"values":{"lot.name":"","item.id":1740403,"item.name":"ays05--Z21 - Escoba 4 (Compra)  - 258"}}</t>
  </si>
  <si>
    <t>{"row":true,"field_name":"bid.item_description","index":22,"values":{"lot.name":"","item.id":1740403,"item.name":"ays05--Z21 - Escoba 4 (Compra)  - 258"}}</t>
  </si>
  <si>
    <t>{"row":true,"field_name":"item.quantity","index":22,"values":{"lot.name":"","item.id":1740403,"item.name":"ays05--Z21 - Escoba 4 (Compra)  - 258"}}</t>
  </si>
  <si>
    <t>{"row":true,"field_name":"item.uom","index":22,"values":{"lot.name":"","item.id":1740403,"item.name":"ays05--Z21 - Escoba 4 (Compra)  - 258"}}</t>
  </si>
  <si>
    <t>{"row":true,"field_name":"item.base_price","index":22,"values":{"lot.name":"","item.id":1740403,"item.name":"ays05--Z21 - Escoba 4 (Compra)  - 258"}}</t>
  </si>
  <si>
    <t>{"row":true,"field_name":"item.base_price_currency","index":22,"values":{"lot.name":"","item.id":1740403,"item.name":"ays05--Z21 - Escoba 4 (Compra)  - 258"}}</t>
  </si>
  <si>
    <t>{"row":true,"field_name":"item.need_by_date","index":22,"values":{"lot.name":"","item.id":1740403,"item.name":"ays05--Z21 - Escoba 4 (Compra)  - 258"}}</t>
  </si>
  <si>
    <t>{"row":true,"field_name":"bid.price_amount","index":23,"values":{"lot.name":"","item.id":1740404,"item.name":"ays05--Z21 - Mango metálico escoba 1 (Compra)  - 773"}}</t>
  </si>
  <si>
    <t>ays05--Z21 - Mango metálico escoba 1 (Compra)  - 773</t>
  </si>
  <si>
    <t>{"row":true,"field_name":"bid.price_currency","index":23,"values":{"lot.name":"","item.id":1740404,"item.name":"ays05--Z21 - Mango metálico escoba 1 (Compra)  - 773"}}</t>
  </si>
  <si>
    <t>{"row":true,"field_name":"bid.lead_time","index":23,"values":{"lot.name":"","item.id":1740404,"item.name":"ays05--Z21 - Mango metálico escoba 1 (Compra)  - 773"}}</t>
  </si>
  <si>
    <t>{"row":true,"field_name":"bid.supplier_item_name","index":23,"values":{"lot.name":"","item.id":1740404,"item.name":"ays05--Z21 - Mango metálico escoba 1 (Compra)  - 773"}}</t>
  </si>
  <si>
    <t>Mango metálico escoba 1 (Compra)</t>
  </si>
  <si>
    <t>{"row":true,"field_name":"bid.item_part_number","index":23,"values":{"lot.name":"","item.id":1740404,"item.name":"ays05--Z21 - Mango metálico escoba 1 (Compra)  - 773"}}</t>
  </si>
  <si>
    <t>{"row":true,"field_name":"bid.item_description","index":23,"values":{"lot.name":"","item.id":1740404,"item.name":"ays05--Z21 - Mango metálico escoba 1 (Compra)  - 773"}}</t>
  </si>
  <si>
    <t>{"row":true,"field_name":"item.quantity","index":23,"values":{"lot.name":"","item.id":1740404,"item.name":"ays05--Z21 - Mango metálico escoba 1 (Compra)  - 773"}}</t>
  </si>
  <si>
    <t>{"row":true,"field_name":"item.uom","index":23,"values":{"lot.name":"","item.id":1740404,"item.name":"ays05--Z21 - Mango metálico escoba 1 (Compra)  - 773"}}</t>
  </si>
  <si>
    <t>{"row":true,"field_name":"item.base_price","index":23,"values":{"lot.name":"","item.id":1740404,"item.name":"ays05--Z21 - Mango metálico escoba 1 (Compra)  - 773"}}</t>
  </si>
  <si>
    <t>{"row":true,"field_name":"item.base_price_currency","index":23,"values":{"lot.name":"","item.id":1740404,"item.name":"ays05--Z21 - Mango metálico escoba 1 (Compra)  - 773"}}</t>
  </si>
  <si>
    <t>{"row":true,"field_name":"item.need_by_date","index":23,"values":{"lot.name":"","item.id":1740404,"item.name":"ays05--Z21 - Mango metálico escoba 1 (Compra)  - 773"}}</t>
  </si>
  <si>
    <t>{"row":true,"field_name":"bid.price_amount","index":24,"values":{"lot.name":"","item.id":1740405,"item.name":"ays05--Z21 - Cepillos 1 (Compra)  - 258"}}</t>
  </si>
  <si>
    <t>ays05--Z21 - Cepillos 1 (Compra)  - 258</t>
  </si>
  <si>
    <t>{"row":true,"field_name":"bid.price_currency","index":24,"values":{"lot.name":"","item.id":1740405,"item.name":"ays05--Z21 - Cepillos 1 (Compra)  - 258"}}</t>
  </si>
  <si>
    <t>{"row":true,"field_name":"bid.lead_time","index":24,"values":{"lot.name":"","item.id":1740405,"item.name":"ays05--Z21 - Cepillos 1 (Compra)  - 258"}}</t>
  </si>
  <si>
    <t>{"row":true,"field_name":"bid.supplier_item_name","index":24,"values":{"lot.name":"","item.id":1740405,"item.name":"ays05--Z21 - Cepillos 1 (Compra)  - 258"}}</t>
  </si>
  <si>
    <t>Cepillos 1 (Compra)</t>
  </si>
  <si>
    <t>{"row":true,"field_name":"bid.item_part_number","index":24,"values":{"lot.name":"","item.id":1740405,"item.name":"ays05--Z21 - Cepillos 1 (Compra)  - 258"}}</t>
  </si>
  <si>
    <t>{"row":true,"field_name":"bid.item_description","index":24,"values":{"lot.name":"","item.id":1740405,"item.name":"ays05--Z21 - Cepillos 1 (Compra)  - 258"}}</t>
  </si>
  <si>
    <t>{"row":true,"field_name":"item.quantity","index":24,"values":{"lot.name":"","item.id":1740405,"item.name":"ays05--Z21 - Cepillos 1 (Compra)  - 258"}}</t>
  </si>
  <si>
    <t>{"row":true,"field_name":"item.uom","index":24,"values":{"lot.name":"","item.id":1740405,"item.name":"ays05--Z21 - Cepillos 1 (Compra)  - 258"}}</t>
  </si>
  <si>
    <t>{"row":true,"field_name":"item.base_price","index":24,"values":{"lot.name":"","item.id":1740405,"item.name":"ays05--Z21 - Cepillos 1 (Compra)  - 258"}}</t>
  </si>
  <si>
    <t>{"row":true,"field_name":"item.base_price_currency","index":24,"values":{"lot.name":"","item.id":1740405,"item.name":"ays05--Z21 - Cepillos 1 (Compra)  - 258"}}</t>
  </si>
  <si>
    <t>{"row":true,"field_name":"item.need_by_date","index":24,"values":{"lot.name":"","item.id":1740405,"item.name":"ays05--Z21 - Cepillos 1 (Compra)  - 258"}}</t>
  </si>
  <si>
    <t>{"row":true,"field_name":"bid.price_amount","index":25,"values":{"lot.name":"","item.id":1740406,"item.name":"ays05--Z21 - Trapero 3 (Compra)  - 773"}}</t>
  </si>
  <si>
    <t>ays05--Z21 - Trapero 3 (Compra)  - 773</t>
  </si>
  <si>
    <t>{"row":true,"field_name":"bid.price_currency","index":25,"values":{"lot.name":"","item.id":1740406,"item.name":"ays05--Z21 - Trapero 3 (Compra)  - 773"}}</t>
  </si>
  <si>
    <t>{"row":true,"field_name":"bid.lead_time","index":25,"values":{"lot.name":"","item.id":1740406,"item.name":"ays05--Z21 - Trapero 3 (Compra)  - 773"}}</t>
  </si>
  <si>
    <t>{"row":true,"field_name":"bid.supplier_item_name","index":25,"values":{"lot.name":"","item.id":1740406,"item.name":"ays05--Z21 - Trapero 3 (Compra)  - 773"}}</t>
  </si>
  <si>
    <t>Trapero 3 (Compra)</t>
  </si>
  <si>
    <t>{"row":true,"field_name":"bid.item_part_number","index":25,"values":{"lot.name":"","item.id":1740406,"item.name":"ays05--Z21 - Trapero 3 (Compra)  - 773"}}</t>
  </si>
  <si>
    <t>{"row":true,"field_name":"bid.item_description","index":25,"values":{"lot.name":"","item.id":1740406,"item.name":"ays05--Z21 - Trapero 3 (Compra)  - 773"}}</t>
  </si>
  <si>
    <t>{"row":true,"field_name":"item.quantity","index":25,"values":{"lot.name":"","item.id":1740406,"item.name":"ays05--Z21 - Trapero 3 (Compra)  - 773"}}</t>
  </si>
  <si>
    <t>{"row":true,"field_name":"item.uom","index":25,"values":{"lot.name":"","item.id":1740406,"item.name":"ays05--Z21 - Trapero 3 (Compra)  - 773"}}</t>
  </si>
  <si>
    <t>{"row":true,"field_name":"item.base_price","index":25,"values":{"lot.name":"","item.id":1740406,"item.name":"ays05--Z21 - Trapero 3 (Compra)  - 773"}}</t>
  </si>
  <si>
    <t>{"row":true,"field_name":"item.base_price_currency","index":25,"values":{"lot.name":"","item.id":1740406,"item.name":"ays05--Z21 - Trapero 3 (Compra)  - 773"}}</t>
  </si>
  <si>
    <t>{"row":true,"field_name":"item.need_by_date","index":25,"values":{"lot.name":"","item.id":1740406,"item.name":"ays05--Z21 - Trapero 3 (Compra)  - 773"}}</t>
  </si>
  <si>
    <t>{"row":true,"field_name":"bid.price_amount","index":26,"values":{"lot.name":"","item.id":1740407,"item.name":"ays05--Z21 - Mango metálico trapero (Compra)  - 773"}}</t>
  </si>
  <si>
    <t>ays05--Z21 - Mango metálico trapero (Compra)  - 773</t>
  </si>
  <si>
    <t>{"row":true,"field_name":"bid.price_currency","index":26,"values":{"lot.name":"","item.id":1740407,"item.name":"ays05--Z21 - Mango metálico trapero (Compra)  - 773"}}</t>
  </si>
  <si>
    <t>{"row":true,"field_name":"bid.lead_time","index":26,"values":{"lot.name":"","item.id":1740407,"item.name":"ays05--Z21 - Mango metálico trapero (Compra)  - 773"}}</t>
  </si>
  <si>
    <t>{"row":true,"field_name":"bid.supplier_item_name","index":26,"values":{"lot.name":"","item.id":1740407,"item.name":"ays05--Z21 - Mango metálico trapero (Compra)  - 773"}}</t>
  </si>
  <si>
    <t>Mango metálico trapero (Compra)</t>
  </si>
  <si>
    <t>{"row":true,"field_name":"bid.item_part_number","index":26,"values":{"lot.name":"","item.id":1740407,"item.name":"ays05--Z21 - Mango metálico trapero (Compra)  - 773"}}</t>
  </si>
  <si>
    <t>{"row":true,"field_name":"bid.item_description","index":26,"values":{"lot.name":"","item.id":1740407,"item.name":"ays05--Z21 - Mango metálico trapero (Compra)  - 773"}}</t>
  </si>
  <si>
    <t>{"row":true,"field_name":"item.quantity","index":26,"values":{"lot.name":"","item.id":1740407,"item.name":"ays05--Z21 - Mango metálico trapero (Compra)  - 773"}}</t>
  </si>
  <si>
    <t>{"row":true,"field_name":"item.uom","index":26,"values":{"lot.name":"","item.id":1740407,"item.name":"ays05--Z21 - Mango metálico trapero (Compra)  - 773"}}</t>
  </si>
  <si>
    <t>{"row":true,"field_name":"item.base_price","index":26,"values":{"lot.name":"","item.id":1740407,"item.name":"ays05--Z21 - Mango metálico trapero (Compra)  - 773"}}</t>
  </si>
  <si>
    <t>{"row":true,"field_name":"item.base_price_currency","index":26,"values":{"lot.name":"","item.id":1740407,"item.name":"ays05--Z21 - Mango metálico trapero (Compra)  - 773"}}</t>
  </si>
  <si>
    <t>{"row":true,"field_name":"item.need_by_date","index":26,"values":{"lot.name":"","item.id":1740407,"item.name":"ays05--Z21 - Mango metálico trapero (Compra)  - 773"}}</t>
  </si>
  <si>
    <t>{"row":true,"field_name":"bid.price_amount","index":27,"values":{"lot.name":"","item.id":1740408,"item.name":"ays05--Z21 - Cepillo para sanitario (churrusco) (Compra)  - 515"}}</t>
  </si>
  <si>
    <t>ays05--Z21 - Cepillo para sanitario (churrusco) (Compra)  - 515</t>
  </si>
  <si>
    <t>{"row":true,"field_name":"bid.price_currency","index":27,"values":{"lot.name":"","item.id":1740408,"item.name":"ays05--Z21 - Cepillo para sanitario (churrusco) (Compra)  - 515"}}</t>
  </si>
  <si>
    <t>{"row":true,"field_name":"bid.lead_time","index":27,"values":{"lot.name":"","item.id":1740408,"item.name":"ays05--Z21 - Cepillo para sanitario (churrusco) (Compra)  - 515"}}</t>
  </si>
  <si>
    <t>{"row":true,"field_name":"bid.supplier_item_name","index":27,"values":{"lot.name":"","item.id":1740408,"item.name":"ays05--Z21 - Cepillo para sanitario (churrusco) (Compra)  - 515"}}</t>
  </si>
  <si>
    <t>Cepillo para sanitario (churrusco) (Compra)</t>
  </si>
  <si>
    <t>{"row":true,"field_name":"bid.item_part_number","index":27,"values":{"lot.name":"","item.id":1740408,"item.name":"ays05--Z21 - Cepillo para sanitario (churrusco) (Compra)  - 515"}}</t>
  </si>
  <si>
    <t>{"row":true,"field_name":"bid.item_description","index":27,"values":{"lot.name":"","item.id":1740408,"item.name":"ays05--Z21 - Cepillo para sanitario (churrusco) (Compra)  - 515"}}</t>
  </si>
  <si>
    <t>{"row":true,"field_name":"item.quantity","index":27,"values":{"lot.name":"","item.id":1740408,"item.name":"ays05--Z21 - Cepillo para sanitario (churrusco) (Compra)  - 515"}}</t>
  </si>
  <si>
    <t>{"row":true,"field_name":"item.uom","index":27,"values":{"lot.name":"","item.id":1740408,"item.name":"ays05--Z21 - Cepillo para sanitario (churrusco) (Compra)  - 515"}}</t>
  </si>
  <si>
    <t>{"row":true,"field_name":"item.base_price","index":27,"values":{"lot.name":"","item.id":1740408,"item.name":"ays05--Z21 - Cepillo para sanitario (churrusco) (Compra)  - 515"}}</t>
  </si>
  <si>
    <t>{"row":true,"field_name":"item.base_price_currency","index":27,"values":{"lot.name":"","item.id":1740408,"item.name":"ays05--Z21 - Cepillo para sanitario (churrusco) (Compra)  - 515"}}</t>
  </si>
  <si>
    <t>{"row":true,"field_name":"item.need_by_date","index":27,"values":{"lot.name":"","item.id":1740408,"item.name":"ays05--Z21 - Cepillo para sanitario (churrusco) (Compra)  - 515"}}</t>
  </si>
  <si>
    <t>{"row":true,"field_name":"bid.price_amount","index":28,"values":{"lot.name":"","item.id":1740409,"item.name":"ays05--Z21 - Pads 1 (Compra)  - 129"}}</t>
  </si>
  <si>
    <t>ays05--Z21 - Pads 1 (Compra)  - 129</t>
  </si>
  <si>
    <t>{"row":true,"field_name":"bid.price_currency","index":28,"values":{"lot.name":"","item.id":1740409,"item.name":"ays05--Z21 - Pads 1 (Compra)  - 129"}}</t>
  </si>
  <si>
    <t>{"row":true,"field_name":"bid.lead_time","index":28,"values":{"lot.name":"","item.id":1740409,"item.name":"ays05--Z21 - Pads 1 (Compra)  - 129"}}</t>
  </si>
  <si>
    <t>{"row":true,"field_name":"bid.supplier_item_name","index":28,"values":{"lot.name":"","item.id":1740409,"item.name":"ays05--Z21 - Pads 1 (Compra)  - 129"}}</t>
  </si>
  <si>
    <t>Pads 1 (Compra)</t>
  </si>
  <si>
    <t>{"row":true,"field_name":"bid.item_part_number","index":28,"values":{"lot.name":"","item.id":1740409,"item.name":"ays05--Z21 - Pads 1 (Compra)  - 129"}}</t>
  </si>
  <si>
    <t>{"row":true,"field_name":"bid.item_description","index":28,"values":{"lot.name":"","item.id":1740409,"item.name":"ays05--Z21 - Pads 1 (Compra)  - 129"}}</t>
  </si>
  <si>
    <t>{"row":true,"field_name":"item.quantity","index":28,"values":{"lot.name":"","item.id":1740409,"item.name":"ays05--Z21 - Pads 1 (Compra)  - 129"}}</t>
  </si>
  <si>
    <t>{"row":true,"field_name":"item.uom","index":28,"values":{"lot.name":"","item.id":1740409,"item.name":"ays05--Z21 - Pads 1 (Compra)  - 129"}}</t>
  </si>
  <si>
    <t>{"row":true,"field_name":"item.base_price","index":28,"values":{"lot.name":"","item.id":1740409,"item.name":"ays05--Z21 - Pads 1 (Compra)  - 129"}}</t>
  </si>
  <si>
    <t>{"row":true,"field_name":"item.base_price_currency","index":28,"values":{"lot.name":"","item.id":1740409,"item.name":"ays05--Z21 - Pads 1 (Compra)  - 129"}}</t>
  </si>
  <si>
    <t>{"row":true,"field_name":"item.need_by_date","index":28,"values":{"lot.name":"","item.id":1740409,"item.name":"ays05--Z21 - Pads 1 (Compra)  - 129"}}</t>
  </si>
  <si>
    <t>{"row":true,"field_name":"bid.price_amount","index":29,"values":{"lot.name":"","item.id":1740410,"item.name":"ays05--Z21 - Pads 2 (Compra)  - 129"}}</t>
  </si>
  <si>
    <t>ays05--Z21 - Pads 2 (Compra)  - 129</t>
  </si>
  <si>
    <t>{"row":true,"field_name":"bid.price_currency","index":29,"values":{"lot.name":"","item.id":1740410,"item.name":"ays05--Z21 - Pads 2 (Compra)  - 129"}}</t>
  </si>
  <si>
    <t>{"row":true,"field_name":"bid.lead_time","index":29,"values":{"lot.name":"","item.id":1740410,"item.name":"ays05--Z21 - Pads 2 (Compra)  - 129"}}</t>
  </si>
  <si>
    <t>{"row":true,"field_name":"bid.supplier_item_name","index":29,"values":{"lot.name":"","item.id":1740410,"item.name":"ays05--Z21 - Pads 2 (Compra)  - 129"}}</t>
  </si>
  <si>
    <t>Pads 2 (Compra)</t>
  </si>
  <si>
    <t>{"row":true,"field_name":"bid.item_part_number","index":29,"values":{"lot.name":"","item.id":1740410,"item.name":"ays05--Z21 - Pads 2 (Compra)  - 129"}}</t>
  </si>
  <si>
    <t>{"row":true,"field_name":"bid.item_description","index":29,"values":{"lot.name":"","item.id":1740410,"item.name":"ays05--Z21 - Pads 2 (Compra)  - 129"}}</t>
  </si>
  <si>
    <t>{"row":true,"field_name":"item.quantity","index":29,"values":{"lot.name":"","item.id":1740410,"item.name":"ays05--Z21 - Pads 2 (Compra)  - 129"}}</t>
  </si>
  <si>
    <t>{"row":true,"field_name":"item.uom","index":29,"values":{"lot.name":"","item.id":1740410,"item.name":"ays05--Z21 - Pads 2 (Compra)  - 129"}}</t>
  </si>
  <si>
    <t>{"row":true,"field_name":"item.base_price","index":29,"values":{"lot.name":"","item.id":1740410,"item.name":"ays05--Z21 - Pads 2 (Compra)  - 129"}}</t>
  </si>
  <si>
    <t>{"row":true,"field_name":"item.base_price_currency","index":29,"values":{"lot.name":"","item.id":1740410,"item.name":"ays05--Z21 - Pads 2 (Compra)  - 129"}}</t>
  </si>
  <si>
    <t>{"row":true,"field_name":"item.need_by_date","index":29,"values":{"lot.name":"","item.id":1740410,"item.name":"ays05--Z21 - Pads 2 (Compra)  - 129"}}</t>
  </si>
  <si>
    <t>{"row":true,"field_name":"bid.price_amount","index":30,"values":{"lot.name":"","item.id":1740411,"item.name":"ays05--Z21 - Bolsas plásticas 1 (Compra)  - 2060"}}</t>
  </si>
  <si>
    <t>ays05--Z21 - Bolsas plásticas 1 (Compra)  - 2060</t>
  </si>
  <si>
    <t>{"row":true,"field_name":"bid.price_currency","index":30,"values":{"lot.name":"","item.id":1740411,"item.name":"ays05--Z21 - Bolsas plásticas 1 (Compra)  - 2060"}}</t>
  </si>
  <si>
    <t>{"row":true,"field_name":"bid.lead_time","index":30,"values":{"lot.name":"","item.id":1740411,"item.name":"ays05--Z21 - Bolsas plásticas 1 (Compra)  - 2060"}}</t>
  </si>
  <si>
    <t>{"row":true,"field_name":"bid.supplier_item_name","index":30,"values":{"lot.name":"","item.id":1740411,"item.name":"ays05--Z21 - Bolsas plásticas 1 (Compra)  - 2060"}}</t>
  </si>
  <si>
    <t>Bolsas plásticas 1 (Compra)</t>
  </si>
  <si>
    <t>{"row":true,"field_name":"bid.item_part_number","index":30,"values":{"lot.name":"","item.id":1740411,"item.name":"ays05--Z21 - Bolsas plásticas 1 (Compra)  - 2060"}}</t>
  </si>
  <si>
    <t>{"row":true,"field_name":"bid.item_description","index":30,"values":{"lot.name":"","item.id":1740411,"item.name":"ays05--Z21 - Bolsas plásticas 1 (Compra)  - 2060"}}</t>
  </si>
  <si>
    <t>{"row":true,"field_name":"item.quantity","index":30,"values":{"lot.name":"","item.id":1740411,"item.name":"ays05--Z21 - Bolsas plásticas 1 (Compra)  - 2060"}}</t>
  </si>
  <si>
    <t>{"row":true,"field_name":"item.uom","index":30,"values":{"lot.name":"","item.id":1740411,"item.name":"ays05--Z21 - Bolsas plásticas 1 (Compra)  - 2060"}}</t>
  </si>
  <si>
    <t>{"row":true,"field_name":"item.base_price","index":30,"values":{"lot.name":"","item.id":1740411,"item.name":"ays05--Z21 - Bolsas plásticas 1 (Compra)  - 2060"}}</t>
  </si>
  <si>
    <t>{"row":true,"field_name":"item.base_price_currency","index":30,"values":{"lot.name":"","item.id":1740411,"item.name":"ays05--Z21 - Bolsas plásticas 1 (Compra)  - 2060"}}</t>
  </si>
  <si>
    <t>{"row":true,"field_name":"item.need_by_date","index":30,"values":{"lot.name":"","item.id":1740411,"item.name":"ays05--Z21 - Bolsas plásticas 1 (Compra)  - 2060"}}</t>
  </si>
  <si>
    <t>{"row":true,"field_name":"bid.price_amount","index":31,"values":{"lot.name":"","item.id":1740412,"item.name":"ays05--Z21 - Bolsas plásticas 2 (Compra)  - 515"}}</t>
  </si>
  <si>
    <t>ays05--Z21 - Bolsas plásticas 2 (Compra)  - 515</t>
  </si>
  <si>
    <t>{"row":true,"field_name":"bid.price_currency","index":31,"values":{"lot.name":"","item.id":1740412,"item.name":"ays05--Z21 - Bolsas plásticas 2 (Compra)  - 515"}}</t>
  </si>
  <si>
    <t>{"row":true,"field_name":"bid.lead_time","index":31,"values":{"lot.name":"","item.id":1740412,"item.name":"ays05--Z21 - Bolsas plásticas 2 (Compra)  - 515"}}</t>
  </si>
  <si>
    <t>{"row":true,"field_name":"bid.supplier_item_name","index":31,"values":{"lot.name":"","item.id":1740412,"item.name":"ays05--Z21 - Bolsas plásticas 2 (Compra)  - 515"}}</t>
  </si>
  <si>
    <t>Bolsas plásticas 2 (Compra)</t>
  </si>
  <si>
    <t>{"row":true,"field_name":"bid.item_part_number","index":31,"values":{"lot.name":"","item.id":1740412,"item.name":"ays05--Z21 - Bolsas plásticas 2 (Compra)  - 515"}}</t>
  </si>
  <si>
    <t>{"row":true,"field_name":"bid.item_description","index":31,"values":{"lot.name":"","item.id":1740412,"item.name":"ays05--Z21 - Bolsas plásticas 2 (Compra)  - 515"}}</t>
  </si>
  <si>
    <t>{"row":true,"field_name":"item.quantity","index":31,"values":{"lot.name":"","item.id":1740412,"item.name":"ays05--Z21 - Bolsas plásticas 2 (Compra)  - 515"}}</t>
  </si>
  <si>
    <t>{"row":true,"field_name":"item.uom","index":31,"values":{"lot.name":"","item.id":1740412,"item.name":"ays05--Z21 - Bolsas plásticas 2 (Compra)  - 515"}}</t>
  </si>
  <si>
    <t>{"row":true,"field_name":"item.base_price","index":31,"values":{"lot.name":"","item.id":1740412,"item.name":"ays05--Z21 - Bolsas plásticas 2 (Compra)  - 515"}}</t>
  </si>
  <si>
    <t>{"row":true,"field_name":"item.base_price_currency","index":31,"values":{"lot.name":"","item.id":1740412,"item.name":"ays05--Z21 - Bolsas plásticas 2 (Compra)  - 515"}}</t>
  </si>
  <si>
    <t>{"row":true,"field_name":"item.need_by_date","index":31,"values":{"lot.name":"","item.id":1740412,"item.name":"ays05--Z21 - Bolsas plásticas 2 (Compra)  - 515"}}</t>
  </si>
  <si>
    <t>{"row":true,"field_name":"bid.price_amount","index":32,"values":{"lot.name":"","item.id":1740413,"item.name":"ays05--Z21 - Bolsas plásticas 3 (Compra)  - 515"}}</t>
  </si>
  <si>
    <t>ays05--Z21 - Bolsas plásticas 3 (Compra)  - 515</t>
  </si>
  <si>
    <t>{"row":true,"field_name":"bid.price_currency","index":32,"values":{"lot.name":"","item.id":1740413,"item.name":"ays05--Z21 - Bolsas plásticas 3 (Compra)  - 515"}}</t>
  </si>
  <si>
    <t>{"row":true,"field_name":"bid.lead_time","index":32,"values":{"lot.name":"","item.id":1740413,"item.name":"ays05--Z21 - Bolsas plásticas 3 (Compra)  - 515"}}</t>
  </si>
  <si>
    <t>{"row":true,"field_name":"bid.supplier_item_name","index":32,"values":{"lot.name":"","item.id":1740413,"item.name":"ays05--Z21 - Bolsas plásticas 3 (Compra)  - 515"}}</t>
  </si>
  <si>
    <t>Bolsas plásticas 3 (Compra)</t>
  </si>
  <si>
    <t>{"row":true,"field_name":"bid.item_part_number","index":32,"values":{"lot.name":"","item.id":1740413,"item.name":"ays05--Z21 - Bolsas plásticas 3 (Compra)  - 515"}}</t>
  </si>
  <si>
    <t>{"row":true,"field_name":"bid.item_description","index":32,"values":{"lot.name":"","item.id":1740413,"item.name":"ays05--Z21 - Bolsas plásticas 3 (Compra)  - 515"}}</t>
  </si>
  <si>
    <t>{"row":true,"field_name":"item.quantity","index":32,"values":{"lot.name":"","item.id":1740413,"item.name":"ays05--Z21 - Bolsas plásticas 3 (Compra)  - 515"}}</t>
  </si>
  <si>
    <t>{"row":true,"field_name":"item.uom","index":32,"values":{"lot.name":"","item.id":1740413,"item.name":"ays05--Z21 - Bolsas plásticas 3 (Compra)  - 515"}}</t>
  </si>
  <si>
    <t>{"row":true,"field_name":"item.base_price","index":32,"values":{"lot.name":"","item.id":1740413,"item.name":"ays05--Z21 - Bolsas plásticas 3 (Compra)  - 515"}}</t>
  </si>
  <si>
    <t>{"row":true,"field_name":"item.base_price_currency","index":32,"values":{"lot.name":"","item.id":1740413,"item.name":"ays05--Z21 - Bolsas plásticas 3 (Compra)  - 515"}}</t>
  </si>
  <si>
    <t>{"row":true,"field_name":"item.need_by_date","index":32,"values":{"lot.name":"","item.id":1740413,"item.name":"ays05--Z21 - Bolsas plásticas 3 (Compra)  - 515"}}</t>
  </si>
  <si>
    <t>{"row":true,"field_name":"bid.price_amount","index":33,"values":{"lot.name":"","item.id":1740414,"item.name":"ays05--Z21 - Bolsas plásticas 8 (Compra)  - 1545"}}</t>
  </si>
  <si>
    <t>ays05--Z21 - Bolsas plásticas 8 (Compra)  - 1545</t>
  </si>
  <si>
    <t>{"row":true,"field_name":"bid.price_currency","index":33,"values":{"lot.name":"","item.id":1740414,"item.name":"ays05--Z21 - Bolsas plásticas 8 (Compra)  - 1545"}}</t>
  </si>
  <si>
    <t>{"row":true,"field_name":"bid.lead_time","index":33,"values":{"lot.name":"","item.id":1740414,"item.name":"ays05--Z21 - Bolsas plásticas 8 (Compra)  - 1545"}}</t>
  </si>
  <si>
    <t>{"row":true,"field_name":"bid.supplier_item_name","index":33,"values":{"lot.name":"","item.id":1740414,"item.name":"ays05--Z21 - Bolsas plásticas 8 (Compra)  - 1545"}}</t>
  </si>
  <si>
    <t>Bolsas plásticas 8 (Compra)</t>
  </si>
  <si>
    <t>{"row":true,"field_name":"bid.item_part_number","index":33,"values":{"lot.name":"","item.id":1740414,"item.name":"ays05--Z21 - Bolsas plásticas 8 (Compra)  - 1545"}}</t>
  </si>
  <si>
    <t>{"row":true,"field_name":"bid.item_description","index":33,"values":{"lot.name":"","item.id":1740414,"item.name":"ays05--Z21 - Bolsas plásticas 8 (Compra)  - 1545"}}</t>
  </si>
  <si>
    <t>{"row":true,"field_name":"item.quantity","index":33,"values":{"lot.name":"","item.id":1740414,"item.name":"ays05--Z21 - Bolsas plásticas 8 (Compra)  - 1545"}}</t>
  </si>
  <si>
    <t>{"row":true,"field_name":"item.uom","index":33,"values":{"lot.name":"","item.id":1740414,"item.name":"ays05--Z21 - Bolsas plásticas 8 (Compra)  - 1545"}}</t>
  </si>
  <si>
    <t>{"row":true,"field_name":"item.base_price","index":33,"values":{"lot.name":"","item.id":1740414,"item.name":"ays05--Z21 - Bolsas plásticas 8 (Compra)  - 1545"}}</t>
  </si>
  <si>
    <t>{"row":true,"field_name":"item.base_price_currency","index":33,"values":{"lot.name":"","item.id":1740414,"item.name":"ays05--Z21 - Bolsas plásticas 8 (Compra)  - 1545"}}</t>
  </si>
  <si>
    <t>{"row":true,"field_name":"item.need_by_date","index":33,"values":{"lot.name":"","item.id":1740414,"item.name":"ays05--Z21 - Bolsas plásticas 8 (Compra)  - 1545"}}</t>
  </si>
  <si>
    <t>{"row":true,"field_name":"bid.price_amount","index":34,"values":{"lot.name":"","item.id":1740415,"item.name":"ays05--Z21 - Bolsas plásticas 9 (Compra)  - 1030"}}</t>
  </si>
  <si>
    <t>ays05--Z21 - Bolsas plásticas 9 (Compra)  - 1030</t>
  </si>
  <si>
    <t>{"row":true,"field_name":"bid.price_currency","index":34,"values":{"lot.name":"","item.id":1740415,"item.name":"ays05--Z21 - Bolsas plásticas 9 (Compra)  - 1030"}}</t>
  </si>
  <si>
    <t>{"row":true,"field_name":"bid.lead_time","index":34,"values":{"lot.name":"","item.id":1740415,"item.name":"ays05--Z21 - Bolsas plásticas 9 (Compra)  - 1030"}}</t>
  </si>
  <si>
    <t>{"row":true,"field_name":"bid.supplier_item_name","index":34,"values":{"lot.name":"","item.id":1740415,"item.name":"ays05--Z21 - Bolsas plásticas 9 (Compra)  - 1030"}}</t>
  </si>
  <si>
    <t>Bolsas plásticas 9 (Compra)</t>
  </si>
  <si>
    <t>{"row":true,"field_name":"bid.item_part_number","index":34,"values":{"lot.name":"","item.id":1740415,"item.name":"ays05--Z21 - Bolsas plásticas 9 (Compra)  - 1030"}}</t>
  </si>
  <si>
    <t>{"row":true,"field_name":"bid.item_description","index":34,"values":{"lot.name":"","item.id":1740415,"item.name":"ays05--Z21 - Bolsas plásticas 9 (Compra)  - 1030"}}</t>
  </si>
  <si>
    <t>{"row":true,"field_name":"item.quantity","index":34,"values":{"lot.name":"","item.id":1740415,"item.name":"ays05--Z21 - Bolsas plásticas 9 (Compra)  - 1030"}}</t>
  </si>
  <si>
    <t>{"row":true,"field_name":"item.uom","index":34,"values":{"lot.name":"","item.id":1740415,"item.name":"ays05--Z21 - Bolsas plásticas 9 (Compra)  - 1030"}}</t>
  </si>
  <si>
    <t>{"row":true,"field_name":"item.base_price","index":34,"values":{"lot.name":"","item.id":1740415,"item.name":"ays05--Z21 - Bolsas plásticas 9 (Compra)  - 1030"}}</t>
  </si>
  <si>
    <t>{"row":true,"field_name":"item.base_price_currency","index":34,"values":{"lot.name":"","item.id":1740415,"item.name":"ays05--Z21 - Bolsas plásticas 9 (Compra)  - 1030"}}</t>
  </si>
  <si>
    <t>{"row":true,"field_name":"item.need_by_date","index":34,"values":{"lot.name":"","item.id":1740415,"item.name":"ays05--Z21 - Bolsas plásticas 9 (Compra)  - 1030"}}</t>
  </si>
  <si>
    <t>{"row":true,"field_name":"bid.price_amount","index":35,"values":{"lot.name":"","item.id":1740416,"item.name":"ays05--Z21 - Bolsas plásticas 10 (Compra)  - 1030"}}</t>
  </si>
  <si>
    <t>ays05--Z21 - Bolsas plásticas 10 (Compra)  - 1030</t>
  </si>
  <si>
    <t>{"row":true,"field_name":"bid.price_currency","index":35,"values":{"lot.name":"","item.id":1740416,"item.name":"ays05--Z21 - Bolsas plásticas 10 (Compra)  - 1030"}}</t>
  </si>
  <si>
    <t>{"row":true,"field_name":"bid.lead_time","index":35,"values":{"lot.name":"","item.id":1740416,"item.name":"ays05--Z21 - Bolsas plásticas 10 (Compra)  - 1030"}}</t>
  </si>
  <si>
    <t>{"row":true,"field_name":"bid.supplier_item_name","index":35,"values":{"lot.name":"","item.id":1740416,"item.name":"ays05--Z21 - Bolsas plásticas 10 (Compra)  - 1030"}}</t>
  </si>
  <si>
    <t>Bolsas plásticas 10 (Compra)</t>
  </si>
  <si>
    <t>{"row":true,"field_name":"bid.item_part_number","index":35,"values":{"lot.name":"","item.id":1740416,"item.name":"ays05--Z21 - Bolsas plásticas 10 (Compra)  - 1030"}}</t>
  </si>
  <si>
    <t>{"row":true,"field_name":"bid.item_description","index":35,"values":{"lot.name":"","item.id":1740416,"item.name":"ays05--Z21 - Bolsas plásticas 10 (Compra)  - 1030"}}</t>
  </si>
  <si>
    <t>{"row":true,"field_name":"item.quantity","index":35,"values":{"lot.name":"","item.id":1740416,"item.name":"ays05--Z21 - Bolsas plásticas 10 (Compra)  - 1030"}}</t>
  </si>
  <si>
    <t>{"row":true,"field_name":"item.uom","index":35,"values":{"lot.name":"","item.id":1740416,"item.name":"ays05--Z21 - Bolsas plásticas 10 (Compra)  - 1030"}}</t>
  </si>
  <si>
    <t>{"row":true,"field_name":"item.base_price","index":35,"values":{"lot.name":"","item.id":1740416,"item.name":"ays05--Z21 - Bolsas plásticas 10 (Compra)  - 1030"}}</t>
  </si>
  <si>
    <t>{"row":true,"field_name":"item.base_price_currency","index":35,"values":{"lot.name":"","item.id":1740416,"item.name":"ays05--Z21 - Bolsas plásticas 10 (Compra)  - 1030"}}</t>
  </si>
  <si>
    <t>{"row":true,"field_name":"item.need_by_date","index":35,"values":{"lot.name":"","item.id":1740416,"item.name":"ays05--Z21 - Bolsas plásticas 10 (Compra)  - 1030"}}</t>
  </si>
  <si>
    <t>{"row":true,"field_name":"bid.price_amount","index":36,"values":{"lot.name":"","item.id":1740417,"item.name":"ays05--Z21 - Bolsas plásticas 21 (Compra)  - 1545"}}</t>
  </si>
  <si>
    <t>ays05--Z21 - Bolsas plásticas 21 (Compra)  - 1545</t>
  </si>
  <si>
    <t>{"row":true,"field_name":"bid.price_currency","index":36,"values":{"lot.name":"","item.id":1740417,"item.name":"ays05--Z21 - Bolsas plásticas 21 (Compra)  - 1545"}}</t>
  </si>
  <si>
    <t>{"row":true,"field_name":"bid.lead_time","index":36,"values":{"lot.name":"","item.id":1740417,"item.name":"ays05--Z21 - Bolsas plásticas 21 (Compra)  - 1545"}}</t>
  </si>
  <si>
    <t>{"row":true,"field_name":"bid.supplier_item_name","index":36,"values":{"lot.name":"","item.id":1740417,"item.name":"ays05--Z21 - Bolsas plásticas 21 (Compra)  - 1545"}}</t>
  </si>
  <si>
    <t>Bolsas plásticas 21 (Compra)</t>
  </si>
  <si>
    <t>{"row":true,"field_name":"bid.item_part_number","index":36,"values":{"lot.name":"","item.id":1740417,"item.name":"ays05--Z21 - Bolsas plásticas 21 (Compra)  - 1545"}}</t>
  </si>
  <si>
    <t>{"row":true,"field_name":"bid.item_description","index":36,"values":{"lot.name":"","item.id":1740417,"item.name":"ays05--Z21 - Bolsas plásticas 21 (Compra)  - 1545"}}</t>
  </si>
  <si>
    <t>{"row":true,"field_name":"item.quantity","index":36,"values":{"lot.name":"","item.id":1740417,"item.name":"ays05--Z21 - Bolsas plásticas 21 (Compra)  - 1545"}}</t>
  </si>
  <si>
    <t>{"row":true,"field_name":"item.uom","index":36,"values":{"lot.name":"","item.id":1740417,"item.name":"ays05--Z21 - Bolsas plásticas 21 (Compra)  - 1545"}}</t>
  </si>
  <si>
    <t>{"row":true,"field_name":"item.base_price","index":36,"values":{"lot.name":"","item.id":1740417,"item.name":"ays05--Z21 - Bolsas plásticas 21 (Compra)  - 1545"}}</t>
  </si>
  <si>
    <t>{"row":true,"field_name":"item.base_price_currency","index":36,"values":{"lot.name":"","item.id":1740417,"item.name":"ays05--Z21 - Bolsas plásticas 21 (Compra)  - 1545"}}</t>
  </si>
  <si>
    <t>{"row":true,"field_name":"item.need_by_date","index":36,"values":{"lot.name":"","item.id":1740417,"item.name":"ays05--Z21 - Bolsas plásticas 21 (Compra)  - 1545"}}</t>
  </si>
  <si>
    <t>{"row":true,"field_name":"bid.price_amount","index":37,"values":{"lot.name":"","item.id":1740418,"item.name":"ays05--Z21 - Bolsas plásticas 22 (Compra)  - 1030"}}</t>
  </si>
  <si>
    <t>ays05--Z21 - Bolsas plásticas 22 (Compra)  - 1030</t>
  </si>
  <si>
    <t>{"row":true,"field_name":"bid.price_currency","index":37,"values":{"lot.name":"","item.id":1740418,"item.name":"ays05--Z21 - Bolsas plásticas 22 (Compra)  - 1030"}}</t>
  </si>
  <si>
    <t>{"row":true,"field_name":"bid.lead_time","index":37,"values":{"lot.name":"","item.id":1740418,"item.name":"ays05--Z21 - Bolsas plásticas 22 (Compra)  - 1030"}}</t>
  </si>
  <si>
    <t>{"row":true,"field_name":"bid.supplier_item_name","index":37,"values":{"lot.name":"","item.id":1740418,"item.name":"ays05--Z21 - Bolsas plásticas 22 (Compra)  - 1030"}}</t>
  </si>
  <si>
    <t>Bolsas plásticas 22 (Compra)</t>
  </si>
  <si>
    <t>{"row":true,"field_name":"bid.item_part_number","index":37,"values":{"lot.name":"","item.id":1740418,"item.name":"ays05--Z21 - Bolsas plásticas 22 (Compra)  - 1030"}}</t>
  </si>
  <si>
    <t>{"row":true,"field_name":"bid.item_description","index":37,"values":{"lot.name":"","item.id":1740418,"item.name":"ays05--Z21 - Bolsas plásticas 22 (Compra)  - 1030"}}</t>
  </si>
  <si>
    <t>{"row":true,"field_name":"item.quantity","index":37,"values":{"lot.name":"","item.id":1740418,"item.name":"ays05--Z21 - Bolsas plásticas 22 (Compra)  - 1030"}}</t>
  </si>
  <si>
    <t>{"row":true,"field_name":"item.uom","index":37,"values":{"lot.name":"","item.id":1740418,"item.name":"ays05--Z21 - Bolsas plásticas 22 (Compra)  - 1030"}}</t>
  </si>
  <si>
    <t>{"row":true,"field_name":"item.base_price","index":37,"values":{"lot.name":"","item.id":1740418,"item.name":"ays05--Z21 - Bolsas plásticas 22 (Compra)  - 1030"}}</t>
  </si>
  <si>
    <t>{"row":true,"field_name":"item.base_price_currency","index":37,"values":{"lot.name":"","item.id":1740418,"item.name":"ays05--Z21 - Bolsas plásticas 22 (Compra)  - 1030"}}</t>
  </si>
  <si>
    <t>{"row":true,"field_name":"item.need_by_date","index":37,"values":{"lot.name":"","item.id":1740418,"item.name":"ays05--Z21 - Bolsas plásticas 22 (Compra)  - 1030"}}</t>
  </si>
  <si>
    <t>{"row":true,"field_name":"bid.price_amount","index":38,"values":{"lot.name":"","item.id":1740419,"item.name":"ays05--Z21 - Bolsas plásticas 23 (Compra)  - 1030"}}</t>
  </si>
  <si>
    <t>ays05--Z21 - Bolsas plásticas 23 (Compra)  - 1030</t>
  </si>
  <si>
    <t>{"row":true,"field_name":"bid.price_currency","index":38,"values":{"lot.name":"","item.id":1740419,"item.name":"ays05--Z21 - Bolsas plásticas 23 (Compra)  - 1030"}}</t>
  </si>
  <si>
    <t>{"row":true,"field_name":"bid.lead_time","index":38,"values":{"lot.name":"","item.id":1740419,"item.name":"ays05--Z21 - Bolsas plásticas 23 (Compra)  - 1030"}}</t>
  </si>
  <si>
    <t>{"row":true,"field_name":"bid.supplier_item_name","index":38,"values":{"lot.name":"","item.id":1740419,"item.name":"ays05--Z21 - Bolsas plásticas 23 (Compra)  - 1030"}}</t>
  </si>
  <si>
    <t>Bolsas plásticas 23 (Compra)</t>
  </si>
  <si>
    <t>{"row":true,"field_name":"bid.item_part_number","index":38,"values":{"lot.name":"","item.id":1740419,"item.name":"ays05--Z21 - Bolsas plásticas 23 (Compra)  - 1030"}}</t>
  </si>
  <si>
    <t>{"row":true,"field_name":"bid.item_description","index":38,"values":{"lot.name":"","item.id":1740419,"item.name":"ays05--Z21 - Bolsas plásticas 23 (Compra)  - 1030"}}</t>
  </si>
  <si>
    <t>{"row":true,"field_name":"item.quantity","index":38,"values":{"lot.name":"","item.id":1740419,"item.name":"ays05--Z21 - Bolsas plásticas 23 (Compra)  - 1030"}}</t>
  </si>
  <si>
    <t>{"row":true,"field_name":"item.uom","index":38,"values":{"lot.name":"","item.id":1740419,"item.name":"ays05--Z21 - Bolsas plásticas 23 (Compra)  - 1030"}}</t>
  </si>
  <si>
    <t>{"row":true,"field_name":"item.base_price","index":38,"values":{"lot.name":"","item.id":1740419,"item.name":"ays05--Z21 - Bolsas plásticas 23 (Compra)  - 1030"}}</t>
  </si>
  <si>
    <t>{"row":true,"field_name":"item.base_price_currency","index":38,"values":{"lot.name":"","item.id":1740419,"item.name":"ays05--Z21 - Bolsas plásticas 23 (Compra)  - 1030"}}</t>
  </si>
  <si>
    <t>{"row":true,"field_name":"item.need_by_date","index":38,"values":{"lot.name":"","item.id":1740419,"item.name":"ays05--Z21 - Bolsas plásticas 23 (Compra)  - 1030"}}</t>
  </si>
  <si>
    <t>{"row":true,"field_name":"bid.price_amount","index":39,"values":{"lot.name":"","item.id":1740420,"item.name":"ays05--Z21 - Guantes 1 (Compra)  - 515"}}</t>
  </si>
  <si>
    <t>ays05--Z21 - Guantes 1 (Compra)  - 515</t>
  </si>
  <si>
    <t>{"row":true,"field_name":"bid.price_currency","index":39,"values":{"lot.name":"","item.id":1740420,"item.name":"ays05--Z21 - Guantes 1 (Compra)  - 515"}}</t>
  </si>
  <si>
    <t>{"row":true,"field_name":"bid.lead_time","index":39,"values":{"lot.name":"","item.id":1740420,"item.name":"ays05--Z21 - Guantes 1 (Compra)  - 515"}}</t>
  </si>
  <si>
    <t>{"row":true,"field_name":"bid.supplier_item_name","index":39,"values":{"lot.name":"","item.id":1740420,"item.name":"ays05--Z21 - Guantes 1 (Compra)  - 515"}}</t>
  </si>
  <si>
    <t>Guantes 1 (Compra)</t>
  </si>
  <si>
    <t>{"row":true,"field_name":"bid.item_part_number","index":39,"values":{"lot.name":"","item.id":1740420,"item.name":"ays05--Z21 - Guantes 1 (Compra)  - 515"}}</t>
  </si>
  <si>
    <t>{"row":true,"field_name":"bid.item_description","index":39,"values":{"lot.name":"","item.id":1740420,"item.name":"ays05--Z21 - Guantes 1 (Compra)  - 515"}}</t>
  </si>
  <si>
    <t>{"row":true,"field_name":"item.quantity","index":39,"values":{"lot.name":"","item.id":1740420,"item.name":"ays05--Z21 - Guantes 1 (Compra)  - 515"}}</t>
  </si>
  <si>
    <t>{"row":true,"field_name":"item.uom","index":39,"values":{"lot.name":"","item.id":1740420,"item.name":"ays05--Z21 - Guantes 1 (Compra)  - 515"}}</t>
  </si>
  <si>
    <t>{"row":true,"field_name":"item.base_price","index":39,"values":{"lot.name":"","item.id":1740420,"item.name":"ays05--Z21 - Guantes 1 (Compra)  - 515"}}</t>
  </si>
  <si>
    <t>{"row":true,"field_name":"item.base_price_currency","index":39,"values":{"lot.name":"","item.id":1740420,"item.name":"ays05--Z21 - Guantes 1 (Compra)  - 515"}}</t>
  </si>
  <si>
    <t>{"row":true,"field_name":"item.need_by_date","index":39,"values":{"lot.name":"","item.id":1740420,"item.name":"ays05--Z21 - Guantes 1 (Compra)  - 515"}}</t>
  </si>
  <si>
    <t>{"row":true,"field_name":"bid.price_amount","index":40,"values":{"lot.name":"","item.id":1740421,"item.name":"ays05--Z21 - Guantes 4 (Compra)  - 515"}}</t>
  </si>
  <si>
    <t>ays05--Z21 - Guantes 4 (Compra)  - 515</t>
  </si>
  <si>
    <t>{"row":true,"field_name":"bid.price_currency","index":40,"values":{"lot.name":"","item.id":1740421,"item.name":"ays05--Z21 - Guantes 4 (Compra)  - 515"}}</t>
  </si>
  <si>
    <t>{"row":true,"field_name":"bid.lead_time","index":40,"values":{"lot.name":"","item.id":1740421,"item.name":"ays05--Z21 - Guantes 4 (Compra)  - 515"}}</t>
  </si>
  <si>
    <t>{"row":true,"field_name":"bid.supplier_item_name","index":40,"values":{"lot.name":"","item.id":1740421,"item.name":"ays05--Z21 - Guantes 4 (Compra)  - 515"}}</t>
  </si>
  <si>
    <t>Guantes 4 (Compra)</t>
  </si>
  <si>
    <t>{"row":true,"field_name":"bid.item_part_number","index":40,"values":{"lot.name":"","item.id":1740421,"item.name":"ays05--Z21 - Guantes 4 (Compra)  - 515"}}</t>
  </si>
  <si>
    <t>{"row":true,"field_name":"bid.item_description","index":40,"values":{"lot.name":"","item.id":1740421,"item.name":"ays05--Z21 - Guantes 4 (Compra)  - 515"}}</t>
  </si>
  <si>
    <t>{"row":true,"field_name":"item.quantity","index":40,"values":{"lot.name":"","item.id":1740421,"item.name":"ays05--Z21 - Guantes 4 (Compra)  - 515"}}</t>
  </si>
  <si>
    <t>{"row":true,"field_name":"item.uom","index":40,"values":{"lot.name":"","item.id":1740421,"item.name":"ays05--Z21 - Guantes 4 (Compra)  - 515"}}</t>
  </si>
  <si>
    <t>{"row":true,"field_name":"item.base_price","index":40,"values":{"lot.name":"","item.id":1740421,"item.name":"ays05--Z21 - Guantes 4 (Compra)  - 515"}}</t>
  </si>
  <si>
    <t>{"row":true,"field_name":"item.base_price_currency","index":40,"values":{"lot.name":"","item.id":1740421,"item.name":"ays05--Z21 - Guantes 4 (Compra)  - 515"}}</t>
  </si>
  <si>
    <t>{"row":true,"field_name":"item.need_by_date","index":40,"values":{"lot.name":"","item.id":1740421,"item.name":"ays05--Z21 - Guantes 4 (Compra)  - 515"}}</t>
  </si>
  <si>
    <t>{"row":true,"field_name":"bid.price_amount","index":41,"values":{"lot.name":"","item.id":1740422,"item.name":"ays05--Z21 - Brillador 1 (Compra)  - 97"}}</t>
  </si>
  <si>
    <t>ays05--Z21 - Brillador 1 (Compra)  - 97</t>
  </si>
  <si>
    <t>{"row":true,"field_name":"bid.price_currency","index":41,"values":{"lot.name":"","item.id":1740422,"item.name":"ays05--Z21 - Brillador 1 (Compra)  - 97"}}</t>
  </si>
  <si>
    <t>{"row":true,"field_name":"bid.lead_time","index":41,"values":{"lot.name":"","item.id":1740422,"item.name":"ays05--Z21 - Brillador 1 (Compra)  - 97"}}</t>
  </si>
  <si>
    <t>{"row":true,"field_name":"bid.supplier_item_name","index":41,"values":{"lot.name":"","item.id":1740422,"item.name":"ays05--Z21 - Brillador 1 (Compra)  - 97"}}</t>
  </si>
  <si>
    <t>Brillador 1 (Compra)</t>
  </si>
  <si>
    <t>{"row":true,"field_name":"bid.item_part_number","index":41,"values":{"lot.name":"","item.id":1740422,"item.name":"ays05--Z21 - Brillador 1 (Compra)  - 97"}}</t>
  </si>
  <si>
    <t>{"row":true,"field_name":"bid.item_description","index":41,"values":{"lot.name":"","item.id":1740422,"item.name":"ays05--Z21 - Brillador 1 (Compra)  - 97"}}</t>
  </si>
  <si>
    <t>{"row":true,"field_name":"item.quantity","index":41,"values":{"lot.name":"","item.id":1740422,"item.name":"ays05--Z21 - Brillador 1 (Compra)  - 97"}}</t>
  </si>
  <si>
    <t>{"row":true,"field_name":"item.uom","index":41,"values":{"lot.name":"","item.id":1740422,"item.name":"ays05--Z21 - Brillador 1 (Compra)  - 97"}}</t>
  </si>
  <si>
    <t>{"row":true,"field_name":"item.base_price","index":41,"values":{"lot.name":"","item.id":1740422,"item.name":"ays05--Z21 - Brillador 1 (Compra)  - 97"}}</t>
  </si>
  <si>
    <t>{"row":true,"field_name":"item.base_price_currency","index":41,"values":{"lot.name":"","item.id":1740422,"item.name":"ays05--Z21 - Brillador 1 (Compra)  - 97"}}</t>
  </si>
  <si>
    <t>{"row":true,"field_name":"item.need_by_date","index":41,"values":{"lot.name":"","item.id":1740422,"item.name":"ays05--Z21 - Brillador 1 (Compra)  - 97"}}</t>
  </si>
  <si>
    <t>{"row":true,"field_name":"bid.price_amount","index":42,"values":{"lot.name":"","item.id":1740423,"item.name":"ays05--Z21 - Repuestos brillador 1 (Compra)  - 97"}}</t>
  </si>
  <si>
    <t>ays05--Z21 - Repuestos brillador 1 (Compra)  - 97</t>
  </si>
  <si>
    <t>{"row":true,"field_name":"bid.price_currency","index":42,"values":{"lot.name":"","item.id":1740423,"item.name":"ays05--Z21 - Repuestos brillador 1 (Compra)  - 97"}}</t>
  </si>
  <si>
    <t>{"row":true,"field_name":"bid.lead_time","index":42,"values":{"lot.name":"","item.id":1740423,"item.name":"ays05--Z21 - Repuestos brillador 1 (Compra)  - 97"}}</t>
  </si>
  <si>
    <t>{"row":true,"field_name":"bid.supplier_item_name","index":42,"values":{"lot.name":"","item.id":1740423,"item.name":"ays05--Z21 - Repuestos brillador 1 (Compra)  - 97"}}</t>
  </si>
  <si>
    <t>Repuestos brillador 1 (Compra)</t>
  </si>
  <si>
    <t>{"row":true,"field_name":"bid.item_part_number","index":42,"values":{"lot.name":"","item.id":1740423,"item.name":"ays05--Z21 - Repuestos brillador 1 (Compra)  - 97"}}</t>
  </si>
  <si>
    <t>{"row":true,"field_name":"bid.item_description","index":42,"values":{"lot.name":"","item.id":1740423,"item.name":"ays05--Z21 - Repuestos brillador 1 (Compra)  - 97"}}</t>
  </si>
  <si>
    <t>{"row":true,"field_name":"item.quantity","index":42,"values":{"lot.name":"","item.id":1740423,"item.name":"ays05--Z21 - Repuestos brillador 1 (Compra)  - 97"}}</t>
  </si>
  <si>
    <t>{"row":true,"field_name":"item.uom","index":42,"values":{"lot.name":"","item.id":1740423,"item.name":"ays05--Z21 - Repuestos brillador 1 (Compra)  - 97"}}</t>
  </si>
  <si>
    <t>{"row":true,"field_name":"item.base_price","index":42,"values":{"lot.name":"","item.id":1740423,"item.name":"ays05--Z21 - Repuestos brillador 1 (Compra)  - 97"}}</t>
  </si>
  <si>
    <t>{"row":true,"field_name":"item.base_price_currency","index":42,"values":{"lot.name":"","item.id":1740423,"item.name":"ays05--Z21 - Repuestos brillador 1 (Compra)  - 97"}}</t>
  </si>
  <si>
    <t>{"row":true,"field_name":"item.need_by_date","index":42,"values":{"lot.name":"","item.id":1740423,"item.name":"ays05--Z21 - Repuestos brillador 1 (Compra)  - 97"}}</t>
  </si>
  <si>
    <t>{"row":true,"field_name":"bid.price_amount","index":43,"values":{"lot.name":"","item.id":1740424,"item.name":"ays05--Z21 - Destapador para sanitario (chupa) (Compra)  - 129"}}</t>
  </si>
  <si>
    <t>ays05--Z21 - Destapador para sanitario (chupa) (Compra)  - 129</t>
  </si>
  <si>
    <t>{"row":true,"field_name":"bid.price_currency","index":43,"values":{"lot.name":"","item.id":1740424,"item.name":"ays05--Z21 - Destapador para sanitario (chupa) (Compra)  - 129"}}</t>
  </si>
  <si>
    <t>{"row":true,"field_name":"bid.lead_time","index":43,"values":{"lot.name":"","item.id":1740424,"item.name":"ays05--Z21 - Destapador para sanitario (chupa) (Compra)  - 129"}}</t>
  </si>
  <si>
    <t>{"row":true,"field_name":"bid.supplier_item_name","index":43,"values":{"lot.name":"","item.id":1740424,"item.name":"ays05--Z21 - Destapador para sanitario (chupa) (Compra)  - 129"}}</t>
  </si>
  <si>
    <t>Destapador para sanitario (chupa) (Compra)</t>
  </si>
  <si>
    <t>{"row":true,"field_name":"bid.item_part_number","index":43,"values":{"lot.name":"","item.id":1740424,"item.name":"ays05--Z21 - Destapador para sanitario (chupa) (Compra)  - 129"}}</t>
  </si>
  <si>
    <t>{"row":true,"field_name":"bid.item_description","index":43,"values":{"lot.name":"","item.id":1740424,"item.name":"ays05--Z21 - Destapador para sanitario (chupa) (Compra)  - 129"}}</t>
  </si>
  <si>
    <t>{"row":true,"field_name":"item.quantity","index":43,"values":{"lot.name":"","item.id":1740424,"item.name":"ays05--Z21 - Destapador para sanitario (chupa) (Compra)  - 129"}}</t>
  </si>
  <si>
    <t>{"row":true,"field_name":"item.uom","index":43,"values":{"lot.name":"","item.id":1740424,"item.name":"ays05--Z21 - Destapador para sanitario (chupa) (Compra)  - 129"}}</t>
  </si>
  <si>
    <t>{"row":true,"field_name":"item.base_price","index":43,"values":{"lot.name":"","item.id":1740424,"item.name":"ays05--Z21 - Destapador para sanitario (chupa) (Compra)  - 129"}}</t>
  </si>
  <si>
    <t>{"row":true,"field_name":"item.base_price_currency","index":43,"values":{"lot.name":"","item.id":1740424,"item.name":"ays05--Z21 - Destapador para sanitario (chupa) (Compra)  - 129"}}</t>
  </si>
  <si>
    <t>{"row":true,"field_name":"item.need_by_date","index":43,"values":{"lot.name":"","item.id":1740424,"item.name":"ays05--Z21 - Destapador para sanitario (chupa) (Compra)  - 129"}}</t>
  </si>
  <si>
    <t>{"row":true,"field_name":"bid.price_amount","index":44,"values":{"lot.name":"","item.id":1740425,"item.name":"ays05--Z21 - Rastrillo 1 (Compra)  - 6"}}</t>
  </si>
  <si>
    <t>ays05--Z21 - Rastrillo 1 (Compra)  - 6</t>
  </si>
  <si>
    <t>{"row":true,"field_name":"bid.price_currency","index":44,"values":{"lot.name":"","item.id":1740425,"item.name":"ays05--Z21 - Rastrillo 1 (Compra)  - 6"}}</t>
  </si>
  <si>
    <t>{"row":true,"field_name":"bid.lead_time","index":44,"values":{"lot.name":"","item.id":1740425,"item.name":"ays05--Z21 - Rastrillo 1 (Compra)  - 6"}}</t>
  </si>
  <si>
    <t>{"row":true,"field_name":"bid.supplier_item_name","index":44,"values":{"lot.name":"","item.id":1740425,"item.name":"ays05--Z21 - Rastrillo 1 (Compra)  - 6"}}</t>
  </si>
  <si>
    <t>Rastrillo 1 (Compra)</t>
  </si>
  <si>
    <t>{"row":true,"field_name":"bid.item_part_number","index":44,"values":{"lot.name":"","item.id":1740425,"item.name":"ays05--Z21 - Rastrillo 1 (Compra)  - 6"}}</t>
  </si>
  <si>
    <t>{"row":true,"field_name":"bid.item_description","index":44,"values":{"lot.name":"","item.id":1740425,"item.name":"ays05--Z21 - Rastrillo 1 (Compra)  - 6"}}</t>
  </si>
  <si>
    <t>{"row":true,"field_name":"item.quantity","index":44,"values":{"lot.name":"","item.id":1740425,"item.name":"ays05--Z21 - Rastrillo 1 (Compra)  - 6"}}</t>
  </si>
  <si>
    <t>{"row":true,"field_name":"item.uom","index":44,"values":{"lot.name":"","item.id":1740425,"item.name":"ays05--Z21 - Rastrillo 1 (Compra)  - 6"}}</t>
  </si>
  <si>
    <t>{"row":true,"field_name":"item.base_price","index":44,"values":{"lot.name":"","item.id":1740425,"item.name":"ays05--Z21 - Rastrillo 1 (Compra)  - 6"}}</t>
  </si>
  <si>
    <t>{"row":true,"field_name":"item.base_price_currency","index":44,"values":{"lot.name":"","item.id":1740425,"item.name":"ays05--Z21 - Rastrillo 1 (Compra)  - 6"}}</t>
  </si>
  <si>
    <t>{"row":true,"field_name":"item.need_by_date","index":44,"values":{"lot.name":"","item.id":1740425,"item.name":"ays05--Z21 - Rastrillo 1 (Compra)  - 6"}}</t>
  </si>
  <si>
    <t>{"row":true,"field_name":"bid.price_amount","index":45,"values":{"lot.name":"","item.id":1740426,"item.name":"ays05--Z21 - Recogedor de basura 1 (Compra)  - 515"}}</t>
  </si>
  <si>
    <t>ays05--Z21 - Recogedor de basura 1 (Compra)  - 515</t>
  </si>
  <si>
    <t>{"row":true,"field_name":"bid.price_currency","index":45,"values":{"lot.name":"","item.id":1740426,"item.name":"ays05--Z21 - Recogedor de basura 1 (Compra)  - 515"}}</t>
  </si>
  <si>
    <t>{"row":true,"field_name":"bid.lead_time","index":45,"values":{"lot.name":"","item.id":1740426,"item.name":"ays05--Z21 - Recogedor de basura 1 (Compra)  - 515"}}</t>
  </si>
  <si>
    <t>{"row":true,"field_name":"bid.supplier_item_name","index":45,"values":{"lot.name":"","item.id":1740426,"item.name":"ays05--Z21 - Recogedor de basura 1 (Compra)  - 515"}}</t>
  </si>
  <si>
    <t>Recogedor de basura 1 (Compra)</t>
  </si>
  <si>
    <t>{"row":true,"field_name":"bid.item_part_number","index":45,"values":{"lot.name":"","item.id":1740426,"item.name":"ays05--Z21 - Recogedor de basura 1 (Compra)  - 515"}}</t>
  </si>
  <si>
    <t>{"row":true,"field_name":"bid.item_description","index":45,"values":{"lot.name":"","item.id":1740426,"item.name":"ays05--Z21 - Recogedor de basura 1 (Compra)  - 515"}}</t>
  </si>
  <si>
    <t>{"row":true,"field_name":"item.quantity","index":45,"values":{"lot.name":"","item.id":1740426,"item.name":"ays05--Z21 - Recogedor de basura 1 (Compra)  - 515"}}</t>
  </si>
  <si>
    <t>{"row":true,"field_name":"item.uom","index":45,"values":{"lot.name":"","item.id":1740426,"item.name":"ays05--Z21 - Recogedor de basura 1 (Compra)  - 515"}}</t>
  </si>
  <si>
    <t>{"row":true,"field_name":"item.base_price","index":45,"values":{"lot.name":"","item.id":1740426,"item.name":"ays05--Z21 - Recogedor de basura 1 (Compra)  - 515"}}</t>
  </si>
  <si>
    <t>{"row":true,"field_name":"item.base_price_currency","index":45,"values":{"lot.name":"","item.id":1740426,"item.name":"ays05--Z21 - Recogedor de basura 1 (Compra)  - 515"}}</t>
  </si>
  <si>
    <t>{"row":true,"field_name":"item.need_by_date","index":45,"values":{"lot.name":"","item.id":1740426,"item.name":"ays05--Z21 - Recogedor de basura 1 (Compra)  - 515"}}</t>
  </si>
  <si>
    <t>{"row":true,"field_name":"bid.price_amount","index":46,"values":{"lot.name":"","item.id":1740427,"item.name":"ays05--Z21 - Atomizadores (Compra)  - 1545"}}</t>
  </si>
  <si>
    <t>ays05--Z21 - Atomizadores (Compra)  - 1545</t>
  </si>
  <si>
    <t>{"row":true,"field_name":"bid.price_currency","index":46,"values":{"lot.name":"","item.id":1740427,"item.name":"ays05--Z21 - Atomizadores (Compra)  - 1545"}}</t>
  </si>
  <si>
    <t>{"row":true,"field_name":"bid.lead_time","index":46,"values":{"lot.name":"","item.id":1740427,"item.name":"ays05--Z21 - Atomizadores (Compra)  - 1545"}}</t>
  </si>
  <si>
    <t>{"row":true,"field_name":"bid.supplier_item_name","index":46,"values":{"lot.name":"","item.id":1740427,"item.name":"ays05--Z21 - Atomizadores (Compra)  - 1545"}}</t>
  </si>
  <si>
    <t>Atomizadores (Compra)</t>
  </si>
  <si>
    <t>{"row":true,"field_name":"bid.item_part_number","index":46,"values":{"lot.name":"","item.id":1740427,"item.name":"ays05--Z21 - Atomizadores (Compra)  - 1545"}}</t>
  </si>
  <si>
    <t>{"row":true,"field_name":"bid.item_description","index":46,"values":{"lot.name":"","item.id":1740427,"item.name":"ays05--Z21 - Atomizadores (Compra)  - 1545"}}</t>
  </si>
  <si>
    <t>{"row":true,"field_name":"item.quantity","index":46,"values":{"lot.name":"","item.id":1740427,"item.name":"ays05--Z21 - Atomizadores (Compra)  - 1545"}}</t>
  </si>
  <si>
    <t>{"row":true,"field_name":"item.uom","index":46,"values":{"lot.name":"","item.id":1740427,"item.name":"ays05--Z21 - Atomizadores (Compra)  - 1545"}}</t>
  </si>
  <si>
    <t>{"row":true,"field_name":"item.base_price","index":46,"values":{"lot.name":"","item.id":1740427,"item.name":"ays05--Z21 - Atomizadores (Compra)  - 1545"}}</t>
  </si>
  <si>
    <t>{"row":true,"field_name":"item.base_price_currency","index":46,"values":{"lot.name":"","item.id":1740427,"item.name":"ays05--Z21 - Atomizadores (Compra)  - 1545"}}</t>
  </si>
  <si>
    <t>{"row":true,"field_name":"item.need_by_date","index":46,"values":{"lot.name":"","item.id":1740427,"item.name":"ays05--Z21 - Atomizadores (Compra)  - 1545"}}</t>
  </si>
  <si>
    <t>{"row":true,"field_name":"bid.price_amount","index":47,"values":{"lot.name":"","item.id":1740428,"item.name":"ays05--Z21 - Espátula  (Compra)  - 515"}}</t>
  </si>
  <si>
    <t>ays05--Z21 - Espátula  (Compra)  - 515</t>
  </si>
  <si>
    <t>{"row":true,"field_name":"bid.price_currency","index":47,"values":{"lot.name":"","item.id":1740428,"item.name":"ays05--Z21 - Espátula  (Compra)  - 515"}}</t>
  </si>
  <si>
    <t>{"row":true,"field_name":"bid.lead_time","index":47,"values":{"lot.name":"","item.id":1740428,"item.name":"ays05--Z21 - Espátula  (Compra)  - 515"}}</t>
  </si>
  <si>
    <t>{"row":true,"field_name":"bid.supplier_item_name","index":47,"values":{"lot.name":"","item.id":1740428,"item.name":"ays05--Z21 - Espátula  (Compra)  - 515"}}</t>
  </si>
  <si>
    <t>Espátula  (Compra)</t>
  </si>
  <si>
    <t>{"row":true,"field_name":"bid.item_part_number","index":47,"values":{"lot.name":"","item.id":1740428,"item.name":"ays05--Z21 - Espátula  (Compra)  - 515"}}</t>
  </si>
  <si>
    <t>{"row":true,"field_name":"bid.item_description","index":47,"values":{"lot.name":"","item.id":1740428,"item.name":"ays05--Z21 - Espátula  (Compra)  - 515"}}</t>
  </si>
  <si>
    <t>{"row":true,"field_name":"item.quantity","index":47,"values":{"lot.name":"","item.id":1740428,"item.name":"ays05--Z21 - Espátula  (Compra)  - 515"}}</t>
  </si>
  <si>
    <t>{"row":true,"field_name":"item.uom","index":47,"values":{"lot.name":"","item.id":1740428,"item.name":"ays05--Z21 - Espátula  (Compra)  - 515"}}</t>
  </si>
  <si>
    <t>{"row":true,"field_name":"item.base_price","index":47,"values":{"lot.name":"","item.id":1740428,"item.name":"ays05--Z21 - Espátula  (Compra)  - 515"}}</t>
  </si>
  <si>
    <t>{"row":true,"field_name":"item.base_price_currency","index":47,"values":{"lot.name":"","item.id":1740428,"item.name":"ays05--Z21 - Espátula  (Compra)  - 515"}}</t>
  </si>
  <si>
    <t>{"row":true,"field_name":"item.need_by_date","index":47,"values":{"lot.name":"","item.id":1740428,"item.name":"ays05--Z21 - Espátula  (Compra)  - 515"}}</t>
  </si>
  <si>
    <t>{"row":true,"field_name":"bid.price_amount","index":48,"values":{"lot.name":"","item.id":1740429,"item.name":"ays05--Z21 - Haraganes 2  (Compra)  - 27"}}</t>
  </si>
  <si>
    <t>ays05--Z21 - Haraganes 2  (Compra)  - 27</t>
  </si>
  <si>
    <t>{"row":true,"field_name":"bid.price_currency","index":48,"values":{"lot.name":"","item.id":1740429,"item.name":"ays05--Z21 - Haraganes 2  (Compra)  - 27"}}</t>
  </si>
  <si>
    <t>{"row":true,"field_name":"bid.lead_time","index":48,"values":{"lot.name":"","item.id":1740429,"item.name":"ays05--Z21 - Haraganes 2  (Compra)  - 27"}}</t>
  </si>
  <si>
    <t>{"row":true,"field_name":"bid.supplier_item_name","index":48,"values":{"lot.name":"","item.id":1740429,"item.name":"ays05--Z21 - Haraganes 2  (Compra)  - 27"}}</t>
  </si>
  <si>
    <t>Haraganes 2  (Compra)</t>
  </si>
  <si>
    <t>{"row":true,"field_name":"bid.item_part_number","index":48,"values":{"lot.name":"","item.id":1740429,"item.name":"ays05--Z21 - Haraganes 2  (Compra)  - 27"}}</t>
  </si>
  <si>
    <t>{"row":true,"field_name":"bid.item_description","index":48,"values":{"lot.name":"","item.id":1740429,"item.name":"ays05--Z21 - Haraganes 2  (Compra)  - 27"}}</t>
  </si>
  <si>
    <t>{"row":true,"field_name":"item.quantity","index":48,"values":{"lot.name":"","item.id":1740429,"item.name":"ays05--Z21 - Haraganes 2  (Compra)  - 27"}}</t>
  </si>
  <si>
    <t>{"row":true,"field_name":"item.uom","index":48,"values":{"lot.name":"","item.id":1740429,"item.name":"ays05--Z21 - Haraganes 2  (Compra)  - 27"}}</t>
  </si>
  <si>
    <t>{"row":true,"field_name":"item.base_price","index":48,"values":{"lot.name":"","item.id":1740429,"item.name":"ays05--Z21 - Haraganes 2  (Compra)  - 27"}}</t>
  </si>
  <si>
    <t>{"row":true,"field_name":"item.base_price_currency","index":48,"values":{"lot.name":"","item.id":1740429,"item.name":"ays05--Z21 - Haraganes 2  (Compra)  - 27"}}</t>
  </si>
  <si>
    <t>{"row":true,"field_name":"item.need_by_date","index":48,"values":{"lot.name":"","item.id":1740429,"item.name":"ays05--Z21 - Haraganes 2  (Compra)  - 27"}}</t>
  </si>
  <si>
    <t>{"row":true,"field_name":"bid.price_amount","index":49,"values":{"lot.name":"","item.id":1740430,"item.name":"ays05--Z21 - Haraganes 4  (Compra)  - 97"}}</t>
  </si>
  <si>
    <t>ays05--Z21 - Haraganes 4  (Compra)  - 97</t>
  </si>
  <si>
    <t>{"row":true,"field_name":"bid.price_currency","index":49,"values":{"lot.name":"","item.id":1740430,"item.name":"ays05--Z21 - Haraganes 4  (Compra)  - 97"}}</t>
  </si>
  <si>
    <t>{"row":true,"field_name":"bid.lead_time","index":49,"values":{"lot.name":"","item.id":1740430,"item.name":"ays05--Z21 - Haraganes 4  (Compra)  - 97"}}</t>
  </si>
  <si>
    <t>{"row":true,"field_name":"bid.supplier_item_name","index":49,"values":{"lot.name":"","item.id":1740430,"item.name":"ays05--Z21 - Haraganes 4  (Compra)  - 97"}}</t>
  </si>
  <si>
    <t>Haraganes 4  (Compra)</t>
  </si>
  <si>
    <t>{"row":true,"field_name":"bid.item_part_number","index":49,"values":{"lot.name":"","item.id":1740430,"item.name":"ays05--Z21 - Haraganes 4  (Compra)  - 97"}}</t>
  </si>
  <si>
    <t>{"row":true,"field_name":"bid.item_description","index":49,"values":{"lot.name":"","item.id":1740430,"item.name":"ays05--Z21 - Haraganes 4  (Compra)  - 97"}}</t>
  </si>
  <si>
    <t>{"row":true,"field_name":"item.quantity","index":49,"values":{"lot.name":"","item.id":1740430,"item.name":"ays05--Z21 - Haraganes 4  (Compra)  - 97"}}</t>
  </si>
  <si>
    <t>{"row":true,"field_name":"item.uom","index":49,"values":{"lot.name":"","item.id":1740430,"item.name":"ays05--Z21 - Haraganes 4  (Compra)  - 97"}}</t>
  </si>
  <si>
    <t>{"row":true,"field_name":"item.base_price","index":49,"values":{"lot.name":"","item.id":1740430,"item.name":"ays05--Z21 - Haraganes 4  (Compra)  - 97"}}</t>
  </si>
  <si>
    <t>{"row":true,"field_name":"item.base_price_currency","index":49,"values":{"lot.name":"","item.id":1740430,"item.name":"ays05--Z21 - Haraganes 4  (Compra)  - 97"}}</t>
  </si>
  <si>
    <t>{"row":true,"field_name":"item.need_by_date","index":49,"values":{"lot.name":"","item.id":1740430,"item.name":"ays05--Z21 - Haraganes 4  (Compra)  - 97"}}</t>
  </si>
  <si>
    <t>{"row":true,"field_name":"bid.price_amount","index":50,"values":{"lot.name":"","item.id":1740431,"item.name":"ays05--Z21 - Balde (Arrendamiento)  - 515"}}</t>
  </si>
  <si>
    <t>ays05--Z21 - Balde (Arrendamiento)  - 515</t>
  </si>
  <si>
    <t>{"row":true,"field_name":"bid.price_currency","index":50,"values":{"lot.name":"","item.id":1740431,"item.name":"ays05--Z21 - Balde (Arrendamiento)  - 515"}}</t>
  </si>
  <si>
    <t>{"row":true,"field_name":"bid.lead_time","index":50,"values":{"lot.name":"","item.id":1740431,"item.name":"ays05--Z21 - Balde (Arrendamiento)  - 515"}}</t>
  </si>
  <si>
    <t>{"row":true,"field_name":"bid.supplier_item_name","index":50,"values":{"lot.name":"","item.id":1740431,"item.name":"ays05--Z21 - Balde (Arrendamiento)  - 515"}}</t>
  </si>
  <si>
    <t>Balde (Arrendamiento)</t>
  </si>
  <si>
    <t>{"row":true,"field_name":"bid.item_part_number","index":50,"values":{"lot.name":"","item.id":1740431,"item.name":"ays05--Z21 - Balde (Arrendamiento)  - 515"}}</t>
  </si>
  <si>
    <t>{"row":true,"field_name":"bid.item_description","index":50,"values":{"lot.name":"","item.id":1740431,"item.name":"ays05--Z21 - Balde (Arrendamiento)  - 515"}}</t>
  </si>
  <si>
    <t>{"row":true,"field_name":"item.quantity","index":50,"values":{"lot.name":"","item.id":1740431,"item.name":"ays05--Z21 - Balde (Arrendamiento)  - 515"}}</t>
  </si>
  <si>
    <t>{"row":true,"field_name":"item.uom","index":50,"values":{"lot.name":"","item.id":1740431,"item.name":"ays05--Z21 - Balde (Arrendamiento)  - 515"}}</t>
  </si>
  <si>
    <t>{"row":true,"field_name":"item.base_price","index":50,"values":{"lot.name":"","item.id":1740431,"item.name":"ays05--Z21 - Balde (Arrendamiento)  - 515"}}</t>
  </si>
  <si>
    <t>{"row":true,"field_name":"item.base_price_currency","index":50,"values":{"lot.name":"","item.id":1740431,"item.name":"ays05--Z21 - Balde (Arrendamiento)  - 515"}}</t>
  </si>
  <si>
    <t>{"row":true,"field_name":"item.need_by_date","index":50,"values":{"lot.name":"","item.id":1740431,"item.name":"ays05--Z21 - Balde (Arrendamiento)  - 515"}}</t>
  </si>
  <si>
    <t>{"row":true,"field_name":"bid.price_amount","index":51,"values":{"lot.name":"","item.id":1740432,"item.name":"ays05--Z21 - Carro exprimidor de trapero 3 (Arrendamiento)  - 258"}}</t>
  </si>
  <si>
    <t>ays05--Z21 - Carro exprimidor de trapero 3 (Arrendamiento)  - 258</t>
  </si>
  <si>
    <t>{"row":true,"field_name":"bid.price_currency","index":51,"values":{"lot.name":"","item.id":1740432,"item.name":"ays05--Z21 - Carro exprimidor de trapero 3 (Arrendamiento)  - 258"}}</t>
  </si>
  <si>
    <t>{"row":true,"field_name":"bid.lead_time","index":51,"values":{"lot.name":"","item.id":1740432,"item.name":"ays05--Z21 - Carro exprimidor de trapero 3 (Arrendamiento)  - 258"}}</t>
  </si>
  <si>
    <t>{"row":true,"field_name":"bid.supplier_item_name","index":51,"values":{"lot.name":"","item.id":1740432,"item.name":"ays05--Z21 - Carro exprimidor de trapero 3 (Arrendamiento)  - 258"}}</t>
  </si>
  <si>
    <t>Carro exprimidor de trapero 3 (Arrendamiento)</t>
  </si>
  <si>
    <t>{"row":true,"field_name":"bid.item_part_number","index":51,"values":{"lot.name":"","item.id":1740432,"item.name":"ays05--Z21 - Carro exprimidor de trapero 3 (Arrendamiento)  - 258"}}</t>
  </si>
  <si>
    <t>{"row":true,"field_name":"bid.item_description","index":51,"values":{"lot.name":"","item.id":1740432,"item.name":"ays05--Z21 - Carro exprimidor de trapero 3 (Arrendamiento)  - 258"}}</t>
  </si>
  <si>
    <t>{"row":true,"field_name":"item.quantity","index":51,"values":{"lot.name":"","item.id":1740432,"item.name":"ays05--Z21 - Carro exprimidor de trapero 3 (Arrendamiento)  - 258"}}</t>
  </si>
  <si>
    <t>{"row":true,"field_name":"item.uom","index":51,"values":{"lot.name":"","item.id":1740432,"item.name":"ays05--Z21 - Carro exprimidor de trapero 3 (Arrendamiento)  - 258"}}</t>
  </si>
  <si>
    <t>{"row":true,"field_name":"item.base_price","index":51,"values":{"lot.name":"","item.id":1740432,"item.name":"ays05--Z21 - Carro exprimidor de trapero 3 (Arrendamiento)  - 258"}}</t>
  </si>
  <si>
    <t>{"row":true,"field_name":"item.base_price_currency","index":51,"values":{"lot.name":"","item.id":1740432,"item.name":"ays05--Z21 - Carro exprimidor de trapero 3 (Arrendamiento)  - 258"}}</t>
  </si>
  <si>
    <t>{"row":true,"field_name":"item.need_by_date","index":51,"values":{"lot.name":"","item.id":1740432,"item.name":"ays05--Z21 - Carro exprimidor de trapero 3 (Arrendamiento)  - 258"}}</t>
  </si>
  <si>
    <t>{"row":true,"field_name":"bid.price_amount","index":52,"values":{"lot.name":"","item.id":1740433,"item.name":"ays05--Z21 - Escalera 4 (Arrendamiento)  - 71"}}</t>
  </si>
  <si>
    <t>ays05--Z21 - Escalera 4 (Arrendamiento)  - 71</t>
  </si>
  <si>
    <t>{"row":true,"field_name":"bid.price_currency","index":52,"values":{"lot.name":"","item.id":1740433,"item.name":"ays05--Z21 - Escalera 4 (Arrendamiento)  - 71"}}</t>
  </si>
  <si>
    <t>{"row":true,"field_name":"bid.lead_time","index":52,"values":{"lot.name":"","item.id":1740433,"item.name":"ays05--Z21 - Escalera 4 (Arrendamiento)  - 71"}}</t>
  </si>
  <si>
    <t>{"row":true,"field_name":"bid.supplier_item_name","index":52,"values":{"lot.name":"","item.id":1740433,"item.name":"ays05--Z21 - Escalera 4 (Arrendamiento)  - 71"}}</t>
  </si>
  <si>
    <t>Escalera 4 (Arrendamiento)</t>
  </si>
  <si>
    <t>{"row":true,"field_name":"bid.item_part_number","index":52,"values":{"lot.name":"","item.id":1740433,"item.name":"ays05--Z21 - Escalera 4 (Arrendamiento)  - 71"}}</t>
  </si>
  <si>
    <t>{"row":true,"field_name":"bid.item_description","index":52,"values":{"lot.name":"","item.id":1740433,"item.name":"ays05--Z21 - Escalera 4 (Arrendamiento)  - 71"}}</t>
  </si>
  <si>
    <t>{"row":true,"field_name":"item.quantity","index":52,"values":{"lot.name":"","item.id":1740433,"item.name":"ays05--Z21 - Escalera 4 (Arrendamiento)  - 71"}}</t>
  </si>
  <si>
    <t>{"row":true,"field_name":"item.uom","index":52,"values":{"lot.name":"","item.id":1740433,"item.name":"ays05--Z21 - Escalera 4 (Arrendamiento)  - 71"}}</t>
  </si>
  <si>
    <t>{"row":true,"field_name":"item.base_price","index":52,"values":{"lot.name":"","item.id":1740433,"item.name":"ays05--Z21 - Escalera 4 (Arrendamiento)  - 71"}}</t>
  </si>
  <si>
    <t>{"row":true,"field_name":"item.base_price_currency","index":52,"values":{"lot.name":"","item.id":1740433,"item.name":"ays05--Z21 - Escalera 4 (Arrendamiento)  - 71"}}</t>
  </si>
  <si>
    <t>{"row":true,"field_name":"item.need_by_date","index":52,"values":{"lot.name":"","item.id":1740433,"item.name":"ays05--Z21 - Escalera 4 (Arrendamiento)  - 71"}}</t>
  </si>
  <si>
    <t>{"row":true,"field_name":"bid.price_amount","index":53,"values":{"lot.name":"","item.id":1740434,"item.name":"ays05--Z21 - Mangueras 3 (Arrendamiento)  - 71"}}</t>
  </si>
  <si>
    <t>ays05--Z21 - Mangueras 3 (Arrendamiento)  - 71</t>
  </si>
  <si>
    <t>{"row":true,"field_name":"bid.price_currency","index":53,"values":{"lot.name":"","item.id":1740434,"item.name":"ays05--Z21 - Mangueras 3 (Arrendamiento)  - 71"}}</t>
  </si>
  <si>
    <t>{"row":true,"field_name":"bid.lead_time","index":53,"values":{"lot.name":"","item.id":1740434,"item.name":"ays05--Z21 - Mangueras 3 (Arrendamiento)  - 71"}}</t>
  </si>
  <si>
    <t>{"row":true,"field_name":"bid.supplier_item_name","index":53,"values":{"lot.name":"","item.id":1740434,"item.name":"ays05--Z21 - Mangueras 3 (Arrendamiento)  - 71"}}</t>
  </si>
  <si>
    <t>Mangueras 3 (Arrendamiento)</t>
  </si>
  <si>
    <t>{"row":true,"field_name":"bid.item_part_number","index":53,"values":{"lot.name":"","item.id":1740434,"item.name":"ays05--Z21 - Mangueras 3 (Arrendamiento)  - 71"}}</t>
  </si>
  <si>
    <t>{"row":true,"field_name":"bid.item_description","index":53,"values":{"lot.name":"","item.id":1740434,"item.name":"ays05--Z21 - Mangueras 3 (Arrendamiento)  - 71"}}</t>
  </si>
  <si>
    <t>{"row":true,"field_name":"item.quantity","index":53,"values":{"lot.name":"","item.id":1740434,"item.name":"ays05--Z21 - Mangueras 3 (Arrendamiento)  - 71"}}</t>
  </si>
  <si>
    <t>{"row":true,"field_name":"item.uom","index":53,"values":{"lot.name":"","item.id":1740434,"item.name":"ays05--Z21 - Mangueras 3 (Arrendamiento)  - 71"}}</t>
  </si>
  <si>
    <t>{"row":true,"field_name":"item.base_price","index":53,"values":{"lot.name":"","item.id":1740434,"item.name":"ays05--Z21 - Mangueras 3 (Arrendamiento)  - 71"}}</t>
  </si>
  <si>
    <t>{"row":true,"field_name":"item.base_price_currency","index":53,"values":{"lot.name":"","item.id":1740434,"item.name":"ays05--Z21 - Mangueras 3 (Arrendamiento)  - 71"}}</t>
  </si>
  <si>
    <t>{"row":true,"field_name":"item.need_by_date","index":53,"values":{"lot.name":"","item.id":1740434,"item.name":"ays05--Z21 - Mangueras 3 (Arrendamiento)  - 71"}}</t>
  </si>
  <si>
    <t>{"row":true,"field_name":"bid.price_amount","index":54,"values":{"lot.name":"","item.id":1740435,"item.name":"ays05--Z21 - Señales peatonales de prevención y atención 2 (Arrendamiento)  - 515"}}</t>
  </si>
  <si>
    <t>ays05--Z21 - Señales peatonales de prevención y atención 2 (Arrendamiento)  - 515</t>
  </si>
  <si>
    <t>{"row":true,"field_name":"bid.price_currency","index":54,"values":{"lot.name":"","item.id":1740435,"item.name":"ays05--Z21 - Señales peatonales de prevención y atención 2 (Arrendamiento)  - 515"}}</t>
  </si>
  <si>
    <t>{"row":true,"field_name":"bid.lead_time","index":54,"values":{"lot.name":"","item.id":1740435,"item.name":"ays05--Z21 - Señales peatonales de prevención y atención 2 (Arrendamiento)  - 515"}}</t>
  </si>
  <si>
    <t>{"row":true,"field_name":"bid.supplier_item_name","index":54,"values":{"lot.name":"","item.id":1740435,"item.name":"ays05--Z21 - Señales peatonales de prevención y atención 2 (Arrendamiento)  - 515"}}</t>
  </si>
  <si>
    <t>Señales peatonales de prevención y atención 2 (Arrendamiento)</t>
  </si>
  <si>
    <t>{"row":true,"field_name":"bid.item_part_number","index":54,"values":{"lot.name":"","item.id":1740435,"item.name":"ays05--Z21 - Señales peatonales de prevención y atención 2 (Arrendamiento)  - 515"}}</t>
  </si>
  <si>
    <t>{"row":true,"field_name":"bid.item_description","index":54,"values":{"lot.name":"","item.id":1740435,"item.name":"ays05--Z21 - Señales peatonales de prevención y atención 2 (Arrendamiento)  - 515"}}</t>
  </si>
  <si>
    <t>{"row":true,"field_name":"item.quantity","index":54,"values":{"lot.name":"","item.id":1740435,"item.name":"ays05--Z21 - Señales peatonales de prevención y atención 2 (Arrendamiento)  - 515"}}</t>
  </si>
  <si>
    <t>{"row":true,"field_name":"item.uom","index":54,"values":{"lot.name":"","item.id":1740435,"item.name":"ays05--Z21 - Señales peatonales de prevención y atención 2 (Arrendamiento)  - 515"}}</t>
  </si>
  <si>
    <t>{"row":true,"field_name":"item.base_price","index":54,"values":{"lot.name":"","item.id":1740435,"item.name":"ays05--Z21 - Señales peatonales de prevención y atención 2 (Arrendamiento)  - 515"}}</t>
  </si>
  <si>
    <t>{"row":true,"field_name":"item.base_price_currency","index":54,"values":{"lot.name":"","item.id":1740435,"item.name":"ays05--Z21 - Señales peatonales de prevención y atención 2 (Arrendamiento)  - 515"}}</t>
  </si>
  <si>
    <t>{"row":true,"field_name":"item.need_by_date","index":54,"values":{"lot.name":"","item.id":1740435,"item.name":"ays05--Z21 - Señales peatonales de prevención y atención 2 (Arrendamiento)  - 515"}}</t>
  </si>
  <si>
    <t>{"row":true,"field_name":"bid.price_amount","index":55,"values":{"lot.name":"","item.id":1740436,"item.name":"ays05--Z21 - Extensión eléctrica 2 (Arrendamiento)  - 129"}}</t>
  </si>
  <si>
    <t>ays05--Z21 - Extensión eléctrica 2 (Arrendamiento)  - 129</t>
  </si>
  <si>
    <t>{"row":true,"field_name":"bid.price_currency","index":55,"values":{"lot.name":"","item.id":1740436,"item.name":"ays05--Z21 - Extensión eléctrica 2 (Arrendamiento)  - 129"}}</t>
  </si>
  <si>
    <t>{"row":true,"field_name":"bid.lead_time","index":55,"values":{"lot.name":"","item.id":1740436,"item.name":"ays05--Z21 - Extensión eléctrica 2 (Arrendamiento)  - 129"}}</t>
  </si>
  <si>
    <t>{"row":true,"field_name":"bid.supplier_item_name","index":55,"values":{"lot.name":"","item.id":1740436,"item.name":"ays05--Z21 - Extensión eléctrica 2 (Arrendamiento)  - 129"}}</t>
  </si>
  <si>
    <t>Extensión eléctrica 2 (Arrendamiento)</t>
  </si>
  <si>
    <t>{"row":true,"field_name":"bid.item_part_number","index":55,"values":{"lot.name":"","item.id":1740436,"item.name":"ays05--Z21 - Extensión eléctrica 2 (Arrendamiento)  - 129"}}</t>
  </si>
  <si>
    <t>{"row":true,"field_name":"bid.item_description","index":55,"values":{"lot.name":"","item.id":1740436,"item.name":"ays05--Z21 - Extensión eléctrica 2 (Arrendamiento)  - 129"}}</t>
  </si>
  <si>
    <t>{"row":true,"field_name":"item.quantity","index":55,"values":{"lot.name":"","item.id":1740436,"item.name":"ays05--Z21 - Extensión eléctrica 2 (Arrendamiento)  - 129"}}</t>
  </si>
  <si>
    <t>{"row":true,"field_name":"item.uom","index":55,"values":{"lot.name":"","item.id":1740436,"item.name":"ays05--Z21 - Extensión eléctrica 2 (Arrendamiento)  - 129"}}</t>
  </si>
  <si>
    <t>{"row":true,"field_name":"item.base_price","index":55,"values":{"lot.name":"","item.id":1740436,"item.name":"ays05--Z21 - Extensión eléctrica 2 (Arrendamiento)  - 129"}}</t>
  </si>
  <si>
    <t>{"row":true,"field_name":"item.base_price_currency","index":55,"values":{"lot.name":"","item.id":1740436,"item.name":"ays05--Z21 - Extensión eléctrica 2 (Arrendamiento)  - 129"}}</t>
  </si>
  <si>
    <t>{"row":true,"field_name":"item.need_by_date","index":55,"values":{"lot.name":"","item.id":1740436,"item.name":"ays05--Z21 - Extensión eléctrica 2 (Arrendamiento)  - 129"}}</t>
  </si>
  <si>
    <t>{"row":true,"field_name":"bid.price_amount","index":56,"values":{"lot.name":"","item.id":1740437,"item.name":"ays05--Z21 - Aspiradora 2 (Arrendamiento)  - 7"}}</t>
  </si>
  <si>
    <t>ays05--Z21 - Aspiradora 2 (Arrendamiento)  - 7</t>
  </si>
  <si>
    <t>{"row":true,"field_name":"bid.price_currency","index":56,"values":{"lot.name":"","item.id":1740437,"item.name":"ays05--Z21 - Aspiradora 2 (Arrendamiento)  - 7"}}</t>
  </si>
  <si>
    <t>{"row":true,"field_name":"bid.lead_time","index":56,"values":{"lot.name":"","item.id":1740437,"item.name":"ays05--Z21 - Aspiradora 2 (Arrendamiento)  - 7"}}</t>
  </si>
  <si>
    <t>{"row":true,"field_name":"bid.supplier_item_name","index":56,"values":{"lot.name":"","item.id":1740437,"item.name":"ays05--Z21 - Aspiradora 2 (Arrendamiento)  - 7"}}</t>
  </si>
  <si>
    <t>Aspiradora 2 (Arrendamiento)</t>
  </si>
  <si>
    <t>{"row":true,"field_name":"bid.item_part_number","index":56,"values":{"lot.name":"","item.id":1740437,"item.name":"ays05--Z21 - Aspiradora 2 (Arrendamiento)  - 7"}}</t>
  </si>
  <si>
    <t>{"row":true,"field_name":"bid.item_description","index":56,"values":{"lot.name":"","item.id":1740437,"item.name":"ays05--Z21 - Aspiradora 2 (Arrendamiento)  - 7"}}</t>
  </si>
  <si>
    <t>{"row":true,"field_name":"item.quantity","index":56,"values":{"lot.name":"","item.id":1740437,"item.name":"ays05--Z21 - Aspiradora 2 (Arrendamiento)  - 7"}}</t>
  </si>
  <si>
    <t>{"row":true,"field_name":"item.uom","index":56,"values":{"lot.name":"","item.id":1740437,"item.name":"ays05--Z21 - Aspiradora 2 (Arrendamiento)  - 7"}}</t>
  </si>
  <si>
    <t>{"row":true,"field_name":"item.base_price","index":56,"values":{"lot.name":"","item.id":1740437,"item.name":"ays05--Z21 - Aspiradora 2 (Arrendamiento)  - 7"}}</t>
  </si>
  <si>
    <t>{"row":true,"field_name":"item.base_price_currency","index":56,"values":{"lot.name":"","item.id":1740437,"item.name":"ays05--Z21 - Aspiradora 2 (Arrendamiento)  - 7"}}</t>
  </si>
  <si>
    <t>{"row":true,"field_name":"item.need_by_date","index":56,"values":{"lot.name":"","item.id":1740437,"item.name":"ays05--Z21 - Aspiradora 2 (Arrendamiento)  - 7"}}</t>
  </si>
  <si>
    <t>{"row":true,"field_name":"bid.price_amount","index":57,"values":{"lot.name":"","item.id":1740438,"item.name":"ays05--Z21 - Lavabrilladora de pisos 1 (Arrendamiento)  - 129"}}</t>
  </si>
  <si>
    <t>ays05--Z21 - Lavabrilladora de pisos 1 (Arrendamiento)  - 129</t>
  </si>
  <si>
    <t>{"row":true,"field_name":"bid.price_currency","index":57,"values":{"lot.name":"","item.id":1740438,"item.name":"ays05--Z21 - Lavabrilladora de pisos 1 (Arrendamiento)  - 129"}}</t>
  </si>
  <si>
    <t>{"row":true,"field_name":"bid.lead_time","index":57,"values":{"lot.name":"","item.id":1740438,"item.name":"ays05--Z21 - Lavabrilladora de pisos 1 (Arrendamiento)  - 129"}}</t>
  </si>
  <si>
    <t>{"row":true,"field_name":"bid.supplier_item_name","index":57,"values":{"lot.name":"","item.id":1740438,"item.name":"ays05--Z21 - Lavabrilladora de pisos 1 (Arrendamiento)  - 129"}}</t>
  </si>
  <si>
    <t>Lavabrilladora de pisos 1 (Arrendamiento)</t>
  </si>
  <si>
    <t>{"row":true,"field_name":"bid.item_part_number","index":57,"values":{"lot.name":"","item.id":1740438,"item.name":"ays05--Z21 - Lavabrilladora de pisos 1 (Arrendamiento)  - 129"}}</t>
  </si>
  <si>
    <t>{"row":true,"field_name":"bid.item_description","index":57,"values":{"lot.name":"","item.id":1740438,"item.name":"ays05--Z21 - Lavabrilladora de pisos 1 (Arrendamiento)  - 129"}}</t>
  </si>
  <si>
    <t>{"row":true,"field_name":"item.quantity","index":57,"values":{"lot.name":"","item.id":1740438,"item.name":"ays05--Z21 - Lavabrilladora de pisos 1 (Arrendamiento)  - 129"}}</t>
  </si>
  <si>
    <t>{"row":true,"field_name":"item.uom","index":57,"values":{"lot.name":"","item.id":1740438,"item.name":"ays05--Z21 - Lavabrilladora de pisos 1 (Arrendamiento)  - 129"}}</t>
  </si>
  <si>
    <t>{"row":true,"field_name":"item.base_price","index":57,"values":{"lot.name":"","item.id":1740438,"item.name":"ays05--Z21 - Lavabrilladora de pisos 1 (Arrendamiento)  - 129"}}</t>
  </si>
  <si>
    <t>{"row":true,"field_name":"item.base_price_currency","index":57,"values":{"lot.name":"","item.id":1740438,"item.name":"ays05--Z21 - Lavabrilladora de pisos 1 (Arrendamiento)  - 129"}}</t>
  </si>
  <si>
    <t>{"row":true,"field_name":"item.need_by_date","index":57,"values":{"lot.name":"","item.id":1740438,"item.name":"ays05--Z21 - Lavabrilladora de pisos 1 (Arrendamiento)  - 129"}}</t>
  </si>
  <si>
    <t>{"row":true,"field_name":"bid.price_amount","index":58,"values":{"lot.name":"","item.id":1740439,"item.name":"ays05--Z21 - Hidrolavadora Industrial (Arrendamiento)  - 69"}}</t>
  </si>
  <si>
    <t>ays05--Z21 - Hidrolavadora Industrial (Arrendamiento)  - 69</t>
  </si>
  <si>
    <t>{"row":true,"field_name":"bid.price_currency","index":58,"values":{"lot.name":"","item.id":1740439,"item.name":"ays05--Z21 - Hidrolavadora Industrial (Arrendamiento)  - 69"}}</t>
  </si>
  <si>
    <t>{"row":true,"field_name":"bid.lead_time","index":58,"values":{"lot.name":"","item.id":1740439,"item.name":"ays05--Z21 - Hidrolavadora Industrial (Arrendamiento)  - 69"}}</t>
  </si>
  <si>
    <t>{"row":true,"field_name":"bid.supplier_item_name","index":58,"values":{"lot.name":"","item.id":1740439,"item.name":"ays05--Z21 - Hidrolavadora Industrial (Arrendamiento)  - 69"}}</t>
  </si>
  <si>
    <t>Hidrolavadora Industrial (Arrendamiento)</t>
  </si>
  <si>
    <t>{"row":true,"field_name":"bid.item_part_number","index":58,"values":{"lot.name":"","item.id":1740439,"item.name":"ays05--Z21 - Hidrolavadora Industrial (Arrendamiento)  - 69"}}</t>
  </si>
  <si>
    <t>{"row":true,"field_name":"bid.item_description","index":58,"values":{"lot.name":"","item.id":1740439,"item.name":"ays05--Z21 - Hidrolavadora Industrial (Arrendamiento)  - 69"}}</t>
  </si>
  <si>
    <t>{"row":true,"field_name":"item.quantity","index":58,"values":{"lot.name":"","item.id":1740439,"item.name":"ays05--Z21 - Hidrolavadora Industrial (Arrendamiento)  - 69"}}</t>
  </si>
  <si>
    <t>{"row":true,"field_name":"item.uom","index":58,"values":{"lot.name":"","item.id":1740439,"item.name":"ays05--Z21 - Hidrolavadora Industrial (Arrendamiento)  - 69"}}</t>
  </si>
  <si>
    <t>{"row":true,"field_name":"item.base_price","index":58,"values":{"lot.name":"","item.id":1740439,"item.name":"ays05--Z21 - Hidrolavadora Industrial (Arrendamiento)  - 69"}}</t>
  </si>
  <si>
    <t>{"row":true,"field_name":"item.base_price_currency","index":58,"values":{"lot.name":"","item.id":1740439,"item.name":"ays05--Z21 - Hidrolavadora Industrial (Arrendamiento)  - 69"}}</t>
  </si>
  <si>
    <t>{"row":true,"field_name":"item.need_by_date","index":58,"values":{"lot.name":"","item.id":1740439,"item.name":"ays05--Z21 - Hidrolavadora Industrial (Arrendamiento)  - 69"}}</t>
  </si>
  <si>
    <t>{"row":true,"field_name":"bid.price_amount","index":59,"values":{"lot.name":"","item.id":1740440,"item.name":"ays05--Z21 - Recargo por dotación especial"}}</t>
  </si>
  <si>
    <t>ays05--Z21 - Recargo por dotación especial</t>
  </si>
  <si>
    <t>{"row":true,"field_name":"bid.price_currency","index":59,"values":{"lot.name":"","item.id":1740440,"item.name":"ays05--Z21 - Recargo por dotación especial"}}</t>
  </si>
  <si>
    <t>{"row":true,"field_name":"bid.lead_time","index":59,"values":{"lot.name":"","item.id":1740440,"item.name":"ays05--Z21 - Recargo por dotación especial"}}</t>
  </si>
  <si>
    <t>{"row":true,"field_name":"bid.supplier_item_name","index":59,"values":{"lot.name":"","item.id":1740440,"item.name":"ays05--Z21 - Recargo por dotación especial"}}</t>
  </si>
  <si>
    <t>Recargo por dotación especial</t>
  </si>
  <si>
    <t>{"row":true,"field_name":"bid.item_part_number","index":59,"values":{"lot.name":"","item.id":1740440,"item.name":"ays05--Z21 - Recargo por dotación especial"}}</t>
  </si>
  <si>
    <t>{"row":true,"field_name":"bid.item_description","index":59,"values":{"lot.name":"","item.id":1740440,"item.name":"ays05--Z21 - Recargo por dotación especial"}}</t>
  </si>
  <si>
    <t>{"row":true,"field_name":"item.quantity","index":59,"values":{"lot.name":"","item.id":1740440,"item.name":"ays05--Z21 - Recargo por dotación especial"}}</t>
  </si>
  <si>
    <t>{"row":true,"field_name":"item.uom","index":59,"values":{"lot.name":"","item.id":1740440,"item.name":"ays05--Z21 - Recargo por dotación especial"}}</t>
  </si>
  <si>
    <t>{"row":true,"field_name":"item.base_price","index":59,"values":{"lot.name":"","item.id":1740440,"item.name":"ays05--Z21 - Recargo por dotación especial"}}</t>
  </si>
  <si>
    <t>{"row":true,"field_name":"item.base_price_currency","index":59,"values":{"lot.name":"","item.id":1740440,"item.name":"ays05--Z21 - Recargo por dotación especial"}}</t>
  </si>
  <si>
    <t>{"row":true,"field_name":"item.need_by_date","index":59,"values":{"lot.name":"","item.id":1740440,"item.name":"ays05--Z21 - Recargo por dotación especial"}}</t>
  </si>
  <si>
    <t>{"row":true,"field_name":"bid.price_amount","index":60,"values":{"lot.name":"","item.id":1740441,"item.name":"ays05--Z21 - AIU"}}</t>
  </si>
  <si>
    <t>ays05--Z21 - AIU</t>
  </si>
  <si>
    <t>{"row":true,"field_name":"bid.price_currency","index":60,"values":{"lot.name":"","item.id":1740441,"item.name":"ays05--Z21 - AIU"}}</t>
  </si>
  <si>
    <t>{"row":true,"field_name":"bid.lead_time","index":60,"values":{"lot.name":"","item.id":1740441,"item.name":"ays05--Z21 - AIU"}}</t>
  </si>
  <si>
    <t>{"row":true,"field_name":"bid.supplier_item_name","index":60,"values":{"lot.name":"","item.id":1740441,"item.name":"ays05--Z21 - AIU"}}</t>
  </si>
  <si>
    <t>AIU</t>
  </si>
  <si>
    <t>{"row":true,"field_name":"bid.item_part_number","index":60,"values":{"lot.name":"","item.id":1740441,"item.name":"ays05--Z21 - AIU"}}</t>
  </si>
  <si>
    <t>{"row":true,"field_name":"bid.item_description","index":60,"values":{"lot.name":"","item.id":1740441,"item.name":"ays05--Z21 - AIU"}}</t>
  </si>
  <si>
    <t>{"row":true,"field_name":"item.quantity","index":60,"values":{"lot.name":"","item.id":1740441,"item.name":"ays05--Z21 - AIU"}}</t>
  </si>
  <si>
    <t>{"row":true,"field_name":"item.uom","index":60,"values":{"lot.name":"","item.id":1740441,"item.name":"ays05--Z21 - AIU"}}</t>
  </si>
  <si>
    <t>{"row":true,"field_name":"item.base_price","index":60,"values":{"lot.name":"","item.id":1740441,"item.name":"ays05--Z21 - AIU"}}</t>
  </si>
  <si>
    <t>{"row":true,"field_name":"item.base_price_currency","index":60,"values":{"lot.name":"","item.id":1740441,"item.name":"ays05--Z21 - AIU"}}</t>
  </si>
  <si>
    <t>{"row":true,"field_name":"item.need_by_date","index":60,"values":{"lot.name":"","item.id":1740441,"item.name":"ays05--Z21 - AIU"}}</t>
  </si>
  <si>
    <t>{"row":true,"field_name":"bid.price_amount","index":61,"values":{"lot.name":"","item.id":1740442,"item.name":"ays05--Z21 - IVA"}}</t>
  </si>
  <si>
    <t>ays05--Z21 - IVA</t>
  </si>
  <si>
    <t>{"row":true,"field_name":"bid.price_currency","index":61,"values":{"lot.name":"","item.id":1740442,"item.name":"ays05--Z21 - IVA"}}</t>
  </si>
  <si>
    <t>{"row":true,"field_name":"bid.lead_time","index":61,"values":{"lot.name":"","item.id":1740442,"item.name":"ays05--Z21 - IVA"}}</t>
  </si>
  <si>
    <t>{"row":true,"field_name":"bid.supplier_item_name","index":61,"values":{"lot.name":"","item.id":1740442,"item.name":"ays05--Z21 - IVA"}}</t>
  </si>
  <si>
    <t>IVA</t>
  </si>
  <si>
    <t>{"row":true,"field_name":"bid.item_part_number","index":61,"values":{"lot.name":"","item.id":1740442,"item.name":"ays05--Z21 - IVA"}}</t>
  </si>
  <si>
    <t>{"row":true,"field_name":"bid.item_description","index":61,"values":{"lot.name":"","item.id":1740442,"item.name":"ays05--Z21 - IVA"}}</t>
  </si>
  <si>
    <t>{"row":true,"field_name":"item.quantity","index":61,"values":{"lot.name":"","item.id":1740442,"item.name":"ays05--Z21 - IVA"}}</t>
  </si>
  <si>
    <t>{"row":true,"field_name":"item.uom","index":61,"values":{"lot.name":"","item.id":1740442,"item.name":"ays05--Z21 - IVA"}}</t>
  </si>
  <si>
    <t>{"row":true,"field_name":"item.base_price","index":61,"values":{"lot.name":"","item.id":1740442,"item.name":"ays05--Z21 - IVA"}}</t>
  </si>
  <si>
    <t>{"row":true,"field_name":"item.base_price_currency","index":61,"values":{"lot.name":"","item.id":1740442,"item.name":"ays05--Z21 - IVA"}}</t>
  </si>
  <si>
    <t>{"row":true,"field_name":"item.need_by_date","index":61,"values":{"lot.name":"","item.id":1740442,"item.name":"ays05--Z21 - IVA"}}</t>
  </si>
  <si>
    <t>{"start":true,"layout":"table","name":"buyer/response_lines","locale":"es-CO"}</t>
  </si>
  <si>
    <t>{"field_name":"response.id","offset":3}</t>
  </si>
  <si>
    <t>{"field_name":"supplier.name","offset":3}</t>
  </si>
  <si>
    <t>{"field_name":"response.name","offset":3}</t>
  </si>
  <si>
    <t>{"field_name":"response.submitted_at","offset":3}</t>
  </si>
  <si>
    <t>{"field_name":"lot.id","offset":3}</t>
  </si>
  <si>
    <t>{"field_name":"lot.name","offset":3}</t>
  </si>
  <si>
    <t>{"field_name":"item.id","offset":3}</t>
  </si>
  <si>
    <t>{"field_name":"item.name","offset":3}</t>
  </si>
  <si>
    <t>{"field_name":"lot.expected_quantity","offset":3}</t>
  </si>
  <si>
    <t>{"field_name":"lot.quantity_note","offset":3}</t>
  </si>
  <si>
    <t>{"field_name":"response_lot.id","offset":3}</t>
  </si>
  <si>
    <t>{"field_name":"response_lot.capacity","offset":3}</t>
  </si>
  <si>
    <t>{"field_name":"item.quantity","offset":3}</t>
  </si>
  <si>
    <t>{"field_name":"item.uom","offset":3}</t>
  </si>
  <si>
    <t>{"field_name":"item.base_price","offset":3}</t>
  </si>
  <si>
    <t>{"field_name":"item.base_price_currency","offset":3}</t>
  </si>
  <si>
    <t>{"field_name":"item.need_by_date","offset":3}</t>
  </si>
  <si>
    <t>{"field_name":"bid.id","offset":3}</t>
  </si>
  <si>
    <t>{"field_name":"bid.price_amount","offset":3}</t>
  </si>
  <si>
    <t>{"field_name":"bid.price_currency","offset":3}</t>
  </si>
  <si>
    <t>{"field_name":"bid.lead_time","offset":3}</t>
  </si>
  <si>
    <t>{"field_name":"bid.supplier_item_name","offset":3}</t>
  </si>
  <si>
    <t>{"field_name":"bid.item_part_number","offset":3}</t>
  </si>
  <si>
    <t>{"field_name":"bid.item_description","offset":3}</t>
  </si>
  <si>
    <t>Respuesta</t>
  </si>
  <si>
    <t>Lot</t>
  </si>
  <si>
    <t>Artículo / Servicio</t>
  </si>
  <si>
    <t>Campos del lote</t>
  </si>
  <si>
    <t>Campos de respuesta del lote</t>
  </si>
  <si>
    <t>ID de respuesta (Texto)</t>
  </si>
  <si>
    <t>Nombre del proveedor (Texto)</t>
  </si>
  <si>
    <t>Nombre de la respuesta (Texto)</t>
  </si>
  <si>
    <t>Enviado a las (Fecha)</t>
  </si>
  <si>
    <t>ID de lote (Texto)</t>
  </si>
  <si>
    <t>Nombre del lote (Texto)</t>
  </si>
  <si>
    <t>Id. del artículo (Texto)</t>
  </si>
  <si>
    <t>Cantidad esperada (Entero)</t>
  </si>
  <si>
    <t>Nota de cantidad (Texto)</t>
  </si>
  <si>
    <t>Id. de respuesta del lote (Texto)</t>
  </si>
  <si>
    <t>Capacidad (Entero)</t>
  </si>
  <si>
    <t>Cantidad esperada (Número)</t>
  </si>
  <si>
    <t>Unidad de medida (Texto)</t>
  </si>
  <si>
    <t>Precio base unitario (Número)</t>
  </si>
  <si>
    <t>Precio base de la divisa (Texto)</t>
  </si>
  <si>
    <t>Fecha límite de recepción (Fecha)</t>
  </si>
  <si>
    <t>Id. de la oferta (Texto)</t>
  </si>
  <si>
    <t>Precio unitario de la licitación (Número)</t>
  </si>
  <si>
    <t>Moneda del precio de licitación (Texto)</t>
  </si>
  <si>
    <t>Tiempo de entrega (Entero)</t>
  </si>
  <si>
    <t>Nombre del artículo del proveedor (Texto)</t>
  </si>
  <si>
    <t>Número de pieza del artículo (Texto)</t>
  </si>
  <si>
    <t/>
  </si>
  <si>
    <t>Precio base unitario (COP) (Número)</t>
  </si>
  <si>
    <t>Precio unitario de licitación (COP) (Número)</t>
  </si>
  <si>
    <t>Ahorros totales (COP) (Número)</t>
  </si>
  <si>
    <t>Ahorros (Porcentaje)</t>
  </si>
  <si>
    <t>Ahorros totales</t>
  </si>
  <si>
    <t>Precio base total (COP) (Número)</t>
  </si>
  <si>
    <t>Precio total de la licitación (COP) (Número)</t>
  </si>
  <si>
    <t>{"start":true,"layout":"table","name":"buyer/attachments","locale":"es-CO"}</t>
  </si>
  <si>
    <t>{"field_name":"attachment.id","offset":3}</t>
  </si>
  <si>
    <t>{"field_name":"attachment.name","offset":3}</t>
  </si>
  <si>
    <t>{"field_name":"attachment.instruction","offset":3}</t>
  </si>
  <si>
    <t>{"field_name":"attachment.file","offset":3}</t>
  </si>
  <si>
    <t>{"field_name":"attachment_response.file","offset":3}</t>
  </si>
  <si>
    <t>Archivo adjunto</t>
  </si>
  <si>
    <t>Campos de archivos adjuntos</t>
  </si>
  <si>
    <t>Respuesta de archivo adjunto</t>
  </si>
  <si>
    <t>ID de archivo adjunto (Texto)</t>
  </si>
  <si>
    <t>Nombre (Texto)</t>
  </si>
  <si>
    <t>Instrucciones (Texto)</t>
  </si>
  <si>
    <t>Archivo adjunto (Texto)</t>
  </si>
  <si>
    <t>Anexo de proveedores (Texto)</t>
  </si>
  <si>
    <t>01_Estudio_Previo_SED_SA_AM_DSA_052_2025.pdf, 03_Anexo_Instrumento_Prestacion_Servicio_Integral_Aseo_Cafeteria_SED_SA_AM_DSA_052_2025.pdf, 04_Base_Sedes_Educativas_Administrativas.xlsx, 5.1_CDP_2606_2025.pdf, 5.3_CDP_18_2027.pdf, 5.2_CDP_36_2026.pdf, 5.4_Oficio_2025_35666_Aprobacion_VF.pdf, 5_CDP_2605_2025.pdf, 6_Formatos_1_2_y_3.docx, y 238.Aseo_y_cafeteria_g5-v6-01_08_2025_G_2.xlsb</t>
  </si>
  <si>
    <t>CRITERIOS_1A_CONSORCIO_SED.rar, 2._238.Aseo_y_cafeteria_g5-v6-01_08_2025_G_2_1A.xlsb, y 6_Formatos_1_2_y_3_1A_CONSORCIO.pdf</t>
  </si>
  <si>
    <t>195480.Aseo_y_cafeteria_g5-v6-01_08_2025_G_2.xlsb</t>
  </si>
  <si>
    <t>238.Aseo_y_cafeteria_g5-v5-23_07_2025_G_2.xlsb</t>
  </si>
  <si>
    <t>EVENTO_GRUPO_2_195480_V2.xlsb, CRITERIO_10.zip, CRITERIO_9.zip, CRITERIO_8.zip, CRITERIO_7.zip, CRITERIO_3.zip, CRITERIO_2.zip, CRITERIO_1.zip, CRITERIO_6.zip, CRITERIO_5.zip, y CRITERIO_4.zip</t>
  </si>
  <si>
    <t>6_Formatos_1_2_y_3.pdf y Copia_de_R21_SIMULADOR_195480.xlsb</t>
  </si>
  <si>
    <t>ZONA_21_EVENTO_RFQ_195480_SECRETARIA_DE_EDUCACION_DEL_DISTRITO.xlsb y Desempate_Consorcio_R_J.zip</t>
  </si>
  <si>
    <t>SIMULADOR_195480.xlsb</t>
  </si>
  <si>
    <t>Evento_195480.rar</t>
  </si>
  <si>
    <t>_Bienes_y_Servicios_Nacionales.pdf, 238.Aseo_y_cafeteria_g5-v6-01_08_2025_G_2.xlsb, y _Bienes_y_Servicios_Nacionales.pdf</t>
  </si>
  <si>
    <t>DS1_195480_Z21.xlsb</t>
  </si>
  <si>
    <t>238.Aseo_y_cafeteria_g5-v6-01_08_2025_G_2.xlsb</t>
  </si>
  <si>
    <t>238.Aseo_y_cafeteria_g5-v6-01_08_2025_G_2.xlsb y SED-Desempates_Outsourcing_Giaf_V5_UT-11-8-25.7z</t>
  </si>
  <si>
    <t>238.Aseo_y_cafeteria_g5-v6-01_08_2025_G_2.xlsb y DOCUMENTOS.pdf</t>
  </si>
  <si>
    <t>195480_UT_ADIN_GRUPO.xlsb</t>
  </si>
  <si>
    <t>195480b_AG.xlsb, 1.2.1_CERTIFICADO_VUCE_REMOVEDOR_DE_CERA__2024.pdf, 1._APOYO_A_LA_INDUSTRIA.pdf, 1.2.2_CERTIFICADO_VUCE_LIMPIADOR_DESINFECTANTE_2024.pdf, 1.2.3_CERTIFICADO_VUCE_BLANQUEADOR_2024_(1).pdf, 1.3_CAMARA_DE_COMERCIO_GEMLSA.pdf, 1.2.4_CERT_C_CAD_DIS_INDUBRIZ_-_UT_ASEO_G_2024.pdf, 1.3_CAMARA_DE_COMERCIO_GPE.pdf, 3._FORMATO_18B_–_VINC_PERSONAS_EN_CONDICIÓN_DE_DISCAPACIDAD.pdf, 3.1_CERTIFICADO_DE_DISCAPACIDAD_GPE.pdf, 3.2_PARAFISCALES_-KAREN_VIVIANA_BEJARANO_LEON_-_JULIO_2024_-_JULIO_2025_-__GPE.pdf, y 3.3_Formato_5_-_Conformacion_de_Union_Temporal_Definitivo.pdf</t>
  </si>
  <si>
    <t>195480_SECRETARIA_DE_EDUCACION_DEL_DISTRITO_G2_R21_V.2_MIN.xlsb y CRITERIOS_UT_EMINSER_SOLOASEO_2025.zip</t>
  </si>
  <si>
    <t>Evento_195480_G_02.xlsb</t>
  </si>
  <si>
    <t>238.Aseo_y_cafeteria_g5-v6-01_08_2025_G_2.xlsb, FACTOR_3.zip, FACTOR_1.zip, FACTOR_2.zip, FACTOR_5.zip, FACTOR_6.zip, FACTOR_4.zip, FACTOR_8.zip, FACTOR_9.zip, FACTOR_7.zip, Observacion_informe_evaluacion.pdf, FACTOR_10.zip, y FACTOR_11.zip</t>
  </si>
  <si>
    <t>238.Aseo_y_cafeteria_g5-v6-01_08_2025_G_2.xlsb y 195480_-_G2_FACTORES_DESEMPATE.zip</t>
  </si>
  <si>
    <t>DF_195480_SECRETARIA_DE_EDUCACION_DEL_DISTRITO.xlsb</t>
  </si>
  <si>
    <t>238.Aseo_y_cafeteria_g5-v6-01_08_2025_G_2_UT_SERTUNIA.xlsb, CRITERIOS_1-11_UNION_TEMPORAL_SERTUNIA.rar, y 6_Formatos_1_2_y_3_(1)_UNION_TEMPORAL_SERTUNIA.pdf</t>
  </si>
  <si>
    <t>195480.xlsb y Desempates_secretaria.pdf</t>
  </si>
  <si>
    <t>195480_SED_GRUPO2_21.xlsb</t>
  </si>
  <si>
    <t>195480.xlsb</t>
  </si>
  <si>
    <t>195480_-_Z21_SEC_EDUCACION_BGTA_GRP_2.xlsb</t>
  </si>
  <si>
    <t>CRITERIOS_ZZZ_ZOE_SED_(PDFs).rar, 238.Aseo_y_cafeteria_g5-v6-01_08_2025_G_2_zzz_zoe.xlsb, y 6_Formatos_1_2_y_3_SED_ZZZ_ZOE_UT.pdf</t>
  </si>
  <si>
    <t>Aplicando Redondeo</t>
  </si>
  <si>
    <t>Menor Valor</t>
  </si>
  <si>
    <t>Empate</t>
  </si>
  <si>
    <t>0 decimales</t>
  </si>
  <si>
    <t>Cambia</t>
  </si>
  <si>
    <t>Valor menor validacion catalogo</t>
  </si>
  <si>
    <t>valor menor</t>
  </si>
  <si>
    <t xml:space="preserve">Operario de aseo y cafetería Tiempo Completo </t>
  </si>
  <si>
    <t>Hora extra nocturna</t>
  </si>
  <si>
    <t>Operario de mantenimiento Tiempo Completo</t>
  </si>
  <si>
    <t>Coordinador de tiempo completo Tiempo Completo</t>
  </si>
  <si>
    <t>ays05--Z21 - Hora extra diurna dominical y/o festivo - Perfil 4</t>
  </si>
  <si>
    <t>Item</t>
  </si>
  <si>
    <t>Categoría</t>
  </si>
  <si>
    <t>Servicio</t>
  </si>
  <si>
    <t>Característica 1</t>
  </si>
  <si>
    <t>Disponibilidad</t>
  </si>
  <si>
    <t>Cantidad</t>
  </si>
  <si>
    <t>Vigencia / Unidad</t>
  </si>
  <si>
    <t>Precio Unitario con Descuento</t>
  </si>
  <si>
    <t>catalogo</t>
  </si>
  <si>
    <t>Validacion</t>
  </si>
  <si>
    <t>Nuevo precio cláusula 10</t>
  </si>
  <si>
    <t>Valor Mensual / Valor X Unidad</t>
  </si>
  <si>
    <t>Recargo por Trabajo nocturno, extra, dominical y festivo</t>
  </si>
  <si>
    <t>Valor Total</t>
  </si>
  <si>
    <t>Servicio de Personal</t>
  </si>
  <si>
    <t>Tiempo Completo</t>
  </si>
  <si>
    <t>Bienes de Aseo y Cafetería</t>
  </si>
  <si>
    <t>Und</t>
  </si>
  <si>
    <t>PROPONENTES</t>
  </si>
  <si>
    <t>PORCENTAJE</t>
  </si>
  <si>
    <t>VALOR OFERTADO</t>
  </si>
  <si>
    <t>EMPATADOS</t>
  </si>
  <si>
    <t>FINAL</t>
  </si>
  <si>
    <t>OBSERVACIONES</t>
  </si>
  <si>
    <t>Total general</t>
  </si>
  <si>
    <t>PRODUCTO VALOR MINIMO</t>
  </si>
  <si>
    <t>Se evidencia en la cotizacion un valor superior en el Item de Horas extras al minimo ofretado por los demas proponentes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</si>
</sst>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\ #,##0.00;[Red]\-&quot;$&quot;\ #,##0.0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yyyy/mm/dd\ hh:mm:ss"/>
    <numFmt numFmtId="165" formatCode="&quot;$&quot;\ #,##0"/>
    <numFmt numFmtId="166" formatCode="0.0"/>
  </numFmts>
  <fonts count="7" x14ac:knownFonts="1">
    <font>
      <sz val="11"/>
      <name val="Arial"/>
      <family val="1"/>
    </font>
    <font>
      <b/>
      <sz val="11"/>
      <color rgb="FFFFFFFF"/>
      <name val="Arial"/>
      <family val="1"/>
    </font>
    <font>
      <sz val="11"/>
      <color rgb="FF333333"/>
      <name val="Arial"/>
      <family val="1"/>
    </font>
    <font>
      <b/>
      <sz val="11"/>
      <color rgb="FF333333"/>
      <name val="Arial"/>
      <family val="1"/>
    </font>
    <font>
      <b/>
      <sz val="16"/>
      <color rgb="FFFFFFFF"/>
      <name val="Arial"/>
      <family val="1"/>
    </font>
    <font>
      <sz val="11"/>
      <name val="Arial"/>
      <family val="1"/>
    </font>
    <font>
      <b/>
      <sz val="11"/>
      <color theme="1"/>
      <name val="Arial"/>
      <family val="1"/>
    </font>
  </fonts>
  <fills count="10">
    <fill>
      <patternFill patternType="none"/>
    </fill>
    <fill>
      <patternFill patternType="gray125"/>
    </fill>
    <fill>
      <patternFill patternType="solid">
        <fgColor rgb="FF444444"/>
        <bgColor rgb="FF444444"/>
      </patternFill>
    </fill>
    <fill>
      <patternFill patternType="solid">
        <fgColor rgb="FFEDF9FD"/>
        <bgColor rgb="FFEDF9FD"/>
      </patternFill>
    </fill>
    <fill>
      <patternFill patternType="solid">
        <fgColor rgb="FFD3EFFA"/>
        <bgColor rgb="FFD3EFFA"/>
      </patternFill>
    </fill>
    <fill>
      <patternFill patternType="solid">
        <fgColor rgb="FF268ECD"/>
        <bgColor rgb="FF268ECD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268ECD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58">
    <xf numFmtId="0" fontId="0" fillId="0" borderId="0" xfId="0"/>
    <xf numFmtId="0" fontId="4" fillId="5" borderId="3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1" fontId="0" fillId="0" borderId="0" xfId="0" applyNumberFormat="1"/>
    <xf numFmtId="9" fontId="0" fillId="0" borderId="0" xfId="0" applyNumberFormat="1"/>
    <xf numFmtId="0" fontId="1" fillId="5" borderId="3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0" fillId="0" borderId="1" xfId="0" applyBorder="1" applyAlignment="1">
      <alignment horizontal="left" wrapText="1"/>
    </xf>
    <xf numFmtId="0" fontId="2" fillId="3" borderId="0" xfId="0" applyFont="1" applyFill="1" applyAlignment="1">
      <alignment wrapText="1"/>
    </xf>
    <xf numFmtId="1" fontId="0" fillId="0" borderId="1" xfId="0" applyNumberFormat="1" applyBorder="1" applyAlignment="1">
      <alignment horizontal="left" wrapText="1"/>
    </xf>
    <xf numFmtId="0" fontId="2" fillId="3" borderId="2" xfId="0" applyFont="1" applyFill="1" applyBorder="1" applyAlignment="1">
      <alignment wrapText="1"/>
    </xf>
    <xf numFmtId="164" fontId="0" fillId="0" borderId="1" xfId="0" applyNumberFormat="1" applyBorder="1" applyAlignment="1">
      <alignment horizontal="left" wrapText="1"/>
    </xf>
    <xf numFmtId="0" fontId="3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2" fillId="4" borderId="2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165" fontId="1" fillId="6" borderId="5" xfId="1" applyNumberFormat="1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44" fontId="0" fillId="0" borderId="5" xfId="0" applyNumberFormat="1" applyBorder="1"/>
    <xf numFmtId="0" fontId="0" fillId="0" borderId="5" xfId="0" applyBorder="1"/>
    <xf numFmtId="44" fontId="0" fillId="0" borderId="0" xfId="1" applyFont="1"/>
    <xf numFmtId="0" fontId="4" fillId="5" borderId="5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0" fillId="0" borderId="5" xfId="0" applyBorder="1" applyAlignment="1">
      <alignment horizontal="left" wrapText="1"/>
    </xf>
    <xf numFmtId="164" fontId="0" fillId="0" borderId="5" xfId="0" applyNumberFormat="1" applyBorder="1"/>
    <xf numFmtId="9" fontId="0" fillId="0" borderId="5" xfId="0" applyNumberFormat="1" applyBorder="1"/>
    <xf numFmtId="42" fontId="0" fillId="0" borderId="5" xfId="2" applyFont="1" applyBorder="1"/>
    <xf numFmtId="0" fontId="1" fillId="7" borderId="3" xfId="0" applyFont="1" applyFill="1" applyBorder="1" applyAlignment="1">
      <alignment wrapText="1"/>
    </xf>
    <xf numFmtId="0" fontId="0" fillId="0" borderId="0" xfId="0" applyAlignment="1">
      <alignment horizontal="left"/>
    </xf>
    <xf numFmtId="2" fontId="0" fillId="0" borderId="0" xfId="0" applyNumberFormat="1"/>
    <xf numFmtId="166" fontId="0" fillId="0" borderId="0" xfId="0" applyNumberFormat="1"/>
    <xf numFmtId="8" fontId="0" fillId="0" borderId="0" xfId="0" applyNumberFormat="1"/>
    <xf numFmtId="0" fontId="0" fillId="8" borderId="5" xfId="0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9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/>
    </xf>
    <xf numFmtId="9" fontId="0" fillId="0" borderId="5" xfId="0" applyNumberFormat="1" applyBorder="1" applyAlignment="1">
      <alignment horizontal="left" wrapText="1"/>
    </xf>
    <xf numFmtId="0" fontId="0" fillId="8" borderId="5" xfId="0" applyFill="1" applyBorder="1" applyAlignment="1">
      <alignment horizontal="left"/>
    </xf>
    <xf numFmtId="9" fontId="0" fillId="8" borderId="5" xfId="0" applyNumberFormat="1" applyFill="1" applyBorder="1" applyAlignment="1">
      <alignment horizontal="center"/>
    </xf>
    <xf numFmtId="1" fontId="6" fillId="9" borderId="5" xfId="0" applyNumberFormat="1" applyFont="1" applyFill="1" applyBorder="1" applyAlignment="1">
      <alignment horizontal="center"/>
    </xf>
    <xf numFmtId="42" fontId="1" fillId="5" borderId="3" xfId="2" applyFont="1" applyFill="1" applyBorder="1" applyAlignment="1">
      <alignment wrapText="1"/>
    </xf>
    <xf numFmtId="42" fontId="0" fillId="0" borderId="0" xfId="2" applyFont="1"/>
    <xf numFmtId="1" fontId="0" fillId="0" borderId="0" xfId="2" applyNumberFormat="1" applyFont="1"/>
    <xf numFmtId="0" fontId="0" fillId="0" borderId="0" xfId="0"/>
    <xf numFmtId="0" fontId="1" fillId="2" borderId="3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wrapText="1"/>
    </xf>
    <xf numFmtId="0" fontId="4" fillId="5" borderId="5" xfId="0" applyFont="1" applyFill="1" applyBorder="1" applyAlignment="1">
      <alignment wrapText="1"/>
    </xf>
  </cellXfs>
  <cellStyles count="3">
    <cellStyle name="Moneda" xfId="1" builtinId="4"/>
    <cellStyle name="Moneda [0]" xfId="2" builtinId="7"/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</dxf>
    <dxf>
      <numFmt numFmtId="13" formatCode="0%"/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romerop01\Desktop\VERIFICACION%20ARITMETICA%202025\Catalogo%20de%20precios%202025.xlsx" TargetMode="External"/><Relationship Id="rId1" Type="http://schemas.openxmlformats.org/officeDocument/2006/relationships/externalLinkPath" Target="Catalogo%20de%20precio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romerop01\Desktop\VERIFICACION%20ARITMETICA%202025\Colombia%20Compra%20Eficiente-Event%23195476%20Validacion%20Aritmetica.xlsx" TargetMode="External"/><Relationship Id="rId1" Type="http://schemas.openxmlformats.org/officeDocument/2006/relationships/externalLinkPath" Target="Colombia%20Compra%20Eficiente-Event%23195476%20Validacion%20Aritme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alogo"/>
    </sheetNames>
    <sheetDataSet>
      <sheetData sheetId="0">
        <row r="110">
          <cell r="D110" t="str">
            <v>Café Social 1 (Compra)</v>
          </cell>
          <cell r="E110"/>
          <cell r="F110">
            <v>38423</v>
          </cell>
          <cell r="G110">
            <v>35190</v>
          </cell>
          <cell r="H110">
            <v>36481</v>
          </cell>
          <cell r="I110">
            <v>36401</v>
          </cell>
          <cell r="J110">
            <v>34288</v>
          </cell>
          <cell r="K110">
            <v>33171</v>
          </cell>
          <cell r="L110">
            <v>52600</v>
          </cell>
          <cell r="M110">
            <v>31048</v>
          </cell>
          <cell r="N110">
            <v>33769</v>
          </cell>
          <cell r="O110">
            <v>49234</v>
          </cell>
          <cell r="P110">
            <v>29526</v>
          </cell>
          <cell r="Q110">
            <v>30051</v>
          </cell>
          <cell r="R110">
            <v>30644</v>
          </cell>
          <cell r="S110">
            <v>52357</v>
          </cell>
          <cell r="T110">
            <v>31291</v>
          </cell>
          <cell r="U110">
            <v>38608</v>
          </cell>
          <cell r="V110">
            <v>47340</v>
          </cell>
          <cell r="W110">
            <v>31182</v>
          </cell>
          <cell r="X110">
            <v>33632</v>
          </cell>
          <cell r="Y110">
            <v>26051</v>
          </cell>
          <cell r="Z110">
            <v>46946</v>
          </cell>
          <cell r="AA110">
            <v>29016</v>
          </cell>
          <cell r="AB110">
            <v>33664</v>
          </cell>
          <cell r="AC110">
            <v>26300</v>
          </cell>
          <cell r="AD110">
            <v>41078</v>
          </cell>
          <cell r="AE110">
            <v>23115</v>
          </cell>
          <cell r="AF110">
            <v>49486</v>
          </cell>
          <cell r="AG110">
            <v>29106</v>
          </cell>
          <cell r="AH110">
            <v>23115</v>
          </cell>
        </row>
        <row r="111">
          <cell r="D111" t="str">
            <v>Café Social 2 (Compra)</v>
          </cell>
          <cell r="E111"/>
          <cell r="F111">
            <v>47891</v>
          </cell>
          <cell r="G111">
            <v>38411</v>
          </cell>
          <cell r="H111">
            <v>49615</v>
          </cell>
          <cell r="I111">
            <v>43427</v>
          </cell>
          <cell r="J111">
            <v>46627</v>
          </cell>
          <cell r="K111">
            <v>44227</v>
          </cell>
          <cell r="L111">
            <v>65224</v>
          </cell>
          <cell r="M111">
            <v>36834</v>
          </cell>
          <cell r="N111">
            <v>37241</v>
          </cell>
          <cell r="O111">
            <v>79531</v>
          </cell>
          <cell r="P111">
            <v>42489</v>
          </cell>
          <cell r="Q111">
            <v>43245</v>
          </cell>
          <cell r="R111">
            <v>44096</v>
          </cell>
          <cell r="S111">
            <v>79398</v>
          </cell>
          <cell r="T111">
            <v>45028</v>
          </cell>
          <cell r="U111">
            <v>48076</v>
          </cell>
          <cell r="V111">
            <v>60806</v>
          </cell>
          <cell r="W111">
            <v>52512</v>
          </cell>
          <cell r="X111">
            <v>48397</v>
          </cell>
          <cell r="Y111">
            <v>31559</v>
          </cell>
          <cell r="Z111">
            <v>54270</v>
          </cell>
          <cell r="AA111">
            <v>41755</v>
          </cell>
          <cell r="AB111">
            <v>36820</v>
          </cell>
          <cell r="AC111">
            <v>36820</v>
          </cell>
          <cell r="AD111">
            <v>42080</v>
          </cell>
          <cell r="AE111">
            <v>47321</v>
          </cell>
          <cell r="AF111">
            <v>56556</v>
          </cell>
          <cell r="AG111">
            <v>40577</v>
          </cell>
          <cell r="AH111">
            <v>31559</v>
          </cell>
        </row>
        <row r="112">
          <cell r="D112" t="str">
            <v>Jabón para loza 1 (Compra)</v>
          </cell>
          <cell r="E112"/>
          <cell r="F112">
            <v>18341</v>
          </cell>
          <cell r="G112">
            <v>17126</v>
          </cell>
          <cell r="H112">
            <v>16450</v>
          </cell>
          <cell r="I112">
            <v>19976</v>
          </cell>
          <cell r="J112">
            <v>15888</v>
          </cell>
          <cell r="K112">
            <v>20311</v>
          </cell>
          <cell r="L112">
            <v>24932</v>
          </cell>
          <cell r="M112">
            <v>17027</v>
          </cell>
          <cell r="N112">
            <v>15254</v>
          </cell>
          <cell r="O112">
            <v>31560</v>
          </cell>
          <cell r="P112">
            <v>20832</v>
          </cell>
          <cell r="Q112">
            <v>21202</v>
          </cell>
          <cell r="R112">
            <v>21620</v>
          </cell>
          <cell r="S112">
            <v>28894</v>
          </cell>
          <cell r="T112">
            <v>22076</v>
          </cell>
          <cell r="U112">
            <v>18515</v>
          </cell>
          <cell r="V112">
            <v>15570</v>
          </cell>
          <cell r="W112">
            <v>12150</v>
          </cell>
          <cell r="X112">
            <v>23728</v>
          </cell>
          <cell r="Y112">
            <v>13977</v>
          </cell>
          <cell r="Z112">
            <v>13333</v>
          </cell>
          <cell r="AA112">
            <v>20472</v>
          </cell>
          <cell r="AB112">
            <v>11467</v>
          </cell>
          <cell r="AC112">
            <v>16192</v>
          </cell>
          <cell r="AD112">
            <v>6916</v>
          </cell>
          <cell r="AE112">
            <v>12243</v>
          </cell>
          <cell r="AF112">
            <v>18381</v>
          </cell>
          <cell r="AG112">
            <v>31030</v>
          </cell>
          <cell r="AH112">
            <v>6916</v>
          </cell>
        </row>
        <row r="113">
          <cell r="D113" t="str">
            <v>Jabón para loza 2 (Compra)</v>
          </cell>
          <cell r="E113"/>
          <cell r="F113">
            <v>4633</v>
          </cell>
          <cell r="G113">
            <v>6001</v>
          </cell>
          <cell r="H113">
            <v>4603</v>
          </cell>
          <cell r="I113">
            <v>6105</v>
          </cell>
          <cell r="J113">
            <v>4337</v>
          </cell>
          <cell r="K113">
            <v>4411</v>
          </cell>
          <cell r="L113">
            <v>6522</v>
          </cell>
          <cell r="M113">
            <v>4652</v>
          </cell>
          <cell r="N113">
            <v>6069</v>
          </cell>
          <cell r="O113">
            <v>7890</v>
          </cell>
          <cell r="P113">
            <v>4671</v>
          </cell>
          <cell r="Q113">
            <v>4753</v>
          </cell>
          <cell r="R113">
            <v>4847</v>
          </cell>
          <cell r="S113">
            <v>7761</v>
          </cell>
          <cell r="T113">
            <v>4950</v>
          </cell>
          <cell r="U113">
            <v>4839</v>
          </cell>
          <cell r="V113">
            <v>4155</v>
          </cell>
          <cell r="W113">
            <v>3929</v>
          </cell>
          <cell r="X113">
            <v>5320</v>
          </cell>
          <cell r="Y113">
            <v>3674</v>
          </cell>
          <cell r="Z113">
            <v>3756</v>
          </cell>
          <cell r="AA113">
            <v>4590</v>
          </cell>
          <cell r="AB113">
            <v>3682</v>
          </cell>
          <cell r="AC113">
            <v>3293</v>
          </cell>
          <cell r="AD113">
            <v>2413</v>
          </cell>
          <cell r="AE113">
            <v>4002</v>
          </cell>
          <cell r="AF113">
            <v>4647</v>
          </cell>
          <cell r="AG113">
            <v>10873</v>
          </cell>
          <cell r="AH113">
            <v>2413</v>
          </cell>
        </row>
        <row r="114">
          <cell r="D114" t="str">
            <v>Jabón para loza 3 (Compra)</v>
          </cell>
          <cell r="E114"/>
          <cell r="F114">
            <v>11412</v>
          </cell>
          <cell r="G114">
            <v>10167</v>
          </cell>
          <cell r="H114">
            <v>10584</v>
          </cell>
          <cell r="I114">
            <v>11073</v>
          </cell>
          <cell r="J114">
            <v>11027</v>
          </cell>
          <cell r="K114">
            <v>11362</v>
          </cell>
          <cell r="L114">
            <v>14097</v>
          </cell>
          <cell r="M114">
            <v>10281</v>
          </cell>
          <cell r="N114">
            <v>9889</v>
          </cell>
          <cell r="O114">
            <v>17884</v>
          </cell>
          <cell r="P114">
            <v>13190</v>
          </cell>
          <cell r="Q114">
            <v>13425</v>
          </cell>
          <cell r="R114">
            <v>13690</v>
          </cell>
          <cell r="S114">
            <v>17391</v>
          </cell>
          <cell r="T114">
            <v>13978</v>
          </cell>
          <cell r="U114">
            <v>11572</v>
          </cell>
          <cell r="V114">
            <v>10573</v>
          </cell>
          <cell r="W114">
            <v>8696</v>
          </cell>
          <cell r="X114">
            <v>15025</v>
          </cell>
          <cell r="Y114">
            <v>7890</v>
          </cell>
          <cell r="Z114">
            <v>9389</v>
          </cell>
          <cell r="AA114">
            <v>12963</v>
          </cell>
          <cell r="AB114">
            <v>6733</v>
          </cell>
          <cell r="AC114">
            <v>6179</v>
          </cell>
          <cell r="AD114">
            <v>10642</v>
          </cell>
          <cell r="AE114">
            <v>8575</v>
          </cell>
          <cell r="AF114">
            <v>8463</v>
          </cell>
          <cell r="AG114">
            <v>9504</v>
          </cell>
          <cell r="AH114">
            <v>6179</v>
          </cell>
        </row>
        <row r="115">
          <cell r="D115" t="str">
            <v>Jabón para loza 4 (Compra)</v>
          </cell>
          <cell r="E115"/>
          <cell r="F115">
            <v>12148</v>
          </cell>
          <cell r="G115">
            <v>9518</v>
          </cell>
          <cell r="H115">
            <v>11233</v>
          </cell>
          <cell r="I115">
            <v>14506</v>
          </cell>
          <cell r="J115">
            <v>11491</v>
          </cell>
          <cell r="K115">
            <v>11362</v>
          </cell>
          <cell r="L115">
            <v>14728</v>
          </cell>
          <cell r="M115">
            <v>10359</v>
          </cell>
          <cell r="N115">
            <v>10730</v>
          </cell>
          <cell r="O115">
            <v>19462</v>
          </cell>
          <cell r="P115">
            <v>12066</v>
          </cell>
          <cell r="Q115">
            <v>12282</v>
          </cell>
          <cell r="R115">
            <v>12523</v>
          </cell>
          <cell r="S115">
            <v>18153</v>
          </cell>
          <cell r="T115">
            <v>12788</v>
          </cell>
          <cell r="U115">
            <v>12308</v>
          </cell>
          <cell r="V115">
            <v>10573</v>
          </cell>
          <cell r="W115">
            <v>10003</v>
          </cell>
          <cell r="X115">
            <v>13744</v>
          </cell>
          <cell r="Y115">
            <v>8100</v>
          </cell>
          <cell r="Z115">
            <v>9389</v>
          </cell>
          <cell r="AA115">
            <v>11858</v>
          </cell>
          <cell r="AB115">
            <v>6733</v>
          </cell>
          <cell r="AC115">
            <v>5786</v>
          </cell>
          <cell r="AD115">
            <v>8798</v>
          </cell>
          <cell r="AE115">
            <v>8575</v>
          </cell>
          <cell r="AF115">
            <v>8463</v>
          </cell>
          <cell r="AG115">
            <v>11404</v>
          </cell>
          <cell r="AH115">
            <v>5786</v>
          </cell>
        </row>
        <row r="116">
          <cell r="D116" t="str">
            <v>Jabón en barra (Compra)</v>
          </cell>
          <cell r="E116"/>
          <cell r="F116">
            <v>3720</v>
          </cell>
          <cell r="G116">
            <v>3476</v>
          </cell>
          <cell r="H116">
            <v>3603</v>
          </cell>
          <cell r="I116">
            <v>4164</v>
          </cell>
          <cell r="J116">
            <v>3023</v>
          </cell>
          <cell r="K116">
            <v>3255</v>
          </cell>
          <cell r="L116">
            <v>4839</v>
          </cell>
          <cell r="M116">
            <v>3893</v>
          </cell>
          <cell r="N116">
            <v>3366</v>
          </cell>
          <cell r="O116">
            <v>5435</v>
          </cell>
          <cell r="P116">
            <v>3553</v>
          </cell>
          <cell r="Q116">
            <v>3615</v>
          </cell>
          <cell r="R116">
            <v>3686</v>
          </cell>
          <cell r="S116">
            <v>6022</v>
          </cell>
          <cell r="T116">
            <v>3764</v>
          </cell>
          <cell r="U116">
            <v>3892</v>
          </cell>
          <cell r="V116">
            <v>2893</v>
          </cell>
          <cell r="W116">
            <v>3620</v>
          </cell>
          <cell r="X116">
            <v>4046</v>
          </cell>
          <cell r="Y116">
            <v>2554</v>
          </cell>
          <cell r="Z116">
            <v>3380</v>
          </cell>
          <cell r="AA116">
            <v>3491</v>
          </cell>
          <cell r="AB116">
            <v>3261</v>
          </cell>
          <cell r="AC116">
            <v>1647</v>
          </cell>
          <cell r="AD116">
            <v>2829</v>
          </cell>
          <cell r="AE116">
            <v>2974</v>
          </cell>
          <cell r="AF116">
            <v>3364</v>
          </cell>
          <cell r="AG116">
            <v>5393</v>
          </cell>
          <cell r="AH116">
            <v>1647</v>
          </cell>
        </row>
        <row r="117">
          <cell r="D117" t="str">
            <v>Jabón en barra azul (Compra)</v>
          </cell>
          <cell r="E117"/>
          <cell r="F117">
            <v>3928</v>
          </cell>
          <cell r="G117">
            <v>4029</v>
          </cell>
          <cell r="H117">
            <v>3951</v>
          </cell>
          <cell r="I117">
            <v>3425</v>
          </cell>
          <cell r="J117">
            <v>3590</v>
          </cell>
          <cell r="K117">
            <v>3255</v>
          </cell>
          <cell r="L117">
            <v>4944</v>
          </cell>
          <cell r="M117">
            <v>3345</v>
          </cell>
          <cell r="N117">
            <v>3366</v>
          </cell>
          <cell r="O117">
            <v>5629</v>
          </cell>
          <cell r="P117">
            <v>3407</v>
          </cell>
          <cell r="Q117">
            <v>3468</v>
          </cell>
          <cell r="R117">
            <v>3536</v>
          </cell>
          <cell r="S117">
            <v>5798</v>
          </cell>
          <cell r="T117">
            <v>3610</v>
          </cell>
          <cell r="U117">
            <v>4103</v>
          </cell>
          <cell r="V117">
            <v>3629</v>
          </cell>
          <cell r="W117">
            <v>3415</v>
          </cell>
          <cell r="X117">
            <v>3882</v>
          </cell>
          <cell r="Y117">
            <v>2781</v>
          </cell>
          <cell r="Z117">
            <v>3380</v>
          </cell>
          <cell r="AA117">
            <v>3349</v>
          </cell>
          <cell r="AB117">
            <v>2630</v>
          </cell>
          <cell r="AC117">
            <v>2104</v>
          </cell>
          <cell r="AD117">
            <v>2800</v>
          </cell>
          <cell r="AE117">
            <v>2974</v>
          </cell>
          <cell r="AF117">
            <v>3279</v>
          </cell>
          <cell r="AG117">
            <v>5393</v>
          </cell>
          <cell r="AH117">
            <v>2104</v>
          </cell>
        </row>
        <row r="118">
          <cell r="D118" t="str">
            <v>Jabón abrasivo (Compra)</v>
          </cell>
          <cell r="E118"/>
          <cell r="F118">
            <v>4759</v>
          </cell>
          <cell r="G118">
            <v>5264</v>
          </cell>
          <cell r="H118">
            <v>4875</v>
          </cell>
          <cell r="I118">
            <v>5376</v>
          </cell>
          <cell r="J118">
            <v>4919</v>
          </cell>
          <cell r="K118">
            <v>4143</v>
          </cell>
          <cell r="L118">
            <v>6102</v>
          </cell>
          <cell r="M118">
            <v>4250</v>
          </cell>
          <cell r="N118">
            <v>4566</v>
          </cell>
          <cell r="O118">
            <v>7364</v>
          </cell>
          <cell r="P118">
            <v>4446</v>
          </cell>
          <cell r="Q118">
            <v>4524</v>
          </cell>
          <cell r="R118">
            <v>4613</v>
          </cell>
          <cell r="S118">
            <v>6734</v>
          </cell>
          <cell r="T118">
            <v>4710</v>
          </cell>
          <cell r="U118">
            <v>4944</v>
          </cell>
          <cell r="V118">
            <v>4282</v>
          </cell>
          <cell r="W118">
            <v>4811</v>
          </cell>
          <cell r="X118">
            <v>5063</v>
          </cell>
          <cell r="Y118">
            <v>4167</v>
          </cell>
          <cell r="Z118">
            <v>4695</v>
          </cell>
          <cell r="AA118">
            <v>4368</v>
          </cell>
          <cell r="AB118">
            <v>4524</v>
          </cell>
          <cell r="AC118">
            <v>3156</v>
          </cell>
          <cell r="AD118">
            <v>3138</v>
          </cell>
          <cell r="AE118">
            <v>4206</v>
          </cell>
          <cell r="AF118">
            <v>5688</v>
          </cell>
          <cell r="AG118">
            <v>6365</v>
          </cell>
          <cell r="AH118">
            <v>3138</v>
          </cell>
        </row>
        <row r="119">
          <cell r="D119" t="str">
            <v>Jabón de tocador 1 (Compra)</v>
          </cell>
          <cell r="E119"/>
          <cell r="F119">
            <v>3745</v>
          </cell>
          <cell r="G119">
            <v>4173</v>
          </cell>
          <cell r="H119">
            <v>3944</v>
          </cell>
          <cell r="I119">
            <v>4702</v>
          </cell>
          <cell r="J119">
            <v>3928</v>
          </cell>
          <cell r="K119">
            <v>3459</v>
          </cell>
          <cell r="L119">
            <v>4208</v>
          </cell>
          <cell r="M119">
            <v>4329</v>
          </cell>
          <cell r="N119">
            <v>5123</v>
          </cell>
          <cell r="O119">
            <v>6007</v>
          </cell>
          <cell r="P119">
            <v>3641</v>
          </cell>
          <cell r="Q119">
            <v>3705</v>
          </cell>
          <cell r="R119">
            <v>3780</v>
          </cell>
          <cell r="S119">
            <v>6729</v>
          </cell>
          <cell r="T119">
            <v>3859</v>
          </cell>
          <cell r="U119">
            <v>3998</v>
          </cell>
          <cell r="V119">
            <v>4208</v>
          </cell>
          <cell r="W119">
            <v>2331</v>
          </cell>
          <cell r="X119">
            <v>4148</v>
          </cell>
          <cell r="Y119">
            <v>4254</v>
          </cell>
          <cell r="Z119">
            <v>3230</v>
          </cell>
          <cell r="AA119">
            <v>3579</v>
          </cell>
          <cell r="AB119">
            <v>2314</v>
          </cell>
          <cell r="AC119">
            <v>3156</v>
          </cell>
          <cell r="AD119">
            <v>2922</v>
          </cell>
          <cell r="AE119">
            <v>2994</v>
          </cell>
          <cell r="AF119">
            <v>2403</v>
          </cell>
          <cell r="AG119">
            <v>5304</v>
          </cell>
          <cell r="AH119">
            <v>2314</v>
          </cell>
        </row>
        <row r="120">
          <cell r="D120" t="str">
            <v>Jabón de tocador 2 (Compra)</v>
          </cell>
          <cell r="E120"/>
          <cell r="F120">
            <v>93872</v>
          </cell>
          <cell r="G120">
            <v>63983</v>
          </cell>
          <cell r="H120">
            <v>84606</v>
          </cell>
          <cell r="I120">
            <v>94091</v>
          </cell>
          <cell r="J120">
            <v>80679</v>
          </cell>
          <cell r="K120">
            <v>74824</v>
          </cell>
          <cell r="L120">
            <v>111512</v>
          </cell>
          <cell r="M120">
            <v>81193</v>
          </cell>
          <cell r="N120">
            <v>62804</v>
          </cell>
          <cell r="O120">
            <v>124939</v>
          </cell>
          <cell r="P120">
            <v>77248</v>
          </cell>
          <cell r="Q120">
            <v>78621</v>
          </cell>
          <cell r="R120">
            <v>80169</v>
          </cell>
          <cell r="S120">
            <v>139169</v>
          </cell>
          <cell r="T120">
            <v>81863</v>
          </cell>
          <cell r="U120">
            <v>94049</v>
          </cell>
          <cell r="V120">
            <v>101834</v>
          </cell>
          <cell r="W120">
            <v>68025</v>
          </cell>
          <cell r="X120">
            <v>87989</v>
          </cell>
          <cell r="Y120">
            <v>61413</v>
          </cell>
          <cell r="Z120">
            <v>52579</v>
          </cell>
          <cell r="AA120">
            <v>75912</v>
          </cell>
          <cell r="AB120">
            <v>47340</v>
          </cell>
          <cell r="AC120">
            <v>7364</v>
          </cell>
          <cell r="AD120">
            <v>60800</v>
          </cell>
          <cell r="AE120">
            <v>44988</v>
          </cell>
          <cell r="AF120">
            <v>58487</v>
          </cell>
          <cell r="AG120">
            <v>97155</v>
          </cell>
          <cell r="AH120">
            <v>7364</v>
          </cell>
        </row>
        <row r="121">
          <cell r="D121" t="str">
            <v>Jabón de dispensador para manos 1 (Compra)</v>
          </cell>
          <cell r="E121"/>
          <cell r="F121">
            <v>4961</v>
          </cell>
          <cell r="G121">
            <v>4918</v>
          </cell>
          <cell r="H121">
            <v>4893</v>
          </cell>
          <cell r="I121">
            <v>5761</v>
          </cell>
          <cell r="J121">
            <v>5117</v>
          </cell>
          <cell r="K121">
            <v>5404</v>
          </cell>
          <cell r="L121">
            <v>6838</v>
          </cell>
          <cell r="M121">
            <v>4588</v>
          </cell>
          <cell r="N121">
            <v>5050</v>
          </cell>
          <cell r="O121">
            <v>7686</v>
          </cell>
          <cell r="P121">
            <v>6001</v>
          </cell>
          <cell r="Q121">
            <v>6107</v>
          </cell>
          <cell r="R121">
            <v>6228</v>
          </cell>
          <cell r="S121">
            <v>8373</v>
          </cell>
          <cell r="T121">
            <v>6360</v>
          </cell>
          <cell r="U121">
            <v>5155</v>
          </cell>
          <cell r="V121">
            <v>4892</v>
          </cell>
          <cell r="W121">
            <v>4742</v>
          </cell>
          <cell r="X121">
            <v>6835</v>
          </cell>
          <cell r="Y121">
            <v>3737</v>
          </cell>
          <cell r="Z121">
            <v>4320</v>
          </cell>
          <cell r="AA121">
            <v>5896</v>
          </cell>
          <cell r="AB121">
            <v>2735</v>
          </cell>
          <cell r="AC121">
            <v>5260</v>
          </cell>
          <cell r="AD121">
            <v>1913</v>
          </cell>
          <cell r="AE121">
            <v>3455</v>
          </cell>
          <cell r="AF121">
            <v>5608</v>
          </cell>
          <cell r="AG121">
            <v>13702</v>
          </cell>
          <cell r="AH121">
            <v>1913</v>
          </cell>
        </row>
        <row r="122">
          <cell r="D122" t="str">
            <v>Jabón de dispensador para manos 2 (Compra)</v>
          </cell>
          <cell r="E122"/>
          <cell r="F122">
            <v>13289</v>
          </cell>
          <cell r="G122">
            <v>16011</v>
          </cell>
          <cell r="H122">
            <v>12532</v>
          </cell>
          <cell r="I122">
            <v>16203</v>
          </cell>
          <cell r="J122">
            <v>13051</v>
          </cell>
          <cell r="K122">
            <v>19821</v>
          </cell>
          <cell r="L122">
            <v>18726</v>
          </cell>
          <cell r="M122">
            <v>11905</v>
          </cell>
          <cell r="N122">
            <v>13045</v>
          </cell>
          <cell r="O122">
            <v>26300</v>
          </cell>
          <cell r="P122">
            <v>24289</v>
          </cell>
          <cell r="Q122">
            <v>24720</v>
          </cell>
          <cell r="R122">
            <v>25206</v>
          </cell>
          <cell r="S122">
            <v>25051</v>
          </cell>
          <cell r="T122">
            <v>25739</v>
          </cell>
          <cell r="U122">
            <v>13466</v>
          </cell>
          <cell r="V122">
            <v>12203</v>
          </cell>
          <cell r="W122">
            <v>11111</v>
          </cell>
          <cell r="X122">
            <v>27665</v>
          </cell>
          <cell r="Y122">
            <v>13338</v>
          </cell>
          <cell r="Z122">
            <v>11831</v>
          </cell>
          <cell r="AA122">
            <v>23868</v>
          </cell>
          <cell r="AB122">
            <v>9994</v>
          </cell>
          <cell r="AC122">
            <v>7364</v>
          </cell>
          <cell r="AD122">
            <v>6192</v>
          </cell>
          <cell r="AE122">
            <v>11267</v>
          </cell>
          <cell r="AF122">
            <v>18381</v>
          </cell>
          <cell r="AG122">
            <v>31913</v>
          </cell>
          <cell r="AH122">
            <v>6192</v>
          </cell>
        </row>
        <row r="123">
          <cell r="D123" t="str">
            <v>Jabón de dispensador para manos 3 (Compra)</v>
          </cell>
          <cell r="E123"/>
          <cell r="F123">
            <v>15113</v>
          </cell>
          <cell r="G123">
            <v>16480</v>
          </cell>
          <cell r="H123">
            <v>13954</v>
          </cell>
          <cell r="I123">
            <v>16203</v>
          </cell>
          <cell r="J123">
            <v>13192</v>
          </cell>
          <cell r="K123">
            <v>19822</v>
          </cell>
          <cell r="L123">
            <v>21882</v>
          </cell>
          <cell r="M123">
            <v>15575</v>
          </cell>
          <cell r="N123">
            <v>13045</v>
          </cell>
          <cell r="O123">
            <v>30508</v>
          </cell>
          <cell r="P123">
            <v>22735</v>
          </cell>
          <cell r="Q123">
            <v>23138</v>
          </cell>
          <cell r="R123">
            <v>23593</v>
          </cell>
          <cell r="S123">
            <v>29349</v>
          </cell>
          <cell r="T123">
            <v>24092</v>
          </cell>
          <cell r="U123">
            <v>15359</v>
          </cell>
          <cell r="V123">
            <v>12624</v>
          </cell>
          <cell r="W123">
            <v>19920</v>
          </cell>
          <cell r="X123">
            <v>25895</v>
          </cell>
          <cell r="Y123">
            <v>13338</v>
          </cell>
          <cell r="Z123">
            <v>11831</v>
          </cell>
          <cell r="AA123">
            <v>22340</v>
          </cell>
          <cell r="AB123">
            <v>10204</v>
          </cell>
          <cell r="AC123">
            <v>11642</v>
          </cell>
          <cell r="AD123">
            <v>6283</v>
          </cell>
          <cell r="AE123">
            <v>12870</v>
          </cell>
          <cell r="AF123">
            <v>18381</v>
          </cell>
          <cell r="AG123">
            <v>31958</v>
          </cell>
          <cell r="AH123">
            <v>6283</v>
          </cell>
        </row>
        <row r="124">
          <cell r="D124" t="str">
            <v>Gel antibacterial para manos (Compra)</v>
          </cell>
          <cell r="E124"/>
          <cell r="F124">
            <v>37598</v>
          </cell>
          <cell r="G124">
            <v>41504</v>
          </cell>
          <cell r="H124">
            <v>34572</v>
          </cell>
          <cell r="I124">
            <v>39329</v>
          </cell>
          <cell r="J124">
            <v>29622</v>
          </cell>
          <cell r="K124">
            <v>39368</v>
          </cell>
          <cell r="L124">
            <v>50391</v>
          </cell>
          <cell r="M124">
            <v>30392</v>
          </cell>
          <cell r="N124">
            <v>24406</v>
          </cell>
          <cell r="O124">
            <v>58912</v>
          </cell>
          <cell r="P124">
            <v>44270</v>
          </cell>
          <cell r="Q124">
            <v>45057</v>
          </cell>
          <cell r="R124">
            <v>45944</v>
          </cell>
          <cell r="S124">
            <v>62596</v>
          </cell>
          <cell r="T124">
            <v>46916</v>
          </cell>
          <cell r="U124">
            <v>37767</v>
          </cell>
          <cell r="V124">
            <v>27668</v>
          </cell>
          <cell r="W124">
            <v>48241</v>
          </cell>
          <cell r="X124">
            <v>50426</v>
          </cell>
          <cell r="Y124">
            <v>29347</v>
          </cell>
          <cell r="Z124">
            <v>25201</v>
          </cell>
          <cell r="AA124">
            <v>43504</v>
          </cell>
          <cell r="AB124">
            <v>31560</v>
          </cell>
          <cell r="AC124">
            <v>24196</v>
          </cell>
          <cell r="AD124">
            <v>6283</v>
          </cell>
          <cell r="AE124">
            <v>30491</v>
          </cell>
          <cell r="AF124">
            <v>55923</v>
          </cell>
          <cell r="AG124">
            <v>45439</v>
          </cell>
          <cell r="AH124">
            <v>6283</v>
          </cell>
        </row>
        <row r="125">
          <cell r="D125" t="str">
            <v>Dispensador de gel antibacterial para manos (Compra)</v>
          </cell>
          <cell r="E125"/>
          <cell r="F125">
            <v>47971</v>
          </cell>
          <cell r="G125">
            <v>30931</v>
          </cell>
          <cell r="H125">
            <v>36154</v>
          </cell>
          <cell r="I125">
            <v>34741</v>
          </cell>
          <cell r="J125">
            <v>37556</v>
          </cell>
          <cell r="K125">
            <v>32535</v>
          </cell>
          <cell r="L125">
            <v>47130</v>
          </cell>
          <cell r="M125">
            <v>37310</v>
          </cell>
          <cell r="N125">
            <v>48392</v>
          </cell>
          <cell r="O125">
            <v>65508</v>
          </cell>
          <cell r="P125">
            <v>34647</v>
          </cell>
          <cell r="Q125">
            <v>35262</v>
          </cell>
          <cell r="R125">
            <v>35956</v>
          </cell>
          <cell r="S125">
            <v>69025</v>
          </cell>
          <cell r="T125">
            <v>36717</v>
          </cell>
          <cell r="U125">
            <v>48182</v>
          </cell>
          <cell r="V125">
            <v>34611</v>
          </cell>
          <cell r="W125">
            <v>36738</v>
          </cell>
          <cell r="X125">
            <v>39465</v>
          </cell>
          <cell r="Y125">
            <v>28045</v>
          </cell>
          <cell r="Z125">
            <v>35491</v>
          </cell>
          <cell r="AA125">
            <v>34047</v>
          </cell>
          <cell r="AB125">
            <v>29456</v>
          </cell>
          <cell r="AC125">
            <v>22092</v>
          </cell>
          <cell r="AD125">
            <v>23968</v>
          </cell>
          <cell r="AE125">
            <v>30045</v>
          </cell>
          <cell r="AF125">
            <v>29220</v>
          </cell>
          <cell r="AG125">
            <v>73021</v>
          </cell>
          <cell r="AH125">
            <v>22092</v>
          </cell>
        </row>
        <row r="126">
          <cell r="D126" t="str">
            <v>Limpiador multiusos 1 (Compra)</v>
          </cell>
          <cell r="E126"/>
          <cell r="F126">
            <v>12834</v>
          </cell>
          <cell r="G126">
            <v>13622</v>
          </cell>
          <cell r="H126">
            <v>12486</v>
          </cell>
          <cell r="I126">
            <v>11628</v>
          </cell>
          <cell r="J126">
            <v>11619</v>
          </cell>
          <cell r="K126">
            <v>16492</v>
          </cell>
          <cell r="L126">
            <v>17358</v>
          </cell>
          <cell r="M126">
            <v>11613</v>
          </cell>
          <cell r="N126">
            <v>11782</v>
          </cell>
          <cell r="O126">
            <v>26300</v>
          </cell>
          <cell r="P126">
            <v>16969</v>
          </cell>
          <cell r="Q126">
            <v>17271</v>
          </cell>
          <cell r="R126">
            <v>17610</v>
          </cell>
          <cell r="S126">
            <v>22022</v>
          </cell>
          <cell r="T126">
            <v>17983</v>
          </cell>
          <cell r="U126">
            <v>13045</v>
          </cell>
          <cell r="V126">
            <v>10099</v>
          </cell>
          <cell r="W126">
            <v>10413</v>
          </cell>
          <cell r="X126">
            <v>19328</v>
          </cell>
          <cell r="Y126">
            <v>9448</v>
          </cell>
          <cell r="Z126">
            <v>10844</v>
          </cell>
          <cell r="AA126">
            <v>16675</v>
          </cell>
          <cell r="AB126">
            <v>9468</v>
          </cell>
          <cell r="AC126">
            <v>5786</v>
          </cell>
          <cell r="AD126">
            <v>5373</v>
          </cell>
          <cell r="AE126">
            <v>10468</v>
          </cell>
          <cell r="AF126">
            <v>15222</v>
          </cell>
          <cell r="AG126">
            <v>13879</v>
          </cell>
          <cell r="AH126">
            <v>5373</v>
          </cell>
        </row>
        <row r="127">
          <cell r="D127" t="str">
            <v>Limpiador multiusos 2 (Compra)</v>
          </cell>
          <cell r="E127"/>
          <cell r="F127">
            <v>4896</v>
          </cell>
          <cell r="G127">
            <v>9733</v>
          </cell>
          <cell r="H127">
            <v>4677</v>
          </cell>
          <cell r="I127">
            <v>7931</v>
          </cell>
          <cell r="J127">
            <v>4577</v>
          </cell>
          <cell r="K127">
            <v>4359</v>
          </cell>
          <cell r="L127">
            <v>6522</v>
          </cell>
          <cell r="M127">
            <v>4484</v>
          </cell>
          <cell r="N127">
            <v>4734</v>
          </cell>
          <cell r="O127">
            <v>8942</v>
          </cell>
          <cell r="P127">
            <v>4534</v>
          </cell>
          <cell r="Q127">
            <v>4615</v>
          </cell>
          <cell r="R127">
            <v>4706</v>
          </cell>
          <cell r="S127">
            <v>7970</v>
          </cell>
          <cell r="T127">
            <v>4804</v>
          </cell>
          <cell r="U127">
            <v>5155</v>
          </cell>
          <cell r="V127">
            <v>4261</v>
          </cell>
          <cell r="W127">
            <v>3537</v>
          </cell>
          <cell r="X127">
            <v>5165</v>
          </cell>
          <cell r="Y127">
            <v>4788</v>
          </cell>
          <cell r="Z127">
            <v>3944</v>
          </cell>
          <cell r="AA127">
            <v>4455</v>
          </cell>
          <cell r="AB127">
            <v>3472</v>
          </cell>
          <cell r="AC127">
            <v>5786</v>
          </cell>
          <cell r="AD127">
            <v>2299</v>
          </cell>
          <cell r="AE127">
            <v>3758</v>
          </cell>
          <cell r="AF127">
            <v>4727</v>
          </cell>
          <cell r="AG127">
            <v>4509</v>
          </cell>
          <cell r="AH127">
            <v>2299</v>
          </cell>
        </row>
        <row r="128">
          <cell r="D128" t="str">
            <v>Limpiador multiusos 3 (Compra)</v>
          </cell>
          <cell r="E128"/>
          <cell r="F128">
            <v>3787</v>
          </cell>
          <cell r="G128">
            <v>4648</v>
          </cell>
          <cell r="H128">
            <v>3742</v>
          </cell>
          <cell r="I128">
            <v>5061</v>
          </cell>
          <cell r="J128">
            <v>3422</v>
          </cell>
          <cell r="K128">
            <v>3720</v>
          </cell>
          <cell r="L128">
            <v>5260</v>
          </cell>
          <cell r="M128">
            <v>3525</v>
          </cell>
          <cell r="N128">
            <v>3577</v>
          </cell>
          <cell r="O128">
            <v>8416</v>
          </cell>
          <cell r="P128">
            <v>3864</v>
          </cell>
          <cell r="Q128">
            <v>3933</v>
          </cell>
          <cell r="R128">
            <v>4011</v>
          </cell>
          <cell r="S128">
            <v>6461</v>
          </cell>
          <cell r="T128">
            <v>4095</v>
          </cell>
          <cell r="U128">
            <v>3998</v>
          </cell>
          <cell r="V128">
            <v>3345</v>
          </cell>
          <cell r="W128">
            <v>2562</v>
          </cell>
          <cell r="X128">
            <v>4402</v>
          </cell>
          <cell r="Y128">
            <v>3679</v>
          </cell>
          <cell r="Z128">
            <v>3549</v>
          </cell>
          <cell r="AA128">
            <v>3798</v>
          </cell>
          <cell r="AB128">
            <v>3156</v>
          </cell>
          <cell r="AC128">
            <v>5786</v>
          </cell>
          <cell r="AD128">
            <v>1457</v>
          </cell>
          <cell r="AE128">
            <v>2403</v>
          </cell>
          <cell r="AF128">
            <v>4727</v>
          </cell>
          <cell r="AG128">
            <v>3889</v>
          </cell>
          <cell r="AH128">
            <v>1457</v>
          </cell>
        </row>
        <row r="129">
          <cell r="D129" t="str">
            <v>Limpiador desinfectante para pisos (Compra)</v>
          </cell>
          <cell r="E129"/>
          <cell r="F129">
            <v>13150</v>
          </cell>
          <cell r="G129">
            <v>12674</v>
          </cell>
          <cell r="H129">
            <v>12467</v>
          </cell>
          <cell r="I129">
            <v>19885</v>
          </cell>
          <cell r="J129">
            <v>10915</v>
          </cell>
          <cell r="K129">
            <v>13963</v>
          </cell>
          <cell r="L129">
            <v>17779</v>
          </cell>
          <cell r="M129">
            <v>12024</v>
          </cell>
          <cell r="N129">
            <v>11993</v>
          </cell>
          <cell r="O129">
            <v>29456</v>
          </cell>
          <cell r="P129">
            <v>14572</v>
          </cell>
          <cell r="Q129">
            <v>14832</v>
          </cell>
          <cell r="R129">
            <v>15124</v>
          </cell>
          <cell r="S129">
            <v>23892</v>
          </cell>
          <cell r="T129">
            <v>15443</v>
          </cell>
          <cell r="U129">
            <v>13360</v>
          </cell>
          <cell r="V129">
            <v>10415</v>
          </cell>
          <cell r="W129">
            <v>10705</v>
          </cell>
          <cell r="X129">
            <v>16600</v>
          </cell>
          <cell r="Y129">
            <v>9593</v>
          </cell>
          <cell r="Z129">
            <v>9858</v>
          </cell>
          <cell r="AA129">
            <v>14321</v>
          </cell>
          <cell r="AB129">
            <v>8942</v>
          </cell>
          <cell r="AC129">
            <v>10520</v>
          </cell>
          <cell r="AD129">
            <v>4919</v>
          </cell>
          <cell r="AE129">
            <v>10122</v>
          </cell>
          <cell r="AF129">
            <v>11777</v>
          </cell>
          <cell r="AG129">
            <v>13746</v>
          </cell>
          <cell r="AH129">
            <v>4919</v>
          </cell>
        </row>
        <row r="130">
          <cell r="D130" t="str">
            <v>Líquido desengrasante (Compra)</v>
          </cell>
          <cell r="E130"/>
          <cell r="F130">
            <v>15254</v>
          </cell>
          <cell r="G130">
            <v>19324</v>
          </cell>
          <cell r="H130">
            <v>13755</v>
          </cell>
          <cell r="I130">
            <v>14461</v>
          </cell>
          <cell r="J130">
            <v>13027</v>
          </cell>
          <cell r="K130">
            <v>24824</v>
          </cell>
          <cell r="L130">
            <v>21987</v>
          </cell>
          <cell r="M130">
            <v>14682</v>
          </cell>
          <cell r="N130">
            <v>13150</v>
          </cell>
          <cell r="O130">
            <v>31560</v>
          </cell>
          <cell r="P130">
            <v>27899</v>
          </cell>
          <cell r="Q130">
            <v>28396</v>
          </cell>
          <cell r="R130">
            <v>28953</v>
          </cell>
          <cell r="S130">
            <v>26762</v>
          </cell>
          <cell r="T130">
            <v>29565</v>
          </cell>
          <cell r="U130">
            <v>15464</v>
          </cell>
          <cell r="V130">
            <v>11572</v>
          </cell>
          <cell r="W130">
            <v>11518</v>
          </cell>
          <cell r="X130">
            <v>31778</v>
          </cell>
          <cell r="Y130">
            <v>10803</v>
          </cell>
          <cell r="Z130">
            <v>12281</v>
          </cell>
          <cell r="AA130">
            <v>27416</v>
          </cell>
          <cell r="AB130">
            <v>13150</v>
          </cell>
          <cell r="AC130">
            <v>7890</v>
          </cell>
          <cell r="AD130">
            <v>5645</v>
          </cell>
          <cell r="AE130">
            <v>10977</v>
          </cell>
          <cell r="AF130">
            <v>20430</v>
          </cell>
          <cell r="AG130">
            <v>38765</v>
          </cell>
          <cell r="AH130">
            <v>5645</v>
          </cell>
        </row>
        <row r="131">
          <cell r="D131" t="str">
            <v>Crema desengrasante (Compra)</v>
          </cell>
          <cell r="E131"/>
          <cell r="F131">
            <v>14844</v>
          </cell>
          <cell r="G131">
            <v>13084</v>
          </cell>
          <cell r="H131">
            <v>13485</v>
          </cell>
          <cell r="I131">
            <v>12152</v>
          </cell>
          <cell r="J131">
            <v>11363</v>
          </cell>
          <cell r="K131">
            <v>12782</v>
          </cell>
          <cell r="L131">
            <v>20830</v>
          </cell>
          <cell r="M131">
            <v>14294</v>
          </cell>
          <cell r="N131">
            <v>10840</v>
          </cell>
          <cell r="O131">
            <v>23374</v>
          </cell>
          <cell r="P131">
            <v>13384</v>
          </cell>
          <cell r="Q131">
            <v>13622</v>
          </cell>
          <cell r="R131">
            <v>13890</v>
          </cell>
          <cell r="S131">
            <v>25945</v>
          </cell>
          <cell r="T131">
            <v>14183</v>
          </cell>
          <cell r="U131">
            <v>15044</v>
          </cell>
          <cell r="V131">
            <v>10783</v>
          </cell>
          <cell r="W131">
            <v>16668</v>
          </cell>
          <cell r="X131">
            <v>15246</v>
          </cell>
          <cell r="Y131">
            <v>11657</v>
          </cell>
          <cell r="Z131">
            <v>10704</v>
          </cell>
          <cell r="AA131">
            <v>13152</v>
          </cell>
          <cell r="AB131">
            <v>18936</v>
          </cell>
          <cell r="AC131">
            <v>7890</v>
          </cell>
          <cell r="AD131">
            <v>4995</v>
          </cell>
          <cell r="AE131">
            <v>9538</v>
          </cell>
          <cell r="AF131">
            <v>30445</v>
          </cell>
          <cell r="AG131">
            <v>35184</v>
          </cell>
          <cell r="AH131">
            <v>4995</v>
          </cell>
        </row>
        <row r="132">
          <cell r="D132" t="str">
            <v>Detergente biodegradable multiusos en polvo (Compra)</v>
          </cell>
          <cell r="E132"/>
          <cell r="F132">
            <v>8416</v>
          </cell>
          <cell r="G132">
            <v>10144</v>
          </cell>
          <cell r="H132">
            <v>8223</v>
          </cell>
          <cell r="I132">
            <v>9007</v>
          </cell>
          <cell r="J132">
            <v>8260</v>
          </cell>
          <cell r="K132">
            <v>8370</v>
          </cell>
          <cell r="L132">
            <v>10204</v>
          </cell>
          <cell r="M132">
            <v>7484</v>
          </cell>
          <cell r="N132">
            <v>8100</v>
          </cell>
          <cell r="O132">
            <v>14728</v>
          </cell>
          <cell r="P132">
            <v>10481</v>
          </cell>
          <cell r="Q132">
            <v>10667</v>
          </cell>
          <cell r="R132">
            <v>10878</v>
          </cell>
          <cell r="S132">
            <v>11838</v>
          </cell>
          <cell r="T132">
            <v>11107</v>
          </cell>
          <cell r="U132">
            <v>8626</v>
          </cell>
          <cell r="V132">
            <v>9258</v>
          </cell>
          <cell r="W132">
            <v>7002</v>
          </cell>
          <cell r="X132">
            <v>11939</v>
          </cell>
          <cell r="Y132">
            <v>5913</v>
          </cell>
          <cell r="Z132">
            <v>8451</v>
          </cell>
          <cell r="AA132">
            <v>10300</v>
          </cell>
          <cell r="AB132">
            <v>6733</v>
          </cell>
          <cell r="AC132">
            <v>5260</v>
          </cell>
          <cell r="AD132">
            <v>7570</v>
          </cell>
          <cell r="AE132">
            <v>6760</v>
          </cell>
          <cell r="AF132">
            <v>8279</v>
          </cell>
          <cell r="AG132">
            <v>12288</v>
          </cell>
          <cell r="AH132">
            <v>5260</v>
          </cell>
        </row>
        <row r="133">
          <cell r="D133" t="str">
            <v>Limpiador desinfectante para uso general 1 (Compra)</v>
          </cell>
          <cell r="E133"/>
          <cell r="F133">
            <v>11888</v>
          </cell>
          <cell r="G133">
            <v>13557</v>
          </cell>
          <cell r="H133">
            <v>11688</v>
          </cell>
          <cell r="I133">
            <v>20154</v>
          </cell>
          <cell r="J133">
            <v>11023</v>
          </cell>
          <cell r="K133">
            <v>13980</v>
          </cell>
          <cell r="L133">
            <v>16832</v>
          </cell>
          <cell r="M133">
            <v>10821</v>
          </cell>
          <cell r="N133">
            <v>11046</v>
          </cell>
          <cell r="O133">
            <v>19462</v>
          </cell>
          <cell r="P133">
            <v>15580</v>
          </cell>
          <cell r="Q133">
            <v>15858</v>
          </cell>
          <cell r="R133">
            <v>16169</v>
          </cell>
          <cell r="S133">
            <v>21351</v>
          </cell>
          <cell r="T133">
            <v>16511</v>
          </cell>
          <cell r="U133">
            <v>12098</v>
          </cell>
          <cell r="V133">
            <v>10152</v>
          </cell>
          <cell r="W133">
            <v>10705</v>
          </cell>
          <cell r="X133">
            <v>17746</v>
          </cell>
          <cell r="Y133">
            <v>9102</v>
          </cell>
          <cell r="Z133">
            <v>9858</v>
          </cell>
          <cell r="AA133">
            <v>15312</v>
          </cell>
          <cell r="AB133">
            <v>9678</v>
          </cell>
          <cell r="AC133">
            <v>7364</v>
          </cell>
          <cell r="AD133">
            <v>4919</v>
          </cell>
          <cell r="AE133">
            <v>9525</v>
          </cell>
          <cell r="AF133">
            <v>22754</v>
          </cell>
          <cell r="AG133">
            <v>13791</v>
          </cell>
          <cell r="AH133">
            <v>4919</v>
          </cell>
        </row>
        <row r="134">
          <cell r="D134" t="str">
            <v>Limpiador desinfectante para uso general 2 (Compra)</v>
          </cell>
          <cell r="E134"/>
          <cell r="F134">
            <v>5260</v>
          </cell>
          <cell r="G134">
            <v>6304</v>
          </cell>
          <cell r="H134">
            <v>5039</v>
          </cell>
          <cell r="I134">
            <v>5247</v>
          </cell>
          <cell r="J134">
            <v>4343</v>
          </cell>
          <cell r="K134">
            <v>4794</v>
          </cell>
          <cell r="L134">
            <v>7154</v>
          </cell>
          <cell r="M134">
            <v>4563</v>
          </cell>
          <cell r="N134">
            <v>4766</v>
          </cell>
          <cell r="O134">
            <v>8416</v>
          </cell>
          <cell r="P134">
            <v>4243</v>
          </cell>
          <cell r="Q134">
            <v>4317</v>
          </cell>
          <cell r="R134">
            <v>4403</v>
          </cell>
          <cell r="S134">
            <v>8543</v>
          </cell>
          <cell r="T134">
            <v>4495</v>
          </cell>
          <cell r="U134">
            <v>5470</v>
          </cell>
          <cell r="V134">
            <v>3735</v>
          </cell>
          <cell r="W134">
            <v>3862</v>
          </cell>
          <cell r="X134">
            <v>4832</v>
          </cell>
          <cell r="Y134">
            <v>4770</v>
          </cell>
          <cell r="Z134">
            <v>4507</v>
          </cell>
          <cell r="AA134">
            <v>4169</v>
          </cell>
          <cell r="AB134">
            <v>3366</v>
          </cell>
          <cell r="AC134">
            <v>10520</v>
          </cell>
          <cell r="AD134">
            <v>2504</v>
          </cell>
          <cell r="AE134">
            <v>3868</v>
          </cell>
          <cell r="AF134">
            <v>3771</v>
          </cell>
          <cell r="AG134">
            <v>4641</v>
          </cell>
          <cell r="AH134">
            <v>2504</v>
          </cell>
        </row>
        <row r="135">
          <cell r="D135" t="str">
            <v>Limpiador desinfectante para uso general 3 (Compra)</v>
          </cell>
          <cell r="E135"/>
          <cell r="F135">
            <v>4082</v>
          </cell>
          <cell r="G135">
            <v>4766</v>
          </cell>
          <cell r="H135">
            <v>3722</v>
          </cell>
          <cell r="I135">
            <v>4343</v>
          </cell>
          <cell r="J135">
            <v>3445</v>
          </cell>
          <cell r="K135">
            <v>3994</v>
          </cell>
          <cell r="L135">
            <v>5365</v>
          </cell>
          <cell r="M135">
            <v>3396</v>
          </cell>
          <cell r="N135">
            <v>3629</v>
          </cell>
          <cell r="O135">
            <v>6067</v>
          </cell>
          <cell r="P135">
            <v>3684</v>
          </cell>
          <cell r="Q135">
            <v>3750</v>
          </cell>
          <cell r="R135">
            <v>3825</v>
          </cell>
          <cell r="S135">
            <v>6692</v>
          </cell>
          <cell r="T135">
            <v>3905</v>
          </cell>
          <cell r="U135">
            <v>4313</v>
          </cell>
          <cell r="V135">
            <v>3209</v>
          </cell>
          <cell r="W135">
            <v>2440</v>
          </cell>
          <cell r="X135">
            <v>4197</v>
          </cell>
          <cell r="Y135">
            <v>3135</v>
          </cell>
          <cell r="Z135">
            <v>3193</v>
          </cell>
          <cell r="AA135">
            <v>3622</v>
          </cell>
          <cell r="AB135">
            <v>2630</v>
          </cell>
          <cell r="AC135">
            <v>7364</v>
          </cell>
          <cell r="AD135">
            <v>1547</v>
          </cell>
          <cell r="AE135">
            <v>2553</v>
          </cell>
          <cell r="AF135">
            <v>3366</v>
          </cell>
          <cell r="AG135">
            <v>6099</v>
          </cell>
          <cell r="AH135">
            <v>1547</v>
          </cell>
        </row>
        <row r="136">
          <cell r="D136" t="str">
            <v>Desinfectante de alto nivel de desinfección para uso hospitalario (Compra)</v>
          </cell>
          <cell r="E136"/>
          <cell r="F136">
            <v>20935</v>
          </cell>
          <cell r="G136">
            <v>33627</v>
          </cell>
          <cell r="H136">
            <v>18405</v>
          </cell>
          <cell r="I136">
            <v>28951</v>
          </cell>
          <cell r="J136">
            <v>17089</v>
          </cell>
          <cell r="K136">
            <v>21634</v>
          </cell>
          <cell r="L136">
            <v>30403</v>
          </cell>
          <cell r="M136">
            <v>15841</v>
          </cell>
          <cell r="N136">
            <v>24406</v>
          </cell>
          <cell r="O136">
            <v>39976</v>
          </cell>
          <cell r="P136">
            <v>23980</v>
          </cell>
          <cell r="Q136">
            <v>24407</v>
          </cell>
          <cell r="R136">
            <v>24887</v>
          </cell>
          <cell r="S136">
            <v>42283</v>
          </cell>
          <cell r="T136">
            <v>25414</v>
          </cell>
          <cell r="U136">
            <v>21145</v>
          </cell>
          <cell r="V136">
            <v>10836</v>
          </cell>
          <cell r="W136">
            <v>27508</v>
          </cell>
          <cell r="X136">
            <v>27315</v>
          </cell>
          <cell r="Y136">
            <v>16832</v>
          </cell>
          <cell r="Z136">
            <v>13145</v>
          </cell>
          <cell r="AA136">
            <v>23566</v>
          </cell>
          <cell r="AB136">
            <v>21040</v>
          </cell>
          <cell r="AC136">
            <v>32155</v>
          </cell>
          <cell r="AD136">
            <v>7284</v>
          </cell>
          <cell r="AE136">
            <v>20816</v>
          </cell>
          <cell r="AF136">
            <v>25638</v>
          </cell>
          <cell r="AG136">
            <v>49064</v>
          </cell>
          <cell r="AH136">
            <v>7284</v>
          </cell>
        </row>
        <row r="137">
          <cell r="D137" t="str">
            <v>Pastilla desinfectante para sanitario (Compra)</v>
          </cell>
          <cell r="E137"/>
          <cell r="F137">
            <v>6102</v>
          </cell>
          <cell r="G137">
            <v>5722</v>
          </cell>
          <cell r="H137">
            <v>6050</v>
          </cell>
          <cell r="I137">
            <v>6147</v>
          </cell>
          <cell r="J137">
            <v>4994</v>
          </cell>
          <cell r="K137">
            <v>5514</v>
          </cell>
          <cell r="L137">
            <v>8837</v>
          </cell>
          <cell r="M137">
            <v>4970</v>
          </cell>
          <cell r="N137">
            <v>5944</v>
          </cell>
          <cell r="O137">
            <v>9979</v>
          </cell>
          <cell r="P137">
            <v>5592</v>
          </cell>
          <cell r="Q137">
            <v>5691</v>
          </cell>
          <cell r="R137">
            <v>5804</v>
          </cell>
          <cell r="S137">
            <v>10083</v>
          </cell>
          <cell r="T137">
            <v>5927</v>
          </cell>
          <cell r="U137">
            <v>6312</v>
          </cell>
          <cell r="V137">
            <v>4471</v>
          </cell>
          <cell r="W137">
            <v>5150</v>
          </cell>
          <cell r="X137">
            <v>6369</v>
          </cell>
          <cell r="Y137">
            <v>4712</v>
          </cell>
          <cell r="Z137">
            <v>4600</v>
          </cell>
          <cell r="AA137">
            <v>5496</v>
          </cell>
          <cell r="AB137">
            <v>6628</v>
          </cell>
          <cell r="AC137">
            <v>2630</v>
          </cell>
          <cell r="AD137">
            <v>6825</v>
          </cell>
          <cell r="AE137">
            <v>4585</v>
          </cell>
          <cell r="AF137">
            <v>8172</v>
          </cell>
          <cell r="AG137">
            <v>7603</v>
          </cell>
          <cell r="AH137">
            <v>2630</v>
          </cell>
        </row>
        <row r="138">
          <cell r="D138" t="str">
            <v>Líquido para limpiar vidrios 1 (Compra)</v>
          </cell>
          <cell r="E138"/>
          <cell r="F138">
            <v>10099</v>
          </cell>
          <cell r="G138">
            <v>13198</v>
          </cell>
          <cell r="H138">
            <v>9317</v>
          </cell>
          <cell r="I138">
            <v>10372</v>
          </cell>
          <cell r="J138">
            <v>8779</v>
          </cell>
          <cell r="K138">
            <v>14205</v>
          </cell>
          <cell r="L138">
            <v>16201</v>
          </cell>
          <cell r="M138">
            <v>8597</v>
          </cell>
          <cell r="N138">
            <v>8542</v>
          </cell>
          <cell r="O138">
            <v>17884</v>
          </cell>
          <cell r="P138">
            <v>16079</v>
          </cell>
          <cell r="Q138">
            <v>16365</v>
          </cell>
          <cell r="R138">
            <v>16687</v>
          </cell>
          <cell r="S138">
            <v>16086</v>
          </cell>
          <cell r="T138">
            <v>17039</v>
          </cell>
          <cell r="U138">
            <v>10310</v>
          </cell>
          <cell r="V138">
            <v>7995</v>
          </cell>
          <cell r="W138">
            <v>10028</v>
          </cell>
          <cell r="X138">
            <v>18314</v>
          </cell>
          <cell r="Y138">
            <v>7640</v>
          </cell>
          <cell r="Z138">
            <v>7136</v>
          </cell>
          <cell r="AA138">
            <v>15801</v>
          </cell>
          <cell r="AB138">
            <v>8837</v>
          </cell>
          <cell r="AC138">
            <v>8416</v>
          </cell>
          <cell r="AD138">
            <v>4595</v>
          </cell>
          <cell r="AE138">
            <v>8644</v>
          </cell>
          <cell r="AF138">
            <v>10896</v>
          </cell>
          <cell r="AG138">
            <v>20421</v>
          </cell>
          <cell r="AH138">
            <v>4595</v>
          </cell>
        </row>
        <row r="139">
          <cell r="D139" t="str">
            <v>Líquido para limpiar vidrios 2 (Compra)</v>
          </cell>
          <cell r="E139"/>
          <cell r="F139">
            <v>4965</v>
          </cell>
          <cell r="G139">
            <v>6563</v>
          </cell>
          <cell r="H139">
            <v>5033</v>
          </cell>
          <cell r="I139">
            <v>4971</v>
          </cell>
          <cell r="J139">
            <v>4765</v>
          </cell>
          <cell r="K139">
            <v>5113</v>
          </cell>
          <cell r="L139">
            <v>6733</v>
          </cell>
          <cell r="M139">
            <v>4353</v>
          </cell>
          <cell r="N139">
            <v>5123</v>
          </cell>
          <cell r="O139">
            <v>8942</v>
          </cell>
          <cell r="P139">
            <v>5685</v>
          </cell>
          <cell r="Q139">
            <v>5786</v>
          </cell>
          <cell r="R139">
            <v>5900</v>
          </cell>
          <cell r="S139">
            <v>7753</v>
          </cell>
          <cell r="T139">
            <v>6025</v>
          </cell>
          <cell r="U139">
            <v>5155</v>
          </cell>
          <cell r="V139">
            <v>3787</v>
          </cell>
          <cell r="W139">
            <v>3787</v>
          </cell>
          <cell r="X139">
            <v>6476</v>
          </cell>
          <cell r="Y139">
            <v>3721</v>
          </cell>
          <cell r="Z139">
            <v>3756</v>
          </cell>
          <cell r="AA139">
            <v>5587</v>
          </cell>
          <cell r="AB139">
            <v>3682</v>
          </cell>
          <cell r="AC139">
            <v>4116</v>
          </cell>
          <cell r="AD139">
            <v>2367</v>
          </cell>
          <cell r="AE139">
            <v>3718</v>
          </cell>
          <cell r="AF139">
            <v>4727</v>
          </cell>
          <cell r="AG139">
            <v>9283</v>
          </cell>
          <cell r="AH139">
            <v>2367</v>
          </cell>
        </row>
        <row r="140">
          <cell r="D140" t="str">
            <v>Líquido para limpiar vidrios 3 (Compra)</v>
          </cell>
          <cell r="E140"/>
          <cell r="F140">
            <v>3892</v>
          </cell>
          <cell r="G140">
            <v>7009</v>
          </cell>
          <cell r="H140">
            <v>3681</v>
          </cell>
          <cell r="I140">
            <v>3575</v>
          </cell>
          <cell r="J140">
            <v>3840</v>
          </cell>
          <cell r="K140">
            <v>3835</v>
          </cell>
          <cell r="L140">
            <v>5260</v>
          </cell>
          <cell r="M140">
            <v>3695</v>
          </cell>
          <cell r="N140">
            <v>3840</v>
          </cell>
          <cell r="O140">
            <v>8416</v>
          </cell>
          <cell r="P140">
            <v>4233</v>
          </cell>
          <cell r="Q140">
            <v>4310</v>
          </cell>
          <cell r="R140">
            <v>4393</v>
          </cell>
          <cell r="S140">
            <v>6357</v>
          </cell>
          <cell r="T140">
            <v>4488</v>
          </cell>
          <cell r="U140">
            <v>4103</v>
          </cell>
          <cell r="V140">
            <v>3472</v>
          </cell>
          <cell r="W140">
            <v>2913</v>
          </cell>
          <cell r="X140">
            <v>4822</v>
          </cell>
          <cell r="Y140">
            <v>2889</v>
          </cell>
          <cell r="Z140">
            <v>3005</v>
          </cell>
          <cell r="AA140">
            <v>4161</v>
          </cell>
          <cell r="AB140">
            <v>3156</v>
          </cell>
          <cell r="AC140">
            <v>2630</v>
          </cell>
          <cell r="AD140">
            <v>1547</v>
          </cell>
          <cell r="AE140">
            <v>2479</v>
          </cell>
          <cell r="AF140">
            <v>4727</v>
          </cell>
          <cell r="AG140">
            <v>7647</v>
          </cell>
          <cell r="AH140">
            <v>1547</v>
          </cell>
        </row>
        <row r="141">
          <cell r="D141" t="str">
            <v>Blanqueador o hipoclorito 1 (Compra)</v>
          </cell>
          <cell r="E141"/>
          <cell r="F141">
            <v>9152</v>
          </cell>
          <cell r="G141">
            <v>19494</v>
          </cell>
          <cell r="H141">
            <v>9068</v>
          </cell>
          <cell r="I141">
            <v>9661</v>
          </cell>
          <cell r="J141">
            <v>8929</v>
          </cell>
          <cell r="K141">
            <v>9715</v>
          </cell>
          <cell r="L141">
            <v>13360</v>
          </cell>
          <cell r="M141">
            <v>7734</v>
          </cell>
          <cell r="N141">
            <v>8206</v>
          </cell>
          <cell r="O141">
            <v>14999</v>
          </cell>
          <cell r="P141">
            <v>10260</v>
          </cell>
          <cell r="Q141">
            <v>10443</v>
          </cell>
          <cell r="R141">
            <v>10648</v>
          </cell>
          <cell r="S141">
            <v>14955</v>
          </cell>
          <cell r="T141">
            <v>10873</v>
          </cell>
          <cell r="U141">
            <v>9363</v>
          </cell>
          <cell r="V141">
            <v>7101</v>
          </cell>
          <cell r="W141">
            <v>7859</v>
          </cell>
          <cell r="X141">
            <v>11688</v>
          </cell>
          <cell r="Y141">
            <v>8837</v>
          </cell>
          <cell r="Z141">
            <v>11642</v>
          </cell>
          <cell r="AA141">
            <v>10083</v>
          </cell>
          <cell r="AB141">
            <v>7364</v>
          </cell>
          <cell r="AC141">
            <v>7364</v>
          </cell>
          <cell r="AD141">
            <v>3916</v>
          </cell>
          <cell r="AE141">
            <v>7598</v>
          </cell>
          <cell r="AF141">
            <v>9534</v>
          </cell>
          <cell r="AG141">
            <v>15117</v>
          </cell>
          <cell r="AH141">
            <v>3916</v>
          </cell>
        </row>
        <row r="142">
          <cell r="D142" t="str">
            <v>Blanqueador o hipoclorito 2 (Compra)</v>
          </cell>
          <cell r="E142"/>
          <cell r="F142">
            <v>4187</v>
          </cell>
          <cell r="G142">
            <v>7753</v>
          </cell>
          <cell r="H142">
            <v>4066</v>
          </cell>
          <cell r="I142">
            <v>4789</v>
          </cell>
          <cell r="J142">
            <v>3916</v>
          </cell>
          <cell r="K142">
            <v>5044</v>
          </cell>
          <cell r="L142">
            <v>5786</v>
          </cell>
          <cell r="M142">
            <v>3826</v>
          </cell>
          <cell r="N142">
            <v>4187</v>
          </cell>
          <cell r="O142">
            <v>7566</v>
          </cell>
          <cell r="P142">
            <v>4003</v>
          </cell>
          <cell r="Q142">
            <v>4074</v>
          </cell>
          <cell r="R142">
            <v>4154</v>
          </cell>
          <cell r="S142">
            <v>8326</v>
          </cell>
          <cell r="T142">
            <v>4243</v>
          </cell>
          <cell r="U142">
            <v>4418</v>
          </cell>
          <cell r="V142">
            <v>3419</v>
          </cell>
          <cell r="W142">
            <v>3523</v>
          </cell>
          <cell r="X142">
            <v>4559</v>
          </cell>
          <cell r="Y142">
            <v>3306</v>
          </cell>
          <cell r="Z142">
            <v>4695</v>
          </cell>
          <cell r="AA142">
            <v>3933</v>
          </cell>
          <cell r="AB142">
            <v>2946</v>
          </cell>
          <cell r="AC142">
            <v>3156</v>
          </cell>
          <cell r="AD142">
            <v>2003</v>
          </cell>
          <cell r="AE142">
            <v>3605</v>
          </cell>
          <cell r="AF142">
            <v>4166</v>
          </cell>
          <cell r="AG142">
            <v>7514</v>
          </cell>
          <cell r="AH142">
            <v>2003</v>
          </cell>
        </row>
        <row r="143">
          <cell r="D143" t="str">
            <v>Blanqueador o hipoclorito 3 (Compra)</v>
          </cell>
          <cell r="E143"/>
          <cell r="F143">
            <v>36504</v>
          </cell>
          <cell r="G143">
            <v>41474</v>
          </cell>
          <cell r="H143">
            <v>36435</v>
          </cell>
          <cell r="I143">
            <v>46739</v>
          </cell>
          <cell r="J143">
            <v>33071</v>
          </cell>
          <cell r="K143">
            <v>38345</v>
          </cell>
          <cell r="L143">
            <v>35242</v>
          </cell>
          <cell r="M143">
            <v>35279</v>
          </cell>
          <cell r="N143">
            <v>47656</v>
          </cell>
          <cell r="O143">
            <v>50576</v>
          </cell>
          <cell r="P143">
            <v>49096</v>
          </cell>
          <cell r="Q143">
            <v>49970</v>
          </cell>
          <cell r="R143">
            <v>50954</v>
          </cell>
          <cell r="S143">
            <v>55268</v>
          </cell>
          <cell r="T143">
            <v>52031</v>
          </cell>
          <cell r="U143">
            <v>36715</v>
          </cell>
          <cell r="V143">
            <v>32191</v>
          </cell>
          <cell r="W143">
            <v>58132</v>
          </cell>
          <cell r="X143">
            <v>55923</v>
          </cell>
          <cell r="Y143">
            <v>33664</v>
          </cell>
          <cell r="Z143">
            <v>37932</v>
          </cell>
          <cell r="AA143">
            <v>48248</v>
          </cell>
          <cell r="AB143">
            <v>38188</v>
          </cell>
          <cell r="AC143">
            <v>11782</v>
          </cell>
          <cell r="AD143">
            <v>32826</v>
          </cell>
          <cell r="AE143">
            <v>30195</v>
          </cell>
          <cell r="AF143">
            <v>47271</v>
          </cell>
          <cell r="AG143">
            <v>26609</v>
          </cell>
          <cell r="AH143">
            <v>11782</v>
          </cell>
        </row>
        <row r="144">
          <cell r="D144" t="str">
            <v>Alcohol industrial 1 (Compra)</v>
          </cell>
          <cell r="E144"/>
          <cell r="F144">
            <v>31876</v>
          </cell>
          <cell r="G144">
            <v>31079</v>
          </cell>
          <cell r="H144">
            <v>31052</v>
          </cell>
          <cell r="I144">
            <v>32686</v>
          </cell>
          <cell r="J144">
            <v>30045</v>
          </cell>
          <cell r="K144">
            <v>32223</v>
          </cell>
          <cell r="L144">
            <v>39450</v>
          </cell>
          <cell r="M144">
            <v>25126</v>
          </cell>
          <cell r="N144">
            <v>24406</v>
          </cell>
          <cell r="O144">
            <v>47685</v>
          </cell>
          <cell r="P144">
            <v>33267</v>
          </cell>
          <cell r="Q144">
            <v>33859</v>
          </cell>
          <cell r="R144">
            <v>34525</v>
          </cell>
          <cell r="S144">
            <v>53132</v>
          </cell>
          <cell r="T144">
            <v>35255</v>
          </cell>
          <cell r="U144">
            <v>32086</v>
          </cell>
          <cell r="V144">
            <v>24406</v>
          </cell>
          <cell r="W144">
            <v>23850</v>
          </cell>
          <cell r="X144">
            <v>37893</v>
          </cell>
          <cell r="Y144">
            <v>23130</v>
          </cell>
          <cell r="Z144">
            <v>25351</v>
          </cell>
          <cell r="AA144">
            <v>32692</v>
          </cell>
          <cell r="AB144">
            <v>26300</v>
          </cell>
          <cell r="AC144">
            <v>24196</v>
          </cell>
          <cell r="AD144">
            <v>11382</v>
          </cell>
          <cell r="AE144">
            <v>20332</v>
          </cell>
          <cell r="AF144">
            <v>51917</v>
          </cell>
          <cell r="AG144">
            <v>41196</v>
          </cell>
          <cell r="AH144">
            <v>11382</v>
          </cell>
        </row>
        <row r="145">
          <cell r="D145" t="str">
            <v>Alcohol industrial 2 (Compra)</v>
          </cell>
          <cell r="E145"/>
          <cell r="F145">
            <v>9573</v>
          </cell>
          <cell r="G145">
            <v>10410</v>
          </cell>
          <cell r="H145">
            <v>10244</v>
          </cell>
          <cell r="I145">
            <v>8882</v>
          </cell>
          <cell r="J145">
            <v>9232</v>
          </cell>
          <cell r="K145">
            <v>10545</v>
          </cell>
          <cell r="L145">
            <v>13466</v>
          </cell>
          <cell r="M145">
            <v>7948</v>
          </cell>
          <cell r="N145">
            <v>8300</v>
          </cell>
          <cell r="O145">
            <v>15131</v>
          </cell>
          <cell r="P145">
            <v>9278</v>
          </cell>
          <cell r="Q145">
            <v>9444</v>
          </cell>
          <cell r="R145">
            <v>9629</v>
          </cell>
          <cell r="S145">
            <v>16477</v>
          </cell>
          <cell r="T145">
            <v>9833</v>
          </cell>
          <cell r="U145">
            <v>9784</v>
          </cell>
          <cell r="V145">
            <v>9047</v>
          </cell>
          <cell r="W145">
            <v>8604</v>
          </cell>
          <cell r="X145">
            <v>10568</v>
          </cell>
          <cell r="Y145">
            <v>7442</v>
          </cell>
          <cell r="Z145">
            <v>9765</v>
          </cell>
          <cell r="AA145">
            <v>9118</v>
          </cell>
          <cell r="AB145">
            <v>8416</v>
          </cell>
          <cell r="AC145">
            <v>7364</v>
          </cell>
          <cell r="AD145">
            <v>3734</v>
          </cell>
          <cell r="AE145">
            <v>7419</v>
          </cell>
          <cell r="AF145">
            <v>12979</v>
          </cell>
          <cell r="AG145">
            <v>14234</v>
          </cell>
          <cell r="AH145">
            <v>3734</v>
          </cell>
        </row>
        <row r="146">
          <cell r="D146" t="str">
            <v>Creolina 1 (Compra)</v>
          </cell>
          <cell r="E146"/>
          <cell r="F146">
            <v>5576</v>
          </cell>
          <cell r="G146">
            <v>7117</v>
          </cell>
          <cell r="H146">
            <v>5429</v>
          </cell>
          <cell r="I146">
            <v>5021</v>
          </cell>
          <cell r="J146">
            <v>4826</v>
          </cell>
          <cell r="K146">
            <v>4261</v>
          </cell>
          <cell r="L146">
            <v>8416</v>
          </cell>
          <cell r="M146">
            <v>7399</v>
          </cell>
          <cell r="N146">
            <v>5681</v>
          </cell>
          <cell r="O146">
            <v>21040</v>
          </cell>
          <cell r="P146">
            <v>4113</v>
          </cell>
          <cell r="Q146">
            <v>4187</v>
          </cell>
          <cell r="R146">
            <v>4269</v>
          </cell>
          <cell r="S146">
            <v>16917</v>
          </cell>
          <cell r="T146">
            <v>4359</v>
          </cell>
          <cell r="U146">
            <v>5786</v>
          </cell>
          <cell r="V146">
            <v>5891</v>
          </cell>
          <cell r="W146">
            <v>3523</v>
          </cell>
          <cell r="X146">
            <v>4686</v>
          </cell>
          <cell r="Y146">
            <v>5212</v>
          </cell>
          <cell r="Z146">
            <v>3756</v>
          </cell>
          <cell r="AA146">
            <v>4043</v>
          </cell>
          <cell r="AB146">
            <v>4208</v>
          </cell>
          <cell r="AC146">
            <v>4208</v>
          </cell>
          <cell r="AD146">
            <v>2641</v>
          </cell>
          <cell r="AE146">
            <v>3640</v>
          </cell>
          <cell r="AF146">
            <v>4922</v>
          </cell>
          <cell r="AG146">
            <v>12288</v>
          </cell>
          <cell r="AH146">
            <v>2641</v>
          </cell>
        </row>
        <row r="147">
          <cell r="D147" t="str">
            <v>Creolina 2 (Compra)</v>
          </cell>
          <cell r="E147"/>
          <cell r="F147">
            <v>20198</v>
          </cell>
          <cell r="G147">
            <v>19973</v>
          </cell>
          <cell r="H147">
            <v>18134</v>
          </cell>
          <cell r="I147">
            <v>21820</v>
          </cell>
          <cell r="J147">
            <v>19295</v>
          </cell>
          <cell r="K147">
            <v>18943</v>
          </cell>
          <cell r="L147">
            <v>26826</v>
          </cell>
          <cell r="M147">
            <v>19731</v>
          </cell>
          <cell r="N147">
            <v>23460</v>
          </cell>
          <cell r="O147">
            <v>42080</v>
          </cell>
          <cell r="P147">
            <v>18060</v>
          </cell>
          <cell r="Q147">
            <v>18381</v>
          </cell>
          <cell r="R147">
            <v>18742</v>
          </cell>
          <cell r="S147">
            <v>41575</v>
          </cell>
          <cell r="T147">
            <v>19139</v>
          </cell>
          <cell r="U147">
            <v>20409</v>
          </cell>
          <cell r="V147">
            <v>16516</v>
          </cell>
          <cell r="W147">
            <v>17383</v>
          </cell>
          <cell r="X147">
            <v>20571</v>
          </cell>
          <cell r="Y147">
            <v>15843</v>
          </cell>
          <cell r="Z147">
            <v>16900</v>
          </cell>
          <cell r="AA147">
            <v>17747</v>
          </cell>
          <cell r="AB147">
            <v>22408</v>
          </cell>
          <cell r="AC147">
            <v>12624</v>
          </cell>
          <cell r="AD147">
            <v>10562</v>
          </cell>
          <cell r="AE147">
            <v>20151</v>
          </cell>
          <cell r="AF147">
            <v>27673</v>
          </cell>
          <cell r="AG147">
            <v>37925</v>
          </cell>
          <cell r="AH147">
            <v>10562</v>
          </cell>
        </row>
        <row r="148">
          <cell r="D148" t="str">
            <v>Líquido para limpiar equipos de oficina 1 (Compra)</v>
          </cell>
          <cell r="E148"/>
          <cell r="F148">
            <v>6102</v>
          </cell>
          <cell r="G148">
            <v>6212</v>
          </cell>
          <cell r="H148">
            <v>5933</v>
          </cell>
          <cell r="I148">
            <v>9972</v>
          </cell>
          <cell r="J148">
            <v>6244</v>
          </cell>
          <cell r="K148">
            <v>7925</v>
          </cell>
          <cell r="L148">
            <v>9152</v>
          </cell>
          <cell r="M148">
            <v>7788</v>
          </cell>
          <cell r="N148">
            <v>12940</v>
          </cell>
          <cell r="O148">
            <v>14728</v>
          </cell>
          <cell r="P148">
            <v>8101</v>
          </cell>
          <cell r="Q148">
            <v>8246</v>
          </cell>
          <cell r="R148">
            <v>8408</v>
          </cell>
          <cell r="S148">
            <v>13554</v>
          </cell>
          <cell r="T148">
            <v>8585</v>
          </cell>
          <cell r="U148">
            <v>6312</v>
          </cell>
          <cell r="V148">
            <v>7364</v>
          </cell>
          <cell r="W148">
            <v>4336</v>
          </cell>
          <cell r="X148">
            <v>9229</v>
          </cell>
          <cell r="Y148">
            <v>5235</v>
          </cell>
          <cell r="Z148">
            <v>5258</v>
          </cell>
          <cell r="AA148">
            <v>7962</v>
          </cell>
          <cell r="AB148">
            <v>4734</v>
          </cell>
          <cell r="AC148">
            <v>12098</v>
          </cell>
          <cell r="AD148">
            <v>2823</v>
          </cell>
          <cell r="AE148">
            <v>4669</v>
          </cell>
          <cell r="AF148">
            <v>12926</v>
          </cell>
          <cell r="AG148">
            <v>17548</v>
          </cell>
          <cell r="AH148">
            <v>2823</v>
          </cell>
        </row>
        <row r="149">
          <cell r="D149" t="str">
            <v>Líquido para limpiar equipos de oficina 2 (Compra)</v>
          </cell>
          <cell r="E149"/>
          <cell r="F149">
            <v>5102</v>
          </cell>
          <cell r="G149">
            <v>6629</v>
          </cell>
          <cell r="H149">
            <v>4797</v>
          </cell>
          <cell r="I149">
            <v>7252</v>
          </cell>
          <cell r="J149">
            <v>5868</v>
          </cell>
          <cell r="K149">
            <v>5810</v>
          </cell>
          <cell r="L149">
            <v>8100</v>
          </cell>
          <cell r="M149">
            <v>7219</v>
          </cell>
          <cell r="N149">
            <v>13655</v>
          </cell>
          <cell r="O149">
            <v>12624</v>
          </cell>
          <cell r="P149">
            <v>5907</v>
          </cell>
          <cell r="Q149">
            <v>6011</v>
          </cell>
          <cell r="R149">
            <v>6130</v>
          </cell>
          <cell r="S149">
            <v>13554</v>
          </cell>
          <cell r="T149">
            <v>6259</v>
          </cell>
          <cell r="U149">
            <v>5365</v>
          </cell>
          <cell r="V149">
            <v>7311</v>
          </cell>
          <cell r="W149">
            <v>4007</v>
          </cell>
          <cell r="X149">
            <v>6728</v>
          </cell>
          <cell r="Y149">
            <v>4617</v>
          </cell>
          <cell r="Z149">
            <v>3756</v>
          </cell>
          <cell r="AA149">
            <v>5804</v>
          </cell>
          <cell r="AB149">
            <v>4208</v>
          </cell>
          <cell r="AC149">
            <v>12098</v>
          </cell>
          <cell r="AD149">
            <v>1913</v>
          </cell>
          <cell r="AE149">
            <v>3128</v>
          </cell>
          <cell r="AF149">
            <v>12926</v>
          </cell>
          <cell r="AG149">
            <v>16443</v>
          </cell>
          <cell r="AH149">
            <v>1913</v>
          </cell>
        </row>
        <row r="150">
          <cell r="D150" t="str">
            <v>Champú para alfombras y tapizados 1 (Compra)</v>
          </cell>
          <cell r="E150"/>
          <cell r="F150">
            <v>15359</v>
          </cell>
          <cell r="G150">
            <v>15938</v>
          </cell>
          <cell r="H150">
            <v>14641</v>
          </cell>
          <cell r="I150">
            <v>14679</v>
          </cell>
          <cell r="J150">
            <v>12957</v>
          </cell>
          <cell r="K150">
            <v>19632</v>
          </cell>
          <cell r="L150">
            <v>23354</v>
          </cell>
          <cell r="M150">
            <v>14852</v>
          </cell>
          <cell r="N150">
            <v>12940</v>
          </cell>
          <cell r="O150">
            <v>27352</v>
          </cell>
          <cell r="P150">
            <v>20998</v>
          </cell>
          <cell r="Q150">
            <v>21370</v>
          </cell>
          <cell r="R150">
            <v>21790</v>
          </cell>
          <cell r="S150">
            <v>31217</v>
          </cell>
          <cell r="T150">
            <v>22252</v>
          </cell>
          <cell r="U150">
            <v>15570</v>
          </cell>
          <cell r="V150">
            <v>13255</v>
          </cell>
          <cell r="W150">
            <v>15516</v>
          </cell>
          <cell r="X150">
            <v>23916</v>
          </cell>
          <cell r="Y150">
            <v>11756</v>
          </cell>
          <cell r="Z150">
            <v>10140</v>
          </cell>
          <cell r="AA150">
            <v>20634</v>
          </cell>
          <cell r="AB150">
            <v>12624</v>
          </cell>
          <cell r="AC150">
            <v>7364</v>
          </cell>
          <cell r="AD150">
            <v>6693</v>
          </cell>
          <cell r="AE150">
            <v>14282</v>
          </cell>
          <cell r="AF150">
            <v>15703</v>
          </cell>
          <cell r="AG150">
            <v>36776</v>
          </cell>
          <cell r="AH150">
            <v>6693</v>
          </cell>
        </row>
        <row r="151">
          <cell r="D151" t="str">
            <v>Champú para alfombras y tapizados 2 (Compra)</v>
          </cell>
          <cell r="E151"/>
          <cell r="F151">
            <v>14202</v>
          </cell>
          <cell r="G151">
            <v>17315</v>
          </cell>
          <cell r="H151">
            <v>13971</v>
          </cell>
          <cell r="I151">
            <v>14679</v>
          </cell>
          <cell r="J151">
            <v>11486</v>
          </cell>
          <cell r="K151">
            <v>13944</v>
          </cell>
          <cell r="L151">
            <v>21987</v>
          </cell>
          <cell r="M151">
            <v>14942</v>
          </cell>
          <cell r="N151">
            <v>15044</v>
          </cell>
          <cell r="O151">
            <v>29456</v>
          </cell>
          <cell r="P151">
            <v>14440</v>
          </cell>
          <cell r="Q151">
            <v>14696</v>
          </cell>
          <cell r="R151">
            <v>14986</v>
          </cell>
          <cell r="S151">
            <v>36025</v>
          </cell>
          <cell r="T151">
            <v>15302</v>
          </cell>
          <cell r="U151">
            <v>14412</v>
          </cell>
          <cell r="V151">
            <v>13255</v>
          </cell>
          <cell r="W151">
            <v>14093</v>
          </cell>
          <cell r="X151">
            <v>16447</v>
          </cell>
          <cell r="Y151">
            <v>12073</v>
          </cell>
          <cell r="Z151">
            <v>12206</v>
          </cell>
          <cell r="AA151">
            <v>14189</v>
          </cell>
          <cell r="AB151">
            <v>11572</v>
          </cell>
          <cell r="AC151">
            <v>7364</v>
          </cell>
          <cell r="AD151">
            <v>6693</v>
          </cell>
          <cell r="AE151">
            <v>10564</v>
          </cell>
          <cell r="AF151">
            <v>15703</v>
          </cell>
          <cell r="AG151">
            <v>38367</v>
          </cell>
          <cell r="AH151">
            <v>6693</v>
          </cell>
        </row>
        <row r="152">
          <cell r="D152" t="str">
            <v>Lustrador de muebles (Compra)</v>
          </cell>
          <cell r="E152"/>
          <cell r="F152">
            <v>4787</v>
          </cell>
          <cell r="G152">
            <v>10225</v>
          </cell>
          <cell r="H152">
            <v>4411</v>
          </cell>
          <cell r="I152">
            <v>7252</v>
          </cell>
          <cell r="J152">
            <v>4695</v>
          </cell>
          <cell r="K152">
            <v>7101</v>
          </cell>
          <cell r="L152">
            <v>7154</v>
          </cell>
          <cell r="M152">
            <v>5217</v>
          </cell>
          <cell r="N152">
            <v>3977</v>
          </cell>
          <cell r="O152">
            <v>8942</v>
          </cell>
          <cell r="P152">
            <v>12175</v>
          </cell>
          <cell r="Q152">
            <v>12392</v>
          </cell>
          <cell r="R152">
            <v>12635</v>
          </cell>
          <cell r="S152">
            <v>10202</v>
          </cell>
          <cell r="T152">
            <v>12902</v>
          </cell>
          <cell r="U152">
            <v>5050</v>
          </cell>
          <cell r="V152">
            <v>5449</v>
          </cell>
          <cell r="W152">
            <v>3404</v>
          </cell>
          <cell r="X152">
            <v>13867</v>
          </cell>
          <cell r="Y152">
            <v>3972</v>
          </cell>
          <cell r="Z152">
            <v>2839</v>
          </cell>
          <cell r="AA152">
            <v>11964</v>
          </cell>
          <cell r="AB152">
            <v>3472</v>
          </cell>
          <cell r="AC152">
            <v>3682</v>
          </cell>
          <cell r="AD152">
            <v>2185</v>
          </cell>
          <cell r="AE152">
            <v>3178</v>
          </cell>
          <cell r="AF152">
            <v>7210</v>
          </cell>
          <cell r="AG152">
            <v>6365</v>
          </cell>
          <cell r="AH152">
            <v>2185</v>
          </cell>
        </row>
        <row r="153">
          <cell r="D153" t="str">
            <v>Líquido cubre rasguños para madera (Compra)</v>
          </cell>
          <cell r="E153"/>
          <cell r="F153">
            <v>5365</v>
          </cell>
          <cell r="G153">
            <v>10243</v>
          </cell>
          <cell r="H153">
            <v>4616</v>
          </cell>
          <cell r="I153">
            <v>8867</v>
          </cell>
          <cell r="J153">
            <v>5394</v>
          </cell>
          <cell r="K153">
            <v>9069</v>
          </cell>
          <cell r="L153">
            <v>7890</v>
          </cell>
          <cell r="M153">
            <v>6080</v>
          </cell>
          <cell r="N153">
            <v>6649</v>
          </cell>
          <cell r="O153">
            <v>11020</v>
          </cell>
          <cell r="P153">
            <v>8454</v>
          </cell>
          <cell r="Q153">
            <v>8604</v>
          </cell>
          <cell r="R153">
            <v>8774</v>
          </cell>
          <cell r="S153">
            <v>11062</v>
          </cell>
          <cell r="T153">
            <v>8959</v>
          </cell>
          <cell r="U153">
            <v>5576</v>
          </cell>
          <cell r="V153">
            <v>5681</v>
          </cell>
          <cell r="W153">
            <v>6971</v>
          </cell>
          <cell r="X153">
            <v>9630</v>
          </cell>
          <cell r="Y153">
            <v>4357</v>
          </cell>
          <cell r="Z153">
            <v>3756</v>
          </cell>
          <cell r="AA153">
            <v>8308</v>
          </cell>
          <cell r="AB153">
            <v>3892</v>
          </cell>
          <cell r="AC153">
            <v>9468</v>
          </cell>
          <cell r="AD153">
            <v>2652</v>
          </cell>
          <cell r="AE153">
            <v>4733</v>
          </cell>
          <cell r="AF153">
            <v>8973</v>
          </cell>
          <cell r="AG153">
            <v>7205</v>
          </cell>
          <cell r="AH153">
            <v>2652</v>
          </cell>
        </row>
        <row r="154">
          <cell r="D154" t="str">
            <v>Crema para cuero (Compra)</v>
          </cell>
          <cell r="E154"/>
          <cell r="F154">
            <v>12992</v>
          </cell>
          <cell r="G154">
            <v>15019</v>
          </cell>
          <cell r="H154">
            <v>11459</v>
          </cell>
          <cell r="I154">
            <v>11205</v>
          </cell>
          <cell r="J154">
            <v>17144</v>
          </cell>
          <cell r="K154">
            <v>12782</v>
          </cell>
          <cell r="L154">
            <v>17463</v>
          </cell>
          <cell r="M154">
            <v>13337</v>
          </cell>
          <cell r="N154">
            <v>12729</v>
          </cell>
          <cell r="O154">
            <v>19658</v>
          </cell>
          <cell r="P154">
            <v>21105</v>
          </cell>
          <cell r="Q154">
            <v>21481</v>
          </cell>
          <cell r="R154">
            <v>21903</v>
          </cell>
          <cell r="S154">
            <v>22690</v>
          </cell>
          <cell r="T154">
            <v>22367</v>
          </cell>
          <cell r="U154">
            <v>13255</v>
          </cell>
          <cell r="V154">
            <v>10099</v>
          </cell>
          <cell r="W154">
            <v>14228</v>
          </cell>
          <cell r="X154">
            <v>24039</v>
          </cell>
          <cell r="Y154">
            <v>10177</v>
          </cell>
          <cell r="Z154">
            <v>4507</v>
          </cell>
          <cell r="AA154">
            <v>20740</v>
          </cell>
          <cell r="AB154">
            <v>13676</v>
          </cell>
          <cell r="AC154">
            <v>11572</v>
          </cell>
          <cell r="AD154">
            <v>13370</v>
          </cell>
          <cell r="AE154">
            <v>8191</v>
          </cell>
          <cell r="AF154">
            <v>14810</v>
          </cell>
          <cell r="AG154">
            <v>18079</v>
          </cell>
          <cell r="AH154">
            <v>4507</v>
          </cell>
        </row>
        <row r="155">
          <cell r="D155" t="str">
            <v>Cera polimérica (Compra)</v>
          </cell>
          <cell r="E155"/>
          <cell r="F155">
            <v>33811</v>
          </cell>
          <cell r="G155">
            <v>32732</v>
          </cell>
          <cell r="H155">
            <v>34135</v>
          </cell>
          <cell r="I155">
            <v>36796</v>
          </cell>
          <cell r="J155">
            <v>30163</v>
          </cell>
          <cell r="K155">
            <v>32820</v>
          </cell>
          <cell r="L155">
            <v>41028</v>
          </cell>
          <cell r="M155">
            <v>34080</v>
          </cell>
          <cell r="N155">
            <v>32822</v>
          </cell>
          <cell r="O155">
            <v>57860</v>
          </cell>
          <cell r="P155">
            <v>34356</v>
          </cell>
          <cell r="Q155">
            <v>34966</v>
          </cell>
          <cell r="R155">
            <v>35655</v>
          </cell>
          <cell r="S155">
            <v>67259</v>
          </cell>
          <cell r="T155">
            <v>36409</v>
          </cell>
          <cell r="U155">
            <v>33980</v>
          </cell>
          <cell r="V155">
            <v>28088</v>
          </cell>
          <cell r="W155">
            <v>26804</v>
          </cell>
          <cell r="X155">
            <v>39133</v>
          </cell>
          <cell r="Y155">
            <v>25337</v>
          </cell>
          <cell r="Z155">
            <v>29107</v>
          </cell>
          <cell r="AA155">
            <v>33762</v>
          </cell>
          <cell r="AB155">
            <v>28404</v>
          </cell>
          <cell r="AC155">
            <v>7364</v>
          </cell>
          <cell r="AD155">
            <v>22399</v>
          </cell>
          <cell r="AE155">
            <v>28763</v>
          </cell>
          <cell r="AF155">
            <v>53120</v>
          </cell>
          <cell r="AG155">
            <v>71651</v>
          </cell>
          <cell r="AH155">
            <v>7364</v>
          </cell>
        </row>
        <row r="156">
          <cell r="D156" t="str">
            <v>Cera emulsionada Neutra (Compra)</v>
          </cell>
          <cell r="E156"/>
          <cell r="F156">
            <v>14396</v>
          </cell>
          <cell r="G156">
            <v>19465</v>
          </cell>
          <cell r="H156">
            <v>13915</v>
          </cell>
          <cell r="I156">
            <v>19932</v>
          </cell>
          <cell r="J156">
            <v>14694</v>
          </cell>
          <cell r="K156">
            <v>14597</v>
          </cell>
          <cell r="L156">
            <v>21250</v>
          </cell>
          <cell r="M156">
            <v>13334</v>
          </cell>
          <cell r="N156">
            <v>12729</v>
          </cell>
          <cell r="O156">
            <v>31560</v>
          </cell>
          <cell r="P156">
            <v>15236</v>
          </cell>
          <cell r="Q156">
            <v>15508</v>
          </cell>
          <cell r="R156">
            <v>15814</v>
          </cell>
          <cell r="S156">
            <v>30575</v>
          </cell>
          <cell r="T156">
            <v>16147</v>
          </cell>
          <cell r="U156">
            <v>14623</v>
          </cell>
          <cell r="V156">
            <v>12203</v>
          </cell>
          <cell r="W156">
            <v>16058</v>
          </cell>
          <cell r="X156">
            <v>17355</v>
          </cell>
          <cell r="Y156">
            <v>11336</v>
          </cell>
          <cell r="Z156">
            <v>11831</v>
          </cell>
          <cell r="AA156">
            <v>14973</v>
          </cell>
          <cell r="AB156">
            <v>14728</v>
          </cell>
          <cell r="AC156">
            <v>7364</v>
          </cell>
          <cell r="AD156">
            <v>6647</v>
          </cell>
          <cell r="AE156">
            <v>13028</v>
          </cell>
          <cell r="AF156">
            <v>22113</v>
          </cell>
          <cell r="AG156">
            <v>51451</v>
          </cell>
          <cell r="AH156">
            <v>6647</v>
          </cell>
        </row>
        <row r="157">
          <cell r="D157" t="str">
            <v>Cera emulsionada roja (Compra)</v>
          </cell>
          <cell r="E157"/>
          <cell r="F157">
            <v>15060</v>
          </cell>
          <cell r="G157">
            <v>22522</v>
          </cell>
          <cell r="H157">
            <v>14117</v>
          </cell>
          <cell r="I157">
            <v>20537</v>
          </cell>
          <cell r="J157">
            <v>15164</v>
          </cell>
          <cell r="K157">
            <v>15148</v>
          </cell>
          <cell r="L157">
            <v>21776</v>
          </cell>
          <cell r="M157">
            <v>14189</v>
          </cell>
          <cell r="N157">
            <v>12729</v>
          </cell>
          <cell r="O157">
            <v>39976</v>
          </cell>
          <cell r="P157">
            <v>15457</v>
          </cell>
          <cell r="Q157">
            <v>15733</v>
          </cell>
          <cell r="R157">
            <v>16042</v>
          </cell>
          <cell r="S157">
            <v>33801</v>
          </cell>
          <cell r="T157">
            <v>16381</v>
          </cell>
          <cell r="U157">
            <v>15254</v>
          </cell>
          <cell r="V157">
            <v>12624</v>
          </cell>
          <cell r="W157">
            <v>16668</v>
          </cell>
          <cell r="X157">
            <v>17607</v>
          </cell>
          <cell r="Y157">
            <v>11802</v>
          </cell>
          <cell r="Z157">
            <v>11831</v>
          </cell>
          <cell r="AA157">
            <v>15190</v>
          </cell>
          <cell r="AB157">
            <v>15780</v>
          </cell>
          <cell r="AC157">
            <v>15780</v>
          </cell>
          <cell r="AD157">
            <v>6738</v>
          </cell>
          <cell r="AE157">
            <v>13635</v>
          </cell>
          <cell r="AF157">
            <v>22113</v>
          </cell>
          <cell r="AG157">
            <v>51451</v>
          </cell>
          <cell r="AH157">
            <v>6738</v>
          </cell>
        </row>
        <row r="158">
          <cell r="D158" t="str">
            <v>Cera solvente (Compra)</v>
          </cell>
          <cell r="E158"/>
          <cell r="F158">
            <v>65561</v>
          </cell>
          <cell r="G158">
            <v>69306</v>
          </cell>
          <cell r="H158">
            <v>55721</v>
          </cell>
          <cell r="I158">
            <v>72232</v>
          </cell>
          <cell r="J158">
            <v>53518</v>
          </cell>
          <cell r="K158">
            <v>64992</v>
          </cell>
          <cell r="L158">
            <v>47340</v>
          </cell>
          <cell r="M158">
            <v>70693</v>
          </cell>
          <cell r="N158">
            <v>45446</v>
          </cell>
          <cell r="O158">
            <v>84338</v>
          </cell>
          <cell r="P158">
            <v>73352</v>
          </cell>
          <cell r="Q158">
            <v>74655</v>
          </cell>
          <cell r="R158">
            <v>76124</v>
          </cell>
          <cell r="S158">
            <v>95373</v>
          </cell>
          <cell r="T158">
            <v>77734</v>
          </cell>
          <cell r="U158">
            <v>65750</v>
          </cell>
          <cell r="V158">
            <v>64435</v>
          </cell>
          <cell r="W158">
            <v>47902</v>
          </cell>
          <cell r="X158">
            <v>83550</v>
          </cell>
          <cell r="Y158">
            <v>44051</v>
          </cell>
          <cell r="Z158">
            <v>46946</v>
          </cell>
          <cell r="AA158">
            <v>72082</v>
          </cell>
          <cell r="AB158">
            <v>84160</v>
          </cell>
          <cell r="AC158">
            <v>24196</v>
          </cell>
          <cell r="AD158">
            <v>31232</v>
          </cell>
          <cell r="AE158">
            <v>48072</v>
          </cell>
          <cell r="AF158">
            <v>108162</v>
          </cell>
          <cell r="AG158">
            <v>133180</v>
          </cell>
          <cell r="AH158">
            <v>24196</v>
          </cell>
        </row>
        <row r="159">
          <cell r="D159" t="str">
            <v>Sellante para pisos (Compra)</v>
          </cell>
          <cell r="E159"/>
          <cell r="F159">
            <v>69748</v>
          </cell>
          <cell r="G159">
            <v>50858</v>
          </cell>
          <cell r="H159">
            <v>62339</v>
          </cell>
          <cell r="I159">
            <v>81902</v>
          </cell>
          <cell r="J159">
            <v>57227</v>
          </cell>
          <cell r="K159">
            <v>64446</v>
          </cell>
          <cell r="L159">
            <v>70484</v>
          </cell>
          <cell r="M159">
            <v>62380</v>
          </cell>
          <cell r="N159">
            <v>46604</v>
          </cell>
          <cell r="O159">
            <v>115720</v>
          </cell>
          <cell r="P159">
            <v>68989</v>
          </cell>
          <cell r="Q159">
            <v>70216</v>
          </cell>
          <cell r="R159">
            <v>71597</v>
          </cell>
          <cell r="S159">
            <v>109389</v>
          </cell>
          <cell r="T159">
            <v>73111</v>
          </cell>
          <cell r="U159">
            <v>69958</v>
          </cell>
          <cell r="V159">
            <v>50917</v>
          </cell>
          <cell r="W159">
            <v>55036</v>
          </cell>
          <cell r="X159">
            <v>78582</v>
          </cell>
          <cell r="Y159">
            <v>50201</v>
          </cell>
          <cell r="Z159">
            <v>47321</v>
          </cell>
          <cell r="AA159">
            <v>67795</v>
          </cell>
          <cell r="AB159">
            <v>57860</v>
          </cell>
          <cell r="AC159">
            <v>71536</v>
          </cell>
          <cell r="AD159">
            <v>36696</v>
          </cell>
          <cell r="AE159">
            <v>53104</v>
          </cell>
          <cell r="AF159">
            <v>72309</v>
          </cell>
          <cell r="AG159">
            <v>153867</v>
          </cell>
          <cell r="AH159">
            <v>36696</v>
          </cell>
        </row>
        <row r="160">
          <cell r="D160" t="str">
            <v>Mantenedor de pisos (Compra)</v>
          </cell>
          <cell r="E160"/>
          <cell r="F160">
            <v>29824</v>
          </cell>
          <cell r="G160">
            <v>28737</v>
          </cell>
          <cell r="H160">
            <v>26850</v>
          </cell>
          <cell r="I160">
            <v>29653</v>
          </cell>
          <cell r="J160">
            <v>29258</v>
          </cell>
          <cell r="K160">
            <v>27926</v>
          </cell>
          <cell r="L160">
            <v>39240</v>
          </cell>
          <cell r="M160">
            <v>28891</v>
          </cell>
          <cell r="N160">
            <v>24617</v>
          </cell>
          <cell r="O160">
            <v>50496</v>
          </cell>
          <cell r="P160">
            <v>30308</v>
          </cell>
          <cell r="Q160">
            <v>30847</v>
          </cell>
          <cell r="R160">
            <v>31455</v>
          </cell>
          <cell r="S160">
            <v>53179</v>
          </cell>
          <cell r="T160">
            <v>32120</v>
          </cell>
          <cell r="U160">
            <v>30087</v>
          </cell>
          <cell r="V160">
            <v>23775</v>
          </cell>
          <cell r="W160">
            <v>24866</v>
          </cell>
          <cell r="X160">
            <v>34522</v>
          </cell>
          <cell r="Y160">
            <v>21670</v>
          </cell>
          <cell r="Z160">
            <v>22534</v>
          </cell>
          <cell r="AA160">
            <v>29783</v>
          </cell>
          <cell r="AB160">
            <v>25248</v>
          </cell>
          <cell r="AC160">
            <v>7364</v>
          </cell>
          <cell r="AD160">
            <v>16208</v>
          </cell>
          <cell r="AE160">
            <v>25237</v>
          </cell>
          <cell r="AF160">
            <v>28042</v>
          </cell>
          <cell r="AG160">
            <v>41727</v>
          </cell>
          <cell r="AH160">
            <v>7364</v>
          </cell>
        </row>
        <row r="161">
          <cell r="D161" t="str">
            <v>Removedor de cera (Compra)</v>
          </cell>
          <cell r="E161"/>
          <cell r="F161">
            <v>15485</v>
          </cell>
          <cell r="G161">
            <v>22337</v>
          </cell>
          <cell r="H161">
            <v>14272</v>
          </cell>
          <cell r="I161">
            <v>15117</v>
          </cell>
          <cell r="J161">
            <v>13379</v>
          </cell>
          <cell r="K161">
            <v>20050</v>
          </cell>
          <cell r="L161">
            <v>23775</v>
          </cell>
          <cell r="M161">
            <v>16141</v>
          </cell>
          <cell r="N161">
            <v>13560</v>
          </cell>
          <cell r="O161">
            <v>33138</v>
          </cell>
          <cell r="P161">
            <v>14086</v>
          </cell>
          <cell r="Q161">
            <v>14337</v>
          </cell>
          <cell r="R161">
            <v>14619</v>
          </cell>
          <cell r="S161">
            <v>33794</v>
          </cell>
          <cell r="T161">
            <v>14928</v>
          </cell>
          <cell r="U161">
            <v>15675</v>
          </cell>
          <cell r="V161">
            <v>11835</v>
          </cell>
          <cell r="W161">
            <v>12127</v>
          </cell>
          <cell r="X161">
            <v>16045</v>
          </cell>
          <cell r="Y161">
            <v>12347</v>
          </cell>
          <cell r="Z161">
            <v>13145</v>
          </cell>
          <cell r="AA161">
            <v>13842</v>
          </cell>
          <cell r="AB161">
            <v>13676</v>
          </cell>
          <cell r="AC161">
            <v>15780</v>
          </cell>
          <cell r="AD161">
            <v>6101</v>
          </cell>
          <cell r="AE161">
            <v>10724</v>
          </cell>
          <cell r="AF161">
            <v>18381</v>
          </cell>
          <cell r="AG161">
            <v>65330</v>
          </cell>
          <cell r="AH161">
            <v>6101</v>
          </cell>
        </row>
        <row r="162">
          <cell r="D162" t="str">
            <v>Abrillantador para piso laminado (Compra)</v>
          </cell>
          <cell r="E162"/>
          <cell r="F162">
            <v>26826</v>
          </cell>
          <cell r="G162">
            <v>27338</v>
          </cell>
          <cell r="H162">
            <v>27331</v>
          </cell>
          <cell r="I162">
            <v>58770</v>
          </cell>
          <cell r="J162">
            <v>25977</v>
          </cell>
          <cell r="K162">
            <v>38360</v>
          </cell>
          <cell r="L162">
            <v>41028</v>
          </cell>
          <cell r="M162">
            <v>29377</v>
          </cell>
          <cell r="N162">
            <v>39555</v>
          </cell>
          <cell r="O162">
            <v>64698</v>
          </cell>
          <cell r="P162">
            <v>44013</v>
          </cell>
          <cell r="Q162">
            <v>44794</v>
          </cell>
          <cell r="R162">
            <v>45675</v>
          </cell>
          <cell r="S162">
            <v>66184</v>
          </cell>
          <cell r="T162">
            <v>46641</v>
          </cell>
          <cell r="U162">
            <v>27036</v>
          </cell>
          <cell r="V162">
            <v>29140</v>
          </cell>
          <cell r="W162">
            <v>25747</v>
          </cell>
          <cell r="X162">
            <v>50131</v>
          </cell>
          <cell r="Y162">
            <v>22627</v>
          </cell>
          <cell r="Z162">
            <v>22158</v>
          </cell>
          <cell r="AA162">
            <v>43251</v>
          </cell>
          <cell r="AB162">
            <v>21040</v>
          </cell>
          <cell r="AC162">
            <v>7364</v>
          </cell>
          <cell r="AD162">
            <v>9470</v>
          </cell>
          <cell r="AE162">
            <v>16449</v>
          </cell>
          <cell r="AF162">
            <v>35818</v>
          </cell>
          <cell r="AG162">
            <v>33682</v>
          </cell>
          <cell r="AH162">
            <v>7364</v>
          </cell>
        </row>
        <row r="163">
          <cell r="D163" t="str">
            <v>Jabón neutro para pisos 1 (Compra)</v>
          </cell>
          <cell r="E163"/>
          <cell r="F163">
            <v>13518</v>
          </cell>
          <cell r="G163">
            <v>12282</v>
          </cell>
          <cell r="H163">
            <v>13477</v>
          </cell>
          <cell r="I163">
            <v>13216</v>
          </cell>
          <cell r="J163">
            <v>11900</v>
          </cell>
          <cell r="K163">
            <v>19760</v>
          </cell>
          <cell r="L163">
            <v>20409</v>
          </cell>
          <cell r="M163">
            <v>12082</v>
          </cell>
          <cell r="N163">
            <v>10730</v>
          </cell>
          <cell r="O163">
            <v>29456</v>
          </cell>
          <cell r="P163">
            <v>20510</v>
          </cell>
          <cell r="Q163">
            <v>20875</v>
          </cell>
          <cell r="R163">
            <v>21285</v>
          </cell>
          <cell r="S163">
            <v>27041</v>
          </cell>
          <cell r="T163">
            <v>21735</v>
          </cell>
          <cell r="U163">
            <v>13781</v>
          </cell>
          <cell r="V163">
            <v>10730</v>
          </cell>
          <cell r="W163">
            <v>11654</v>
          </cell>
          <cell r="X163">
            <v>23363</v>
          </cell>
          <cell r="Y163">
            <v>10904</v>
          </cell>
          <cell r="Z163">
            <v>10891</v>
          </cell>
          <cell r="AA163">
            <v>20156</v>
          </cell>
          <cell r="AB163">
            <v>13676</v>
          </cell>
          <cell r="AC163">
            <v>7364</v>
          </cell>
          <cell r="AD163">
            <v>5099</v>
          </cell>
          <cell r="AE163">
            <v>10463</v>
          </cell>
          <cell r="AF163">
            <v>15222</v>
          </cell>
          <cell r="AG163">
            <v>25240</v>
          </cell>
          <cell r="AH163">
            <v>5099</v>
          </cell>
        </row>
        <row r="164">
          <cell r="D164" t="str">
            <v>Jabón neutro para pisos 2 (Compra)</v>
          </cell>
          <cell r="E164"/>
          <cell r="F164">
            <v>66970</v>
          </cell>
          <cell r="G164">
            <v>62814</v>
          </cell>
          <cell r="H164">
            <v>65735</v>
          </cell>
          <cell r="I164">
            <v>65140</v>
          </cell>
          <cell r="J164">
            <v>59057</v>
          </cell>
          <cell r="K164">
            <v>85211</v>
          </cell>
          <cell r="L164">
            <v>104148</v>
          </cell>
          <cell r="M164">
            <v>54003</v>
          </cell>
          <cell r="N164">
            <v>53652</v>
          </cell>
          <cell r="O164">
            <v>157800</v>
          </cell>
          <cell r="P164">
            <v>84159</v>
          </cell>
          <cell r="Q164">
            <v>85655</v>
          </cell>
          <cell r="R164">
            <v>87340</v>
          </cell>
          <cell r="S164">
            <v>141956</v>
          </cell>
          <cell r="T164">
            <v>89188</v>
          </cell>
          <cell r="U164">
            <v>67223</v>
          </cell>
          <cell r="V164">
            <v>57860</v>
          </cell>
          <cell r="W164">
            <v>55016</v>
          </cell>
          <cell r="X164">
            <v>95860</v>
          </cell>
          <cell r="Y164">
            <v>50333</v>
          </cell>
          <cell r="Z164">
            <v>51077</v>
          </cell>
          <cell r="AA164">
            <v>82703</v>
          </cell>
          <cell r="AB164">
            <v>57860</v>
          </cell>
          <cell r="AC164">
            <v>73640</v>
          </cell>
          <cell r="AD164">
            <v>24767</v>
          </cell>
          <cell r="AE164">
            <v>54145</v>
          </cell>
          <cell r="AF164">
            <v>74752</v>
          </cell>
          <cell r="AG164">
            <v>114836</v>
          </cell>
          <cell r="AH164">
            <v>24767</v>
          </cell>
        </row>
        <row r="165">
          <cell r="D165" t="str">
            <v>Varsol  ecológico 1 (Compra)</v>
          </cell>
          <cell r="E165"/>
          <cell r="F165">
            <v>14202</v>
          </cell>
          <cell r="G165">
            <v>11718</v>
          </cell>
          <cell r="H165">
            <v>12123</v>
          </cell>
          <cell r="I165">
            <v>13781</v>
          </cell>
          <cell r="J165">
            <v>10891</v>
          </cell>
          <cell r="K165">
            <v>13980</v>
          </cell>
          <cell r="L165">
            <v>16096</v>
          </cell>
          <cell r="M165">
            <v>11045</v>
          </cell>
          <cell r="N165">
            <v>10383</v>
          </cell>
          <cell r="O165">
            <v>18108</v>
          </cell>
          <cell r="P165">
            <v>14750</v>
          </cell>
          <cell r="Q165">
            <v>15013</v>
          </cell>
          <cell r="R165">
            <v>15307</v>
          </cell>
          <cell r="S165">
            <v>19935</v>
          </cell>
          <cell r="T165">
            <v>15632</v>
          </cell>
          <cell r="U165">
            <v>14412</v>
          </cell>
          <cell r="V165">
            <v>9521</v>
          </cell>
          <cell r="W165">
            <v>8571</v>
          </cell>
          <cell r="X165">
            <v>16801</v>
          </cell>
          <cell r="Y165">
            <v>9900</v>
          </cell>
          <cell r="Z165">
            <v>10140</v>
          </cell>
          <cell r="AA165">
            <v>14496</v>
          </cell>
          <cell r="AB165">
            <v>9468</v>
          </cell>
          <cell r="AC165">
            <v>5201</v>
          </cell>
          <cell r="AD165">
            <v>4189</v>
          </cell>
          <cell r="AE165">
            <v>9957</v>
          </cell>
          <cell r="AF165">
            <v>12660</v>
          </cell>
          <cell r="AG165">
            <v>16178</v>
          </cell>
          <cell r="AH165">
            <v>4189</v>
          </cell>
        </row>
        <row r="166">
          <cell r="D166" t="str">
            <v>Varsol ecológico 2 (Compra)</v>
          </cell>
          <cell r="E166"/>
          <cell r="F166">
            <v>38924</v>
          </cell>
          <cell r="G166">
            <v>30857</v>
          </cell>
          <cell r="H166">
            <v>35532</v>
          </cell>
          <cell r="I166">
            <v>40222</v>
          </cell>
          <cell r="J166">
            <v>27088</v>
          </cell>
          <cell r="K166">
            <v>41033</v>
          </cell>
          <cell r="L166">
            <v>37872</v>
          </cell>
          <cell r="M166">
            <v>32334</v>
          </cell>
          <cell r="N166">
            <v>24406</v>
          </cell>
          <cell r="O166">
            <v>53676</v>
          </cell>
          <cell r="P166">
            <v>38582</v>
          </cell>
          <cell r="Q166">
            <v>39268</v>
          </cell>
          <cell r="R166">
            <v>40040</v>
          </cell>
          <cell r="S166">
            <v>59618</v>
          </cell>
          <cell r="T166">
            <v>40887</v>
          </cell>
          <cell r="U166">
            <v>39134</v>
          </cell>
          <cell r="V166">
            <v>29035</v>
          </cell>
          <cell r="W166">
            <v>26830</v>
          </cell>
          <cell r="X166">
            <v>43945</v>
          </cell>
          <cell r="Y166">
            <v>29583</v>
          </cell>
          <cell r="Z166">
            <v>24412</v>
          </cell>
          <cell r="AA166">
            <v>37914</v>
          </cell>
          <cell r="AB166">
            <v>33664</v>
          </cell>
          <cell r="AC166">
            <v>21303</v>
          </cell>
          <cell r="AD166">
            <v>12201</v>
          </cell>
          <cell r="AE166">
            <v>32044</v>
          </cell>
          <cell r="AF166">
            <v>43088</v>
          </cell>
          <cell r="AG166">
            <v>56755</v>
          </cell>
          <cell r="AH166">
            <v>12201</v>
          </cell>
        </row>
        <row r="167">
          <cell r="D167" t="str">
            <v>Desmanchador multiusos (Compra)</v>
          </cell>
          <cell r="E167"/>
          <cell r="F167">
            <v>11677</v>
          </cell>
          <cell r="G167">
            <v>10644</v>
          </cell>
          <cell r="H167">
            <v>11007</v>
          </cell>
          <cell r="I167">
            <v>14560</v>
          </cell>
          <cell r="J167">
            <v>11363</v>
          </cell>
          <cell r="K167">
            <v>11835</v>
          </cell>
          <cell r="L167">
            <v>15885</v>
          </cell>
          <cell r="M167">
            <v>12230</v>
          </cell>
          <cell r="N167">
            <v>12940</v>
          </cell>
          <cell r="O167">
            <v>26300</v>
          </cell>
          <cell r="P167">
            <v>12534</v>
          </cell>
          <cell r="Q167">
            <v>12757</v>
          </cell>
          <cell r="R167">
            <v>13008</v>
          </cell>
          <cell r="S167">
            <v>22791</v>
          </cell>
          <cell r="T167">
            <v>13283</v>
          </cell>
          <cell r="U167">
            <v>11888</v>
          </cell>
          <cell r="V167">
            <v>11572</v>
          </cell>
          <cell r="W167">
            <v>10942</v>
          </cell>
          <cell r="X167">
            <v>14276</v>
          </cell>
          <cell r="Y167">
            <v>9333</v>
          </cell>
          <cell r="Z167">
            <v>9858</v>
          </cell>
          <cell r="AA167">
            <v>12316</v>
          </cell>
          <cell r="AB167">
            <v>10520</v>
          </cell>
          <cell r="AC167">
            <v>7890</v>
          </cell>
          <cell r="AD167">
            <v>15570</v>
          </cell>
          <cell r="AE167">
            <v>9538</v>
          </cell>
          <cell r="AF167">
            <v>12018</v>
          </cell>
          <cell r="AG167">
            <v>20598</v>
          </cell>
          <cell r="AH167">
            <v>7890</v>
          </cell>
        </row>
        <row r="168">
          <cell r="D168" t="str">
            <v>Brillametal en crema (Compra)</v>
          </cell>
          <cell r="E168"/>
          <cell r="F168">
            <v>11151</v>
          </cell>
          <cell r="G168">
            <v>10360</v>
          </cell>
          <cell r="H168">
            <v>11705</v>
          </cell>
          <cell r="I168">
            <v>9688</v>
          </cell>
          <cell r="J168">
            <v>11224</v>
          </cell>
          <cell r="K168">
            <v>10710</v>
          </cell>
          <cell r="L168">
            <v>12098</v>
          </cell>
          <cell r="M168">
            <v>13677</v>
          </cell>
          <cell r="N168">
            <v>12098</v>
          </cell>
          <cell r="O168">
            <v>16994</v>
          </cell>
          <cell r="P168">
            <v>11301</v>
          </cell>
          <cell r="Q168">
            <v>11502</v>
          </cell>
          <cell r="R168">
            <v>11728</v>
          </cell>
          <cell r="S168">
            <v>18169</v>
          </cell>
          <cell r="T168">
            <v>11975</v>
          </cell>
          <cell r="U168">
            <v>11362</v>
          </cell>
          <cell r="V168">
            <v>14728</v>
          </cell>
          <cell r="W168">
            <v>12811</v>
          </cell>
          <cell r="X168">
            <v>12871</v>
          </cell>
          <cell r="Y168">
            <v>10310</v>
          </cell>
          <cell r="Z168">
            <v>10140</v>
          </cell>
          <cell r="AA168">
            <v>11104</v>
          </cell>
          <cell r="AB168">
            <v>10520</v>
          </cell>
          <cell r="AC168">
            <v>5260</v>
          </cell>
          <cell r="AD168">
            <v>8358</v>
          </cell>
          <cell r="AE168">
            <v>12233</v>
          </cell>
          <cell r="AF168">
            <v>12996</v>
          </cell>
          <cell r="AG168">
            <v>24001</v>
          </cell>
          <cell r="AH168">
            <v>5260</v>
          </cell>
        </row>
        <row r="169">
          <cell r="D169" t="str">
            <v>Brillametal líquido (Compra)</v>
          </cell>
          <cell r="E169"/>
          <cell r="F169">
            <v>33138</v>
          </cell>
          <cell r="G169">
            <v>24871</v>
          </cell>
          <cell r="H169">
            <v>35005</v>
          </cell>
          <cell r="I169">
            <v>49854</v>
          </cell>
          <cell r="J169">
            <v>32638</v>
          </cell>
          <cell r="K169">
            <v>49553</v>
          </cell>
          <cell r="L169">
            <v>33664</v>
          </cell>
          <cell r="M169">
            <v>31644</v>
          </cell>
          <cell r="N169">
            <v>23354</v>
          </cell>
          <cell r="O169">
            <v>52600</v>
          </cell>
          <cell r="P169">
            <v>53267</v>
          </cell>
          <cell r="Q169">
            <v>54214</v>
          </cell>
          <cell r="R169">
            <v>55280</v>
          </cell>
          <cell r="S169">
            <v>50699</v>
          </cell>
          <cell r="T169">
            <v>56449</v>
          </cell>
          <cell r="U169">
            <v>33348</v>
          </cell>
          <cell r="V169">
            <v>31034</v>
          </cell>
          <cell r="W169">
            <v>59923</v>
          </cell>
          <cell r="X169">
            <v>60674</v>
          </cell>
          <cell r="Y169">
            <v>34831</v>
          </cell>
          <cell r="Z169">
            <v>35116</v>
          </cell>
          <cell r="AA169">
            <v>52345</v>
          </cell>
          <cell r="AB169">
            <v>37872</v>
          </cell>
          <cell r="AC169">
            <v>12624</v>
          </cell>
          <cell r="AD169">
            <v>11776</v>
          </cell>
          <cell r="AE169">
            <v>28543</v>
          </cell>
          <cell r="AF169">
            <v>79319</v>
          </cell>
          <cell r="AG169">
            <v>52512</v>
          </cell>
          <cell r="AH169">
            <v>11776</v>
          </cell>
        </row>
        <row r="170">
          <cell r="D170" t="str">
            <v>Betún (Compra)</v>
          </cell>
          <cell r="E170"/>
          <cell r="F170">
            <v>15570</v>
          </cell>
          <cell r="G170">
            <v>6812</v>
          </cell>
          <cell r="H170">
            <v>14405</v>
          </cell>
          <cell r="I170">
            <v>13317</v>
          </cell>
          <cell r="J170">
            <v>12462</v>
          </cell>
          <cell r="K170">
            <v>16818</v>
          </cell>
          <cell r="L170">
            <v>18936</v>
          </cell>
          <cell r="M170">
            <v>10564</v>
          </cell>
          <cell r="N170">
            <v>15044</v>
          </cell>
          <cell r="O170">
            <v>23144</v>
          </cell>
          <cell r="P170">
            <v>18306</v>
          </cell>
          <cell r="Q170">
            <v>18631</v>
          </cell>
          <cell r="R170">
            <v>18997</v>
          </cell>
          <cell r="S170">
            <v>22937</v>
          </cell>
          <cell r="T170">
            <v>19400</v>
          </cell>
          <cell r="U170">
            <v>15780</v>
          </cell>
          <cell r="V170">
            <v>12519</v>
          </cell>
          <cell r="W170">
            <v>23382</v>
          </cell>
          <cell r="X170">
            <v>20851</v>
          </cell>
          <cell r="Y170">
            <v>10538</v>
          </cell>
          <cell r="Z170">
            <v>10329</v>
          </cell>
          <cell r="AA170">
            <v>17989</v>
          </cell>
          <cell r="AB170">
            <v>18831</v>
          </cell>
          <cell r="AC170">
            <v>11572</v>
          </cell>
          <cell r="AD170">
            <v>9597</v>
          </cell>
          <cell r="AE170">
            <v>8262</v>
          </cell>
          <cell r="AF170">
            <v>23234</v>
          </cell>
          <cell r="AG170">
            <v>18476</v>
          </cell>
          <cell r="AH170">
            <v>6812</v>
          </cell>
        </row>
        <row r="171">
          <cell r="D171" t="str">
            <v>Ambientador 1 (Compra)</v>
          </cell>
          <cell r="E171"/>
          <cell r="F171">
            <v>11362</v>
          </cell>
          <cell r="G171">
            <v>12445</v>
          </cell>
          <cell r="H171">
            <v>11233</v>
          </cell>
          <cell r="I171">
            <v>11332</v>
          </cell>
          <cell r="J171">
            <v>12206</v>
          </cell>
          <cell r="K171">
            <v>13442</v>
          </cell>
          <cell r="L171">
            <v>17042</v>
          </cell>
          <cell r="M171">
            <v>11814</v>
          </cell>
          <cell r="N171">
            <v>10730</v>
          </cell>
          <cell r="O171">
            <v>23144</v>
          </cell>
          <cell r="P171">
            <v>9470</v>
          </cell>
          <cell r="Q171">
            <v>9638</v>
          </cell>
          <cell r="R171">
            <v>9828</v>
          </cell>
          <cell r="S171">
            <v>23291</v>
          </cell>
          <cell r="T171">
            <v>10036</v>
          </cell>
          <cell r="U171">
            <v>11572</v>
          </cell>
          <cell r="V171">
            <v>10678</v>
          </cell>
          <cell r="W171">
            <v>10057</v>
          </cell>
          <cell r="X171">
            <v>10787</v>
          </cell>
          <cell r="Y171">
            <v>9289</v>
          </cell>
          <cell r="Z171">
            <v>11173</v>
          </cell>
          <cell r="AA171">
            <v>9306</v>
          </cell>
          <cell r="AB171">
            <v>10520</v>
          </cell>
          <cell r="AC171">
            <v>7364</v>
          </cell>
          <cell r="AD171">
            <v>4917</v>
          </cell>
          <cell r="AE171">
            <v>11717</v>
          </cell>
          <cell r="AF171">
            <v>15222</v>
          </cell>
          <cell r="AG171">
            <v>305345</v>
          </cell>
          <cell r="AH171">
            <v>4917</v>
          </cell>
        </row>
        <row r="172">
          <cell r="D172" t="str">
            <v>Ambientador 2 (Compra)</v>
          </cell>
          <cell r="E172"/>
          <cell r="F172">
            <v>13571</v>
          </cell>
          <cell r="G172">
            <v>13982</v>
          </cell>
          <cell r="H172">
            <v>13654</v>
          </cell>
          <cell r="I172">
            <v>13028</v>
          </cell>
          <cell r="J172">
            <v>15488</v>
          </cell>
          <cell r="K172">
            <v>13010</v>
          </cell>
          <cell r="L172">
            <v>17358</v>
          </cell>
          <cell r="M172">
            <v>11858</v>
          </cell>
          <cell r="N172">
            <v>13886</v>
          </cell>
          <cell r="O172">
            <v>19558</v>
          </cell>
          <cell r="P172">
            <v>13946</v>
          </cell>
          <cell r="Q172">
            <v>14195</v>
          </cell>
          <cell r="R172">
            <v>14473</v>
          </cell>
          <cell r="S172">
            <v>21593</v>
          </cell>
          <cell r="T172">
            <v>14780</v>
          </cell>
          <cell r="U172">
            <v>13781</v>
          </cell>
          <cell r="V172">
            <v>12098</v>
          </cell>
          <cell r="W172">
            <v>10705</v>
          </cell>
          <cell r="X172">
            <v>15885</v>
          </cell>
          <cell r="Y172">
            <v>10461</v>
          </cell>
          <cell r="Z172">
            <v>12769</v>
          </cell>
          <cell r="AA172">
            <v>13704</v>
          </cell>
          <cell r="AB172">
            <v>12624</v>
          </cell>
          <cell r="AC172">
            <v>7890</v>
          </cell>
          <cell r="AD172">
            <v>8401</v>
          </cell>
          <cell r="AE172">
            <v>9902</v>
          </cell>
          <cell r="AF172">
            <v>10772</v>
          </cell>
          <cell r="AG172">
            <v>19669</v>
          </cell>
          <cell r="AH172">
            <v>7890</v>
          </cell>
        </row>
        <row r="173">
          <cell r="D173" t="str">
            <v>Insecticida 1 (Compra)</v>
          </cell>
          <cell r="E173"/>
          <cell r="F173">
            <v>21776</v>
          </cell>
          <cell r="G173">
            <v>17847</v>
          </cell>
          <cell r="H173">
            <v>20493</v>
          </cell>
          <cell r="I173">
            <v>15899</v>
          </cell>
          <cell r="J173">
            <v>22221</v>
          </cell>
          <cell r="K173">
            <v>23032</v>
          </cell>
          <cell r="L173">
            <v>26300</v>
          </cell>
          <cell r="M173">
            <v>19211</v>
          </cell>
          <cell r="N173">
            <v>20619</v>
          </cell>
          <cell r="O173">
            <v>29505</v>
          </cell>
          <cell r="P173">
            <v>27437</v>
          </cell>
          <cell r="Q173">
            <v>27924</v>
          </cell>
          <cell r="R173">
            <v>28473</v>
          </cell>
          <cell r="S173">
            <v>32556</v>
          </cell>
          <cell r="T173">
            <v>29075</v>
          </cell>
          <cell r="U173">
            <v>21987</v>
          </cell>
          <cell r="V173">
            <v>21566</v>
          </cell>
          <cell r="W173">
            <v>24866</v>
          </cell>
          <cell r="X173">
            <v>31252</v>
          </cell>
          <cell r="Y173">
            <v>15716</v>
          </cell>
          <cell r="Z173">
            <v>22534</v>
          </cell>
          <cell r="AA173">
            <v>26963</v>
          </cell>
          <cell r="AB173">
            <v>16832</v>
          </cell>
          <cell r="AC173">
            <v>13150</v>
          </cell>
          <cell r="AD173">
            <v>18569</v>
          </cell>
          <cell r="AE173">
            <v>17674</v>
          </cell>
          <cell r="AF173">
            <v>20078</v>
          </cell>
          <cell r="AG173">
            <v>18918</v>
          </cell>
          <cell r="AH173">
            <v>13150</v>
          </cell>
        </row>
        <row r="174">
          <cell r="D174" t="str">
            <v>Insecticida 2 (Compra)</v>
          </cell>
          <cell r="E174"/>
          <cell r="F174">
            <v>20987</v>
          </cell>
          <cell r="G174">
            <v>17847</v>
          </cell>
          <cell r="H174">
            <v>21318</v>
          </cell>
          <cell r="I174">
            <v>15899</v>
          </cell>
          <cell r="J174">
            <v>21178</v>
          </cell>
          <cell r="K174">
            <v>26988</v>
          </cell>
          <cell r="L174">
            <v>27352</v>
          </cell>
          <cell r="M174">
            <v>19624</v>
          </cell>
          <cell r="N174">
            <v>20619</v>
          </cell>
          <cell r="O174">
            <v>30738</v>
          </cell>
          <cell r="P174">
            <v>29109</v>
          </cell>
          <cell r="Q174">
            <v>29626</v>
          </cell>
          <cell r="R174">
            <v>30209</v>
          </cell>
          <cell r="S174">
            <v>33918</v>
          </cell>
          <cell r="T174">
            <v>30848</v>
          </cell>
          <cell r="U174">
            <v>21250</v>
          </cell>
          <cell r="V174">
            <v>22513</v>
          </cell>
          <cell r="W174">
            <v>24866</v>
          </cell>
          <cell r="X174">
            <v>33156</v>
          </cell>
          <cell r="Y174">
            <v>15862</v>
          </cell>
          <cell r="Z174">
            <v>22534</v>
          </cell>
          <cell r="AA174">
            <v>28606</v>
          </cell>
          <cell r="AB174">
            <v>17358</v>
          </cell>
          <cell r="AC174">
            <v>13150</v>
          </cell>
          <cell r="AD174">
            <v>20745</v>
          </cell>
          <cell r="AE174">
            <v>17674</v>
          </cell>
          <cell r="AF174">
            <v>154734</v>
          </cell>
          <cell r="AG174">
            <v>18918</v>
          </cell>
          <cell r="AH174">
            <v>13150</v>
          </cell>
        </row>
        <row r="175">
          <cell r="D175" t="str">
            <v>Limpiones 1 (Compra)</v>
          </cell>
          <cell r="E175"/>
          <cell r="F175">
            <v>5523</v>
          </cell>
          <cell r="G175">
            <v>7161</v>
          </cell>
          <cell r="H175">
            <v>4923</v>
          </cell>
          <cell r="I175">
            <v>6124</v>
          </cell>
          <cell r="J175">
            <v>4742</v>
          </cell>
          <cell r="K175">
            <v>4648</v>
          </cell>
          <cell r="L175">
            <v>6733</v>
          </cell>
          <cell r="M175">
            <v>4975</v>
          </cell>
          <cell r="N175">
            <v>5239</v>
          </cell>
          <cell r="O175">
            <v>10520</v>
          </cell>
          <cell r="P175">
            <v>5268</v>
          </cell>
          <cell r="Q175">
            <v>5362</v>
          </cell>
          <cell r="R175">
            <v>5467</v>
          </cell>
          <cell r="S175">
            <v>9004</v>
          </cell>
          <cell r="T175">
            <v>5584</v>
          </cell>
          <cell r="U175">
            <v>5786</v>
          </cell>
          <cell r="V175">
            <v>4418</v>
          </cell>
          <cell r="W175">
            <v>3387</v>
          </cell>
          <cell r="X175">
            <v>6001</v>
          </cell>
          <cell r="Y175">
            <v>4208</v>
          </cell>
          <cell r="Z175">
            <v>4695</v>
          </cell>
          <cell r="AA175">
            <v>5178</v>
          </cell>
          <cell r="AB175">
            <v>3892</v>
          </cell>
          <cell r="AC175">
            <v>2747</v>
          </cell>
          <cell r="AD175">
            <v>2791</v>
          </cell>
          <cell r="AE175">
            <v>3756</v>
          </cell>
          <cell r="AF175">
            <v>4702</v>
          </cell>
          <cell r="AG175">
            <v>8310</v>
          </cell>
          <cell r="AH175">
            <v>2747</v>
          </cell>
        </row>
        <row r="176">
          <cell r="D176" t="str">
            <v>Limpiones 2 (Compra)</v>
          </cell>
          <cell r="E176"/>
          <cell r="F176">
            <v>15622</v>
          </cell>
          <cell r="G176">
            <v>15873</v>
          </cell>
          <cell r="H176">
            <v>14319</v>
          </cell>
          <cell r="I176">
            <v>17466</v>
          </cell>
          <cell r="J176">
            <v>16194</v>
          </cell>
          <cell r="K176">
            <v>13112</v>
          </cell>
          <cell r="L176">
            <v>15254</v>
          </cell>
          <cell r="M176">
            <v>12528</v>
          </cell>
          <cell r="N176">
            <v>15254</v>
          </cell>
          <cell r="O176">
            <v>20886</v>
          </cell>
          <cell r="P176">
            <v>13330</v>
          </cell>
          <cell r="Q176">
            <v>13567</v>
          </cell>
          <cell r="R176">
            <v>13834</v>
          </cell>
          <cell r="S176">
            <v>23320</v>
          </cell>
          <cell r="T176">
            <v>14126</v>
          </cell>
          <cell r="U176">
            <v>15885</v>
          </cell>
          <cell r="V176">
            <v>13781</v>
          </cell>
          <cell r="W176">
            <v>13253</v>
          </cell>
          <cell r="X176">
            <v>15182</v>
          </cell>
          <cell r="Y176">
            <v>10310</v>
          </cell>
          <cell r="Z176">
            <v>12769</v>
          </cell>
          <cell r="AA176">
            <v>13100</v>
          </cell>
          <cell r="AB176">
            <v>12624</v>
          </cell>
          <cell r="AC176">
            <v>9468</v>
          </cell>
          <cell r="AD176">
            <v>10068</v>
          </cell>
          <cell r="AE176">
            <v>10352</v>
          </cell>
          <cell r="AF176">
            <v>14966</v>
          </cell>
          <cell r="AG176">
            <v>20421</v>
          </cell>
          <cell r="AH176">
            <v>9468</v>
          </cell>
        </row>
        <row r="177">
          <cell r="D177" t="str">
            <v>Limpiones 3 (Compra)</v>
          </cell>
          <cell r="E177"/>
          <cell r="F177">
            <v>6207</v>
          </cell>
          <cell r="G177">
            <v>6563</v>
          </cell>
          <cell r="H177">
            <v>5635</v>
          </cell>
          <cell r="I177">
            <v>7390</v>
          </cell>
          <cell r="J177">
            <v>4184</v>
          </cell>
          <cell r="K177">
            <v>5681</v>
          </cell>
          <cell r="L177">
            <v>7259</v>
          </cell>
          <cell r="M177">
            <v>5015</v>
          </cell>
          <cell r="N177">
            <v>6102</v>
          </cell>
          <cell r="O177">
            <v>10520</v>
          </cell>
          <cell r="P177">
            <v>6777</v>
          </cell>
          <cell r="Q177">
            <v>6897</v>
          </cell>
          <cell r="R177">
            <v>7033</v>
          </cell>
          <cell r="S177">
            <v>9337</v>
          </cell>
          <cell r="T177">
            <v>7182</v>
          </cell>
          <cell r="U177">
            <v>6417</v>
          </cell>
          <cell r="V177">
            <v>5313</v>
          </cell>
          <cell r="W177">
            <v>3401</v>
          </cell>
          <cell r="X177">
            <v>7719</v>
          </cell>
          <cell r="Y177">
            <v>5018</v>
          </cell>
          <cell r="Z177">
            <v>4695</v>
          </cell>
          <cell r="AA177">
            <v>6659</v>
          </cell>
          <cell r="AB177">
            <v>4734</v>
          </cell>
          <cell r="AC177">
            <v>3051</v>
          </cell>
          <cell r="AD177">
            <v>2416</v>
          </cell>
          <cell r="AE177">
            <v>3756</v>
          </cell>
          <cell r="AF177">
            <v>5832</v>
          </cell>
          <cell r="AG177">
            <v>8310</v>
          </cell>
          <cell r="AH177">
            <v>2416</v>
          </cell>
        </row>
        <row r="178">
          <cell r="D178" t="str">
            <v>Limpiones 4 (Compra)</v>
          </cell>
          <cell r="E178"/>
          <cell r="F178">
            <v>15275</v>
          </cell>
          <cell r="G178">
            <v>13134</v>
          </cell>
          <cell r="H178">
            <v>13845</v>
          </cell>
          <cell r="I178">
            <v>18065</v>
          </cell>
          <cell r="J178">
            <v>10005</v>
          </cell>
          <cell r="K178">
            <v>15106</v>
          </cell>
          <cell r="L178">
            <v>17358</v>
          </cell>
          <cell r="M178">
            <v>13550</v>
          </cell>
          <cell r="N178">
            <v>13886</v>
          </cell>
          <cell r="O178">
            <v>19475</v>
          </cell>
          <cell r="P178">
            <v>16858</v>
          </cell>
          <cell r="Q178">
            <v>17158</v>
          </cell>
          <cell r="R178">
            <v>17496</v>
          </cell>
          <cell r="S178">
            <v>22160</v>
          </cell>
          <cell r="T178">
            <v>17867</v>
          </cell>
          <cell r="U178">
            <v>15464</v>
          </cell>
          <cell r="V178">
            <v>15464</v>
          </cell>
          <cell r="W178">
            <v>9214</v>
          </cell>
          <cell r="X178">
            <v>19202</v>
          </cell>
          <cell r="Y178">
            <v>10204</v>
          </cell>
          <cell r="Z178">
            <v>12769</v>
          </cell>
          <cell r="AA178">
            <v>16568</v>
          </cell>
          <cell r="AB178">
            <v>10520</v>
          </cell>
          <cell r="AC178">
            <v>5260</v>
          </cell>
          <cell r="AD178">
            <v>7851</v>
          </cell>
          <cell r="AE178">
            <v>10215</v>
          </cell>
          <cell r="AF178">
            <v>12072</v>
          </cell>
          <cell r="AG178">
            <v>20421</v>
          </cell>
          <cell r="AH178">
            <v>5260</v>
          </cell>
        </row>
        <row r="179">
          <cell r="D179" t="str">
            <v>Limpiones 5 (Compra)</v>
          </cell>
          <cell r="E179"/>
          <cell r="F179">
            <v>17042</v>
          </cell>
          <cell r="G179">
            <v>14842</v>
          </cell>
          <cell r="H179">
            <v>14529</v>
          </cell>
          <cell r="I179">
            <v>17915</v>
          </cell>
          <cell r="J179">
            <v>14282</v>
          </cell>
          <cell r="K179">
            <v>21302</v>
          </cell>
          <cell r="L179">
            <v>19146</v>
          </cell>
          <cell r="M179">
            <v>17201</v>
          </cell>
          <cell r="N179">
            <v>18515</v>
          </cell>
          <cell r="O179">
            <v>21504</v>
          </cell>
          <cell r="P179">
            <v>23806</v>
          </cell>
          <cell r="Q179">
            <v>24229</v>
          </cell>
          <cell r="R179">
            <v>24705</v>
          </cell>
          <cell r="S179">
            <v>24552</v>
          </cell>
          <cell r="T179">
            <v>25228</v>
          </cell>
          <cell r="U179">
            <v>17253</v>
          </cell>
          <cell r="V179">
            <v>15359</v>
          </cell>
          <cell r="W179">
            <v>10028</v>
          </cell>
          <cell r="X179">
            <v>27115</v>
          </cell>
          <cell r="Y179">
            <v>14728</v>
          </cell>
          <cell r="Z179">
            <v>12769</v>
          </cell>
          <cell r="AA179">
            <v>23394</v>
          </cell>
          <cell r="AB179">
            <v>17253</v>
          </cell>
          <cell r="AC179">
            <v>5260</v>
          </cell>
          <cell r="AD179">
            <v>9321</v>
          </cell>
          <cell r="AE179">
            <v>10516</v>
          </cell>
          <cell r="AF179">
            <v>12659</v>
          </cell>
          <cell r="AG179">
            <v>8310</v>
          </cell>
          <cell r="AH179">
            <v>5260</v>
          </cell>
        </row>
        <row r="180">
          <cell r="D180" t="str">
            <v>Bayetilla 1 (Compra)</v>
          </cell>
          <cell r="E180"/>
          <cell r="F180">
            <v>9310</v>
          </cell>
          <cell r="G180">
            <v>9884</v>
          </cell>
          <cell r="H180">
            <v>9609</v>
          </cell>
          <cell r="I180">
            <v>10351</v>
          </cell>
          <cell r="J180">
            <v>6991</v>
          </cell>
          <cell r="K180">
            <v>8785</v>
          </cell>
          <cell r="L180">
            <v>13571</v>
          </cell>
          <cell r="M180">
            <v>17053</v>
          </cell>
          <cell r="N180">
            <v>9363</v>
          </cell>
          <cell r="O180">
            <v>17304</v>
          </cell>
          <cell r="P180">
            <v>9162</v>
          </cell>
          <cell r="Q180">
            <v>9324</v>
          </cell>
          <cell r="R180">
            <v>9508</v>
          </cell>
          <cell r="S180">
            <v>19363</v>
          </cell>
          <cell r="T180">
            <v>9709</v>
          </cell>
          <cell r="U180">
            <v>9573</v>
          </cell>
          <cell r="V180">
            <v>8416</v>
          </cell>
          <cell r="W180">
            <v>6505</v>
          </cell>
          <cell r="X180">
            <v>10436</v>
          </cell>
          <cell r="Y180">
            <v>9484</v>
          </cell>
          <cell r="Z180">
            <v>9014</v>
          </cell>
          <cell r="AA180">
            <v>9003</v>
          </cell>
          <cell r="AB180">
            <v>7364</v>
          </cell>
          <cell r="AC180">
            <v>4944</v>
          </cell>
          <cell r="AD180">
            <v>6959</v>
          </cell>
          <cell r="AE180">
            <v>7338</v>
          </cell>
          <cell r="AF180">
            <v>7406</v>
          </cell>
          <cell r="AG180">
            <v>20510</v>
          </cell>
          <cell r="AH180">
            <v>4944</v>
          </cell>
        </row>
        <row r="181">
          <cell r="D181" t="str">
            <v>Bayetilla 2 (Compra)</v>
          </cell>
          <cell r="E181"/>
          <cell r="F181">
            <v>9489</v>
          </cell>
          <cell r="G181">
            <v>9056</v>
          </cell>
          <cell r="H181">
            <v>10081</v>
          </cell>
          <cell r="I181">
            <v>10351</v>
          </cell>
          <cell r="J181">
            <v>9321</v>
          </cell>
          <cell r="K181">
            <v>8785</v>
          </cell>
          <cell r="L181">
            <v>15570</v>
          </cell>
          <cell r="M181">
            <v>17137</v>
          </cell>
          <cell r="N181">
            <v>9363</v>
          </cell>
          <cell r="O181">
            <v>21761</v>
          </cell>
          <cell r="P181">
            <v>8690</v>
          </cell>
          <cell r="Q181">
            <v>8843</v>
          </cell>
          <cell r="R181">
            <v>9017</v>
          </cell>
          <cell r="S181">
            <v>22172</v>
          </cell>
          <cell r="T181">
            <v>9207</v>
          </cell>
          <cell r="U181">
            <v>9678</v>
          </cell>
          <cell r="V181">
            <v>8311</v>
          </cell>
          <cell r="W181">
            <v>6505</v>
          </cell>
          <cell r="X181">
            <v>9897</v>
          </cell>
          <cell r="Y181">
            <v>11657</v>
          </cell>
          <cell r="Z181">
            <v>9014</v>
          </cell>
          <cell r="AA181">
            <v>8538</v>
          </cell>
          <cell r="AB181">
            <v>7890</v>
          </cell>
          <cell r="AC181">
            <v>4944</v>
          </cell>
          <cell r="AD181">
            <v>7181</v>
          </cell>
          <cell r="AE181">
            <v>7338</v>
          </cell>
          <cell r="AF181">
            <v>7406</v>
          </cell>
          <cell r="AG181">
            <v>20598</v>
          </cell>
          <cell r="AH181">
            <v>4944</v>
          </cell>
        </row>
        <row r="182">
          <cell r="D182" t="str">
            <v>Toalla en tela blanca para pisos por metro (repuesto de haraganes) (Compra)</v>
          </cell>
          <cell r="E182"/>
          <cell r="F182">
            <v>16906</v>
          </cell>
          <cell r="G182">
            <v>17131</v>
          </cell>
          <cell r="H182">
            <v>17603</v>
          </cell>
          <cell r="I182">
            <v>20945</v>
          </cell>
          <cell r="J182">
            <v>15315</v>
          </cell>
          <cell r="K182">
            <v>17895</v>
          </cell>
          <cell r="L182">
            <v>25774</v>
          </cell>
          <cell r="M182">
            <v>19253</v>
          </cell>
          <cell r="N182">
            <v>20830</v>
          </cell>
          <cell r="O182">
            <v>26826</v>
          </cell>
          <cell r="P182">
            <v>18066</v>
          </cell>
          <cell r="Q182">
            <v>18388</v>
          </cell>
          <cell r="R182">
            <v>18750</v>
          </cell>
          <cell r="S182">
            <v>28224</v>
          </cell>
          <cell r="T182">
            <v>19146</v>
          </cell>
          <cell r="U182">
            <v>17148</v>
          </cell>
          <cell r="V182">
            <v>22723</v>
          </cell>
          <cell r="W182">
            <v>21275</v>
          </cell>
          <cell r="X182">
            <v>20578</v>
          </cell>
          <cell r="Y182">
            <v>15759</v>
          </cell>
          <cell r="Z182">
            <v>16900</v>
          </cell>
          <cell r="AA182">
            <v>17755</v>
          </cell>
          <cell r="AB182">
            <v>16832</v>
          </cell>
          <cell r="AC182">
            <v>4734</v>
          </cell>
          <cell r="AD182">
            <v>9589</v>
          </cell>
          <cell r="AE182">
            <v>13520</v>
          </cell>
          <cell r="AF182">
            <v>7406</v>
          </cell>
          <cell r="AG182">
            <v>20598</v>
          </cell>
          <cell r="AH182">
            <v>4734</v>
          </cell>
        </row>
        <row r="183">
          <cell r="D183" t="str">
            <v>Paño absorbente multiusos 1 (Compra)</v>
          </cell>
          <cell r="E183"/>
          <cell r="F183">
            <v>8395</v>
          </cell>
          <cell r="G183">
            <v>3577</v>
          </cell>
          <cell r="H183">
            <v>8954</v>
          </cell>
          <cell r="I183">
            <v>10301</v>
          </cell>
          <cell r="J183">
            <v>8914</v>
          </cell>
          <cell r="K183">
            <v>11412</v>
          </cell>
          <cell r="L183">
            <v>15570</v>
          </cell>
          <cell r="M183">
            <v>29797</v>
          </cell>
          <cell r="N183">
            <v>17568</v>
          </cell>
          <cell r="O183">
            <v>43553</v>
          </cell>
          <cell r="P183">
            <v>12112</v>
          </cell>
          <cell r="Q183">
            <v>12327</v>
          </cell>
          <cell r="R183">
            <v>12570</v>
          </cell>
          <cell r="S183">
            <v>38871</v>
          </cell>
          <cell r="T183">
            <v>12835</v>
          </cell>
          <cell r="U183">
            <v>8626</v>
          </cell>
          <cell r="V183">
            <v>7311</v>
          </cell>
          <cell r="W183">
            <v>10481</v>
          </cell>
          <cell r="X183">
            <v>13797</v>
          </cell>
          <cell r="Y183">
            <v>12342</v>
          </cell>
          <cell r="Z183">
            <v>13145</v>
          </cell>
          <cell r="AA183">
            <v>11902</v>
          </cell>
          <cell r="AB183">
            <v>9468</v>
          </cell>
          <cell r="AC183">
            <v>3103</v>
          </cell>
          <cell r="AD183">
            <v>8505</v>
          </cell>
          <cell r="AE183">
            <v>6660</v>
          </cell>
          <cell r="AF183">
            <v>10415</v>
          </cell>
          <cell r="AG183">
            <v>8177</v>
          </cell>
          <cell r="AH183">
            <v>3103</v>
          </cell>
        </row>
        <row r="184">
          <cell r="D184" t="str">
            <v>Paño absorbente multiusos 2 (Compra)</v>
          </cell>
          <cell r="E184"/>
          <cell r="F184">
            <v>2356</v>
          </cell>
          <cell r="G184">
            <v>2588</v>
          </cell>
          <cell r="H184">
            <v>17015</v>
          </cell>
          <cell r="I184">
            <v>4366</v>
          </cell>
          <cell r="J184">
            <v>9047</v>
          </cell>
          <cell r="K184">
            <v>2983</v>
          </cell>
          <cell r="L184">
            <v>1315</v>
          </cell>
          <cell r="M184">
            <v>29786</v>
          </cell>
          <cell r="N184">
            <v>7995</v>
          </cell>
          <cell r="O184">
            <v>7890</v>
          </cell>
          <cell r="P184">
            <v>3220</v>
          </cell>
          <cell r="Q184">
            <v>3278</v>
          </cell>
          <cell r="R184">
            <v>3341</v>
          </cell>
          <cell r="S184">
            <v>6760</v>
          </cell>
          <cell r="T184">
            <v>3412</v>
          </cell>
          <cell r="U184">
            <v>2525</v>
          </cell>
          <cell r="V184">
            <v>1220</v>
          </cell>
          <cell r="W184">
            <v>2778</v>
          </cell>
          <cell r="X184">
            <v>3667</v>
          </cell>
          <cell r="Y184">
            <v>20237</v>
          </cell>
          <cell r="Z184">
            <v>3005</v>
          </cell>
          <cell r="AA184">
            <v>3164</v>
          </cell>
          <cell r="AB184">
            <v>1578</v>
          </cell>
          <cell r="AC184">
            <v>947</v>
          </cell>
          <cell r="AD184">
            <v>869</v>
          </cell>
          <cell r="AE184">
            <v>1110</v>
          </cell>
          <cell r="AF184">
            <v>1922</v>
          </cell>
          <cell r="AG184">
            <v>3359</v>
          </cell>
          <cell r="AH184">
            <v>869</v>
          </cell>
        </row>
        <row r="185">
          <cell r="D185" t="str">
            <v>Paño absorbente multiusos 3 (Compra)</v>
          </cell>
          <cell r="E185"/>
          <cell r="F185">
            <v>25932</v>
          </cell>
          <cell r="G185">
            <v>22767</v>
          </cell>
          <cell r="H185">
            <v>6119</v>
          </cell>
          <cell r="I185">
            <v>31052</v>
          </cell>
          <cell r="J185">
            <v>20634</v>
          </cell>
          <cell r="K185">
            <v>21482</v>
          </cell>
          <cell r="L185">
            <v>31981</v>
          </cell>
          <cell r="M185">
            <v>14979</v>
          </cell>
          <cell r="N185">
            <v>24617</v>
          </cell>
          <cell r="O185">
            <v>50496</v>
          </cell>
          <cell r="P185">
            <v>22645</v>
          </cell>
          <cell r="Q185">
            <v>23047</v>
          </cell>
          <cell r="R185">
            <v>23501</v>
          </cell>
          <cell r="S185">
            <v>38923</v>
          </cell>
          <cell r="T185">
            <v>23998</v>
          </cell>
          <cell r="U185">
            <v>26195</v>
          </cell>
          <cell r="V185">
            <v>23670</v>
          </cell>
          <cell r="W185">
            <v>18949</v>
          </cell>
          <cell r="X185">
            <v>25794</v>
          </cell>
          <cell r="Y185">
            <v>16705</v>
          </cell>
          <cell r="Z185">
            <v>28167</v>
          </cell>
          <cell r="AA185">
            <v>22254</v>
          </cell>
          <cell r="AB185">
            <v>21040</v>
          </cell>
          <cell r="AC185">
            <v>33664</v>
          </cell>
          <cell r="AD185">
            <v>13070</v>
          </cell>
          <cell r="AE185">
            <v>14295</v>
          </cell>
          <cell r="AF185">
            <v>24837</v>
          </cell>
          <cell r="AG185">
            <v>21924</v>
          </cell>
          <cell r="AH185">
            <v>6119</v>
          </cell>
        </row>
        <row r="186">
          <cell r="D186" t="str">
            <v>Paño absorbente multiusos 4 (Compra)</v>
          </cell>
          <cell r="E186"/>
          <cell r="F186">
            <v>2356</v>
          </cell>
          <cell r="G186">
            <v>3379</v>
          </cell>
          <cell r="H186">
            <v>2646</v>
          </cell>
          <cell r="I186">
            <v>4985</v>
          </cell>
          <cell r="J186">
            <v>1728</v>
          </cell>
          <cell r="K186">
            <v>5653</v>
          </cell>
          <cell r="L186">
            <v>1136</v>
          </cell>
          <cell r="M186">
            <v>1671</v>
          </cell>
          <cell r="N186">
            <v>4734</v>
          </cell>
          <cell r="O186">
            <v>6312</v>
          </cell>
          <cell r="P186">
            <v>5705</v>
          </cell>
          <cell r="Q186">
            <v>5806</v>
          </cell>
          <cell r="R186">
            <v>5921</v>
          </cell>
          <cell r="S186">
            <v>5408</v>
          </cell>
          <cell r="T186">
            <v>6046</v>
          </cell>
          <cell r="U186">
            <v>2525</v>
          </cell>
          <cell r="V186">
            <v>2051</v>
          </cell>
          <cell r="W186">
            <v>2571</v>
          </cell>
          <cell r="X186">
            <v>6498</v>
          </cell>
          <cell r="Y186">
            <v>2230</v>
          </cell>
          <cell r="Z186">
            <v>3005</v>
          </cell>
          <cell r="AA186">
            <v>5607</v>
          </cell>
          <cell r="AB186">
            <v>1578</v>
          </cell>
          <cell r="AC186">
            <v>842</v>
          </cell>
          <cell r="AD186">
            <v>1678</v>
          </cell>
          <cell r="AE186">
            <v>1460</v>
          </cell>
          <cell r="AF186">
            <v>1922</v>
          </cell>
          <cell r="AG186">
            <v>3359</v>
          </cell>
          <cell r="AH186">
            <v>842</v>
          </cell>
        </row>
        <row r="187">
          <cell r="D187" t="str">
            <v>Estopa (Compra)</v>
          </cell>
          <cell r="E187"/>
          <cell r="F187">
            <v>12729</v>
          </cell>
          <cell r="G187">
            <v>11422</v>
          </cell>
          <cell r="H187">
            <v>12601</v>
          </cell>
          <cell r="I187">
            <v>12131</v>
          </cell>
          <cell r="J187">
            <v>11255</v>
          </cell>
          <cell r="K187">
            <v>12782</v>
          </cell>
          <cell r="L187">
            <v>20514</v>
          </cell>
          <cell r="M187">
            <v>7846</v>
          </cell>
          <cell r="N187">
            <v>12414</v>
          </cell>
          <cell r="O187">
            <v>17356</v>
          </cell>
          <cell r="P187">
            <v>9012</v>
          </cell>
          <cell r="Q187">
            <v>9172</v>
          </cell>
          <cell r="R187">
            <v>9353</v>
          </cell>
          <cell r="S187">
            <v>19868</v>
          </cell>
          <cell r="T187">
            <v>9550</v>
          </cell>
          <cell r="U187">
            <v>12940</v>
          </cell>
          <cell r="V187">
            <v>11362</v>
          </cell>
          <cell r="W187">
            <v>9145</v>
          </cell>
          <cell r="X187">
            <v>10265</v>
          </cell>
          <cell r="Y187">
            <v>7578</v>
          </cell>
          <cell r="Z187">
            <v>11943</v>
          </cell>
          <cell r="AA187">
            <v>8857</v>
          </cell>
          <cell r="AB187">
            <v>7890</v>
          </cell>
          <cell r="AC187">
            <v>3156</v>
          </cell>
          <cell r="AD187">
            <v>5967</v>
          </cell>
          <cell r="AE187">
            <v>8908</v>
          </cell>
          <cell r="AF187">
            <v>7851</v>
          </cell>
          <cell r="AG187">
            <v>18034</v>
          </cell>
          <cell r="AH187">
            <v>3156</v>
          </cell>
        </row>
        <row r="188">
          <cell r="D188" t="str">
            <v>Esponjilla 1 (Compra)</v>
          </cell>
          <cell r="E188"/>
          <cell r="F188">
            <v>1578</v>
          </cell>
          <cell r="G188">
            <v>1714</v>
          </cell>
          <cell r="H188">
            <v>1715</v>
          </cell>
          <cell r="I188">
            <v>1408</v>
          </cell>
          <cell r="J188">
            <v>1383</v>
          </cell>
          <cell r="K188">
            <v>1375</v>
          </cell>
          <cell r="L188">
            <v>2209</v>
          </cell>
          <cell r="M188">
            <v>1674</v>
          </cell>
          <cell r="N188">
            <v>1473</v>
          </cell>
          <cell r="O188">
            <v>3009</v>
          </cell>
          <cell r="P188">
            <v>953</v>
          </cell>
          <cell r="Q188">
            <v>969</v>
          </cell>
          <cell r="R188">
            <v>989</v>
          </cell>
          <cell r="S188">
            <v>3100</v>
          </cell>
          <cell r="T188">
            <v>1010</v>
          </cell>
          <cell r="U188">
            <v>1788</v>
          </cell>
          <cell r="V188">
            <v>989</v>
          </cell>
          <cell r="W188">
            <v>1317</v>
          </cell>
          <cell r="X188">
            <v>1086</v>
          </cell>
          <cell r="Y188">
            <v>1161</v>
          </cell>
          <cell r="Z188">
            <v>1825</v>
          </cell>
          <cell r="AA188">
            <v>936</v>
          </cell>
          <cell r="AB188">
            <v>1368</v>
          </cell>
          <cell r="AC188">
            <v>515</v>
          </cell>
          <cell r="AD188">
            <v>853</v>
          </cell>
          <cell r="AE188">
            <v>1006</v>
          </cell>
          <cell r="AF188">
            <v>1363</v>
          </cell>
          <cell r="AG188">
            <v>2387</v>
          </cell>
          <cell r="AH188">
            <v>515</v>
          </cell>
        </row>
        <row r="189">
          <cell r="D189" t="str">
            <v>Esponjilla 2 (Compra)</v>
          </cell>
          <cell r="E189"/>
          <cell r="F189">
            <v>905</v>
          </cell>
          <cell r="G189">
            <v>1043</v>
          </cell>
          <cell r="H189">
            <v>1026</v>
          </cell>
          <cell r="I189">
            <v>869</v>
          </cell>
          <cell r="J189">
            <v>931</v>
          </cell>
          <cell r="K189">
            <v>818</v>
          </cell>
          <cell r="L189">
            <v>1262</v>
          </cell>
          <cell r="M189">
            <v>747</v>
          </cell>
          <cell r="N189">
            <v>1157</v>
          </cell>
          <cell r="O189">
            <v>2630</v>
          </cell>
          <cell r="P189">
            <v>633</v>
          </cell>
          <cell r="Q189">
            <v>644</v>
          </cell>
          <cell r="R189">
            <v>658</v>
          </cell>
          <cell r="S189">
            <v>1746</v>
          </cell>
          <cell r="T189">
            <v>670</v>
          </cell>
          <cell r="U189">
            <v>1157</v>
          </cell>
          <cell r="V189">
            <v>642</v>
          </cell>
          <cell r="W189">
            <v>813</v>
          </cell>
          <cell r="X189">
            <v>721</v>
          </cell>
          <cell r="Y189">
            <v>821</v>
          </cell>
          <cell r="Z189">
            <v>1127</v>
          </cell>
          <cell r="AA189">
            <v>622</v>
          </cell>
          <cell r="AB189">
            <v>736</v>
          </cell>
          <cell r="AC189">
            <v>412</v>
          </cell>
          <cell r="AD189">
            <v>1855</v>
          </cell>
          <cell r="AE189">
            <v>721</v>
          </cell>
          <cell r="AF189">
            <v>721</v>
          </cell>
          <cell r="AG189">
            <v>2387</v>
          </cell>
          <cell r="AH189">
            <v>412</v>
          </cell>
        </row>
        <row r="190">
          <cell r="D190" t="str">
            <v>Esponjilla 3 (Compra)</v>
          </cell>
          <cell r="E190"/>
          <cell r="F190">
            <v>463</v>
          </cell>
          <cell r="G190">
            <v>766</v>
          </cell>
          <cell r="H190">
            <v>503</v>
          </cell>
          <cell r="I190">
            <v>449</v>
          </cell>
          <cell r="J190">
            <v>524</v>
          </cell>
          <cell r="K190">
            <v>465</v>
          </cell>
          <cell r="L190">
            <v>789</v>
          </cell>
          <cell r="M190">
            <v>587</v>
          </cell>
          <cell r="N190">
            <v>800</v>
          </cell>
          <cell r="O190">
            <v>1683</v>
          </cell>
          <cell r="P190">
            <v>340</v>
          </cell>
          <cell r="Q190">
            <v>345</v>
          </cell>
          <cell r="R190">
            <v>351</v>
          </cell>
          <cell r="S190">
            <v>1772</v>
          </cell>
          <cell r="T190">
            <v>360</v>
          </cell>
          <cell r="U190">
            <v>631</v>
          </cell>
          <cell r="V190">
            <v>410</v>
          </cell>
          <cell r="W190">
            <v>406</v>
          </cell>
          <cell r="X190">
            <v>386</v>
          </cell>
          <cell r="Y190">
            <v>417</v>
          </cell>
          <cell r="Z190">
            <v>564</v>
          </cell>
          <cell r="AA190">
            <v>333</v>
          </cell>
          <cell r="AB190">
            <v>473</v>
          </cell>
          <cell r="AC190">
            <v>201</v>
          </cell>
          <cell r="AD190">
            <v>366</v>
          </cell>
          <cell r="AE190">
            <v>390</v>
          </cell>
          <cell r="AF190">
            <v>336</v>
          </cell>
          <cell r="AG190">
            <v>884</v>
          </cell>
          <cell r="AH190">
            <v>201</v>
          </cell>
        </row>
        <row r="191">
          <cell r="D191" t="str">
            <v>Esponjilla 4 (Compra)</v>
          </cell>
          <cell r="E191"/>
          <cell r="F191">
            <v>1736</v>
          </cell>
          <cell r="G191">
            <v>955</v>
          </cell>
          <cell r="H191">
            <v>1591</v>
          </cell>
          <cell r="I191">
            <v>2461</v>
          </cell>
          <cell r="J191">
            <v>2046</v>
          </cell>
          <cell r="K191">
            <v>2191</v>
          </cell>
          <cell r="L191">
            <v>6102</v>
          </cell>
          <cell r="M191">
            <v>1826</v>
          </cell>
          <cell r="N191">
            <v>2209</v>
          </cell>
          <cell r="O191">
            <v>4208</v>
          </cell>
          <cell r="P191">
            <v>2128</v>
          </cell>
          <cell r="Q191">
            <v>2166</v>
          </cell>
          <cell r="R191">
            <v>2209</v>
          </cell>
          <cell r="S191">
            <v>4061</v>
          </cell>
          <cell r="T191">
            <v>2255</v>
          </cell>
          <cell r="U191">
            <v>1999</v>
          </cell>
          <cell r="V191">
            <v>2072</v>
          </cell>
          <cell r="W191">
            <v>1951</v>
          </cell>
          <cell r="X191">
            <v>2423</v>
          </cell>
          <cell r="Y191">
            <v>1506</v>
          </cell>
          <cell r="Z191">
            <v>2704</v>
          </cell>
          <cell r="AA191">
            <v>2091</v>
          </cell>
          <cell r="AB191">
            <v>2104</v>
          </cell>
          <cell r="AC191">
            <v>1236</v>
          </cell>
          <cell r="AD191">
            <v>1718</v>
          </cell>
          <cell r="AE191">
            <v>1983</v>
          </cell>
          <cell r="AF191">
            <v>2932</v>
          </cell>
          <cell r="AG191">
            <v>7249</v>
          </cell>
          <cell r="AH191">
            <v>955</v>
          </cell>
        </row>
        <row r="192">
          <cell r="D192" t="str">
            <v>Esponjilla 5 (Compra)</v>
          </cell>
          <cell r="E192"/>
          <cell r="F192">
            <v>715</v>
          </cell>
          <cell r="G192">
            <v>658</v>
          </cell>
          <cell r="H192">
            <v>945</v>
          </cell>
          <cell r="I192">
            <v>1566</v>
          </cell>
          <cell r="J192">
            <v>783</v>
          </cell>
          <cell r="K192">
            <v>722</v>
          </cell>
          <cell r="L192">
            <v>1157</v>
          </cell>
          <cell r="M192">
            <v>1050</v>
          </cell>
          <cell r="N192">
            <v>3366</v>
          </cell>
          <cell r="O192">
            <v>1652</v>
          </cell>
          <cell r="P192">
            <v>2795</v>
          </cell>
          <cell r="Q192">
            <v>2846</v>
          </cell>
          <cell r="R192">
            <v>2901</v>
          </cell>
          <cell r="S192">
            <v>1604</v>
          </cell>
          <cell r="T192">
            <v>2963</v>
          </cell>
          <cell r="U192">
            <v>947</v>
          </cell>
          <cell r="V192">
            <v>389</v>
          </cell>
          <cell r="W192">
            <v>1166</v>
          </cell>
          <cell r="X192">
            <v>3184</v>
          </cell>
          <cell r="Y192">
            <v>842</v>
          </cell>
          <cell r="Z192">
            <v>1033</v>
          </cell>
          <cell r="AA192">
            <v>2747</v>
          </cell>
          <cell r="AB192">
            <v>368</v>
          </cell>
          <cell r="AC192">
            <v>644</v>
          </cell>
          <cell r="AD192">
            <v>3551</v>
          </cell>
          <cell r="AE192">
            <v>347</v>
          </cell>
          <cell r="AF192">
            <v>320</v>
          </cell>
          <cell r="AG192">
            <v>2387</v>
          </cell>
          <cell r="AH192">
            <v>320</v>
          </cell>
        </row>
        <row r="193">
          <cell r="D193" t="str">
            <v>Esponjilla 6 (Compra)</v>
          </cell>
          <cell r="E193"/>
          <cell r="F193">
            <v>1231</v>
          </cell>
          <cell r="G193">
            <v>1451</v>
          </cell>
          <cell r="H193">
            <v>1650</v>
          </cell>
          <cell r="I193">
            <v>1225</v>
          </cell>
          <cell r="J193">
            <v>1747</v>
          </cell>
          <cell r="K193">
            <v>1214</v>
          </cell>
          <cell r="L193">
            <v>1683</v>
          </cell>
          <cell r="M193">
            <v>1169</v>
          </cell>
          <cell r="N193">
            <v>1641</v>
          </cell>
          <cell r="O193">
            <v>3040</v>
          </cell>
          <cell r="P193">
            <v>862</v>
          </cell>
          <cell r="Q193">
            <v>876</v>
          </cell>
          <cell r="R193">
            <v>894</v>
          </cell>
          <cell r="S193">
            <v>2989</v>
          </cell>
          <cell r="T193">
            <v>913</v>
          </cell>
          <cell r="U193">
            <v>1473</v>
          </cell>
          <cell r="V193">
            <v>989</v>
          </cell>
          <cell r="W193">
            <v>1317</v>
          </cell>
          <cell r="X193">
            <v>980</v>
          </cell>
          <cell r="Y193">
            <v>1084</v>
          </cell>
          <cell r="Z193">
            <v>1825</v>
          </cell>
          <cell r="AA193">
            <v>846</v>
          </cell>
          <cell r="AB193">
            <v>1262</v>
          </cell>
          <cell r="AC193">
            <v>789</v>
          </cell>
          <cell r="AD193">
            <v>853</v>
          </cell>
          <cell r="AE193">
            <v>1006</v>
          </cell>
          <cell r="AF193">
            <v>1400</v>
          </cell>
          <cell r="AG193">
            <v>2387</v>
          </cell>
          <cell r="AH193">
            <v>789</v>
          </cell>
        </row>
        <row r="194">
          <cell r="D194" t="str">
            <v>Esponjilla 7 (Compra)</v>
          </cell>
          <cell r="E194"/>
          <cell r="F194">
            <v>547</v>
          </cell>
          <cell r="G194">
            <v>566</v>
          </cell>
          <cell r="H194">
            <v>602</v>
          </cell>
          <cell r="I194">
            <v>571</v>
          </cell>
          <cell r="J194">
            <v>576</v>
          </cell>
          <cell r="K194">
            <v>913</v>
          </cell>
          <cell r="L194">
            <v>1052</v>
          </cell>
          <cell r="M194">
            <v>1073</v>
          </cell>
          <cell r="N194">
            <v>936</v>
          </cell>
          <cell r="O194">
            <v>2479</v>
          </cell>
          <cell r="P194">
            <v>323</v>
          </cell>
          <cell r="Q194">
            <v>329</v>
          </cell>
          <cell r="R194">
            <v>337</v>
          </cell>
          <cell r="S194">
            <v>2449</v>
          </cell>
          <cell r="T194">
            <v>343</v>
          </cell>
          <cell r="U194">
            <v>736</v>
          </cell>
          <cell r="V194">
            <v>410</v>
          </cell>
          <cell r="W194">
            <v>355</v>
          </cell>
          <cell r="X194">
            <v>368</v>
          </cell>
          <cell r="Y194">
            <v>629</v>
          </cell>
          <cell r="Z194">
            <v>445</v>
          </cell>
          <cell r="AA194">
            <v>318</v>
          </cell>
          <cell r="AB194">
            <v>368</v>
          </cell>
          <cell r="AC194">
            <v>263</v>
          </cell>
          <cell r="AD194">
            <v>366</v>
          </cell>
          <cell r="AE194">
            <v>368</v>
          </cell>
          <cell r="AF194">
            <v>336</v>
          </cell>
          <cell r="AG194">
            <v>2387</v>
          </cell>
          <cell r="AH194">
            <v>263</v>
          </cell>
        </row>
        <row r="195">
          <cell r="D195" t="str">
            <v>Escoba 1 (Compra)</v>
          </cell>
          <cell r="E195"/>
          <cell r="F195">
            <v>4524</v>
          </cell>
          <cell r="G195">
            <v>5227</v>
          </cell>
          <cell r="H195">
            <v>4567</v>
          </cell>
          <cell r="I195">
            <v>5096</v>
          </cell>
          <cell r="J195">
            <v>3820</v>
          </cell>
          <cell r="K195">
            <v>4083</v>
          </cell>
          <cell r="L195">
            <v>5891</v>
          </cell>
          <cell r="M195">
            <v>3850</v>
          </cell>
          <cell r="N195">
            <v>6280</v>
          </cell>
          <cell r="O195">
            <v>8416</v>
          </cell>
          <cell r="P195">
            <v>3862</v>
          </cell>
          <cell r="Q195">
            <v>3930</v>
          </cell>
          <cell r="R195">
            <v>4008</v>
          </cell>
          <cell r="S195">
            <v>7208</v>
          </cell>
          <cell r="T195">
            <v>4092</v>
          </cell>
          <cell r="U195">
            <v>4734</v>
          </cell>
          <cell r="V195">
            <v>4050</v>
          </cell>
          <cell r="W195">
            <v>3387</v>
          </cell>
          <cell r="X195">
            <v>4398</v>
          </cell>
          <cell r="Y195">
            <v>4206</v>
          </cell>
          <cell r="Z195">
            <v>4695</v>
          </cell>
          <cell r="AA195">
            <v>3795</v>
          </cell>
          <cell r="AB195">
            <v>3892</v>
          </cell>
          <cell r="AC195">
            <v>2657</v>
          </cell>
          <cell r="AD195">
            <v>2913</v>
          </cell>
          <cell r="AE195">
            <v>3595</v>
          </cell>
          <cell r="AF195">
            <v>4674</v>
          </cell>
          <cell r="AG195">
            <v>13614</v>
          </cell>
          <cell r="AH195">
            <v>2657</v>
          </cell>
        </row>
        <row r="196">
          <cell r="D196" t="str">
            <v>Escoba 2 (Compra)</v>
          </cell>
          <cell r="E196"/>
          <cell r="F196">
            <v>4524</v>
          </cell>
          <cell r="G196">
            <v>5199</v>
          </cell>
          <cell r="H196">
            <v>4633</v>
          </cell>
          <cell r="I196">
            <v>5096</v>
          </cell>
          <cell r="J196">
            <v>3820</v>
          </cell>
          <cell r="K196">
            <v>4152</v>
          </cell>
          <cell r="L196">
            <v>5996</v>
          </cell>
          <cell r="M196">
            <v>4077</v>
          </cell>
          <cell r="N196">
            <v>6280</v>
          </cell>
          <cell r="O196">
            <v>8416</v>
          </cell>
          <cell r="P196">
            <v>4055</v>
          </cell>
          <cell r="Q196">
            <v>4127</v>
          </cell>
          <cell r="R196">
            <v>4208</v>
          </cell>
          <cell r="S196">
            <v>7439</v>
          </cell>
          <cell r="T196">
            <v>4297</v>
          </cell>
          <cell r="U196">
            <v>4734</v>
          </cell>
          <cell r="V196">
            <v>4050</v>
          </cell>
          <cell r="W196">
            <v>3387</v>
          </cell>
          <cell r="X196">
            <v>4619</v>
          </cell>
          <cell r="Y196">
            <v>4206</v>
          </cell>
          <cell r="Z196">
            <v>4695</v>
          </cell>
          <cell r="AA196">
            <v>3985</v>
          </cell>
          <cell r="AB196">
            <v>3892</v>
          </cell>
          <cell r="AC196">
            <v>2614</v>
          </cell>
          <cell r="AD196">
            <v>3502</v>
          </cell>
          <cell r="AE196">
            <v>3987</v>
          </cell>
          <cell r="AF196">
            <v>4674</v>
          </cell>
          <cell r="AG196">
            <v>14100</v>
          </cell>
          <cell r="AH196">
            <v>2614</v>
          </cell>
        </row>
        <row r="197">
          <cell r="D197" t="str">
            <v>Escoba 3 (Compra)</v>
          </cell>
          <cell r="E197"/>
          <cell r="F197">
            <v>6102</v>
          </cell>
          <cell r="G197">
            <v>6163</v>
          </cell>
          <cell r="H197">
            <v>6101</v>
          </cell>
          <cell r="I197">
            <v>7029</v>
          </cell>
          <cell r="J197">
            <v>4893</v>
          </cell>
          <cell r="K197">
            <v>5769</v>
          </cell>
          <cell r="L197">
            <v>7890</v>
          </cell>
          <cell r="M197">
            <v>5121</v>
          </cell>
          <cell r="N197">
            <v>7343</v>
          </cell>
          <cell r="O197">
            <v>8888</v>
          </cell>
          <cell r="P197">
            <v>4567</v>
          </cell>
          <cell r="Q197">
            <v>4648</v>
          </cell>
          <cell r="R197">
            <v>4739</v>
          </cell>
          <cell r="S197">
            <v>9422</v>
          </cell>
          <cell r="T197">
            <v>4839</v>
          </cell>
          <cell r="U197">
            <v>6312</v>
          </cell>
          <cell r="V197">
            <v>5029</v>
          </cell>
          <cell r="W197">
            <v>4608</v>
          </cell>
          <cell r="X197">
            <v>5201</v>
          </cell>
          <cell r="Y197">
            <v>5365</v>
          </cell>
          <cell r="Z197">
            <v>6009</v>
          </cell>
          <cell r="AA197">
            <v>4488</v>
          </cell>
          <cell r="AB197">
            <v>5365</v>
          </cell>
          <cell r="AC197">
            <v>2586</v>
          </cell>
          <cell r="AD197">
            <v>4459</v>
          </cell>
          <cell r="AE197">
            <v>4465</v>
          </cell>
          <cell r="AF197">
            <v>6534</v>
          </cell>
          <cell r="AG197">
            <v>14234</v>
          </cell>
          <cell r="AH197">
            <v>2586</v>
          </cell>
        </row>
        <row r="198">
          <cell r="D198" t="str">
            <v>Escoba 4 (Compra)</v>
          </cell>
          <cell r="E198"/>
          <cell r="F198">
            <v>6186</v>
          </cell>
          <cell r="G198">
            <v>6093</v>
          </cell>
          <cell r="H198">
            <v>6117</v>
          </cell>
          <cell r="I198">
            <v>7096</v>
          </cell>
          <cell r="J198">
            <v>4893</v>
          </cell>
          <cell r="K198">
            <v>5789</v>
          </cell>
          <cell r="L198">
            <v>7890</v>
          </cell>
          <cell r="M198">
            <v>5232</v>
          </cell>
          <cell r="N198">
            <v>7343</v>
          </cell>
          <cell r="O198">
            <v>8929</v>
          </cell>
          <cell r="P198">
            <v>5003</v>
          </cell>
          <cell r="Q198">
            <v>5092</v>
          </cell>
          <cell r="R198">
            <v>5192</v>
          </cell>
          <cell r="S198">
            <v>9771</v>
          </cell>
          <cell r="T198">
            <v>5302</v>
          </cell>
          <cell r="U198">
            <v>6417</v>
          </cell>
          <cell r="V198">
            <v>5029</v>
          </cell>
          <cell r="W198">
            <v>5691</v>
          </cell>
          <cell r="X198">
            <v>5699</v>
          </cell>
          <cell r="Y198">
            <v>5365</v>
          </cell>
          <cell r="Z198">
            <v>6009</v>
          </cell>
          <cell r="AA198">
            <v>4916</v>
          </cell>
          <cell r="AB198">
            <v>5365</v>
          </cell>
          <cell r="AC198">
            <v>2522</v>
          </cell>
          <cell r="AD198">
            <v>5923</v>
          </cell>
          <cell r="AE198">
            <v>4533</v>
          </cell>
          <cell r="AF198">
            <v>6534</v>
          </cell>
          <cell r="AG198">
            <v>16310</v>
          </cell>
          <cell r="AH198">
            <v>2522</v>
          </cell>
        </row>
        <row r="199">
          <cell r="D199" t="str">
            <v>Escoba 5 (Compra)</v>
          </cell>
          <cell r="E199"/>
          <cell r="F199">
            <v>13329</v>
          </cell>
          <cell r="G199">
            <v>8270</v>
          </cell>
          <cell r="H199">
            <v>9992</v>
          </cell>
          <cell r="I199">
            <v>9636</v>
          </cell>
          <cell r="J199">
            <v>9035</v>
          </cell>
          <cell r="K199">
            <v>9373</v>
          </cell>
          <cell r="L199">
            <v>13781</v>
          </cell>
          <cell r="M199">
            <v>9871</v>
          </cell>
          <cell r="N199">
            <v>9784</v>
          </cell>
          <cell r="O199">
            <v>91278</v>
          </cell>
          <cell r="P199">
            <v>9059</v>
          </cell>
          <cell r="Q199">
            <v>9220</v>
          </cell>
          <cell r="R199">
            <v>9401</v>
          </cell>
          <cell r="S199">
            <v>84160</v>
          </cell>
          <cell r="T199">
            <v>9598</v>
          </cell>
          <cell r="U199">
            <v>13571</v>
          </cell>
          <cell r="V199">
            <v>8679</v>
          </cell>
          <cell r="W199">
            <v>8035</v>
          </cell>
          <cell r="X199">
            <v>10318</v>
          </cell>
          <cell r="Y199">
            <v>7757</v>
          </cell>
          <cell r="Z199">
            <v>12018</v>
          </cell>
          <cell r="AA199">
            <v>8902</v>
          </cell>
          <cell r="AB199">
            <v>5365</v>
          </cell>
          <cell r="AC199">
            <v>6610</v>
          </cell>
          <cell r="AD199">
            <v>6879</v>
          </cell>
          <cell r="AE199">
            <v>6865</v>
          </cell>
          <cell r="AF199">
            <v>6534</v>
          </cell>
          <cell r="AG199">
            <v>21526</v>
          </cell>
          <cell r="AH199">
            <v>5365</v>
          </cell>
        </row>
        <row r="200">
          <cell r="D200" t="str">
            <v>Mango metálico escoba 1 (Compra)</v>
          </cell>
          <cell r="E200"/>
          <cell r="F200">
            <v>7890</v>
          </cell>
          <cell r="G200">
            <v>9346</v>
          </cell>
          <cell r="H200">
            <v>7954</v>
          </cell>
          <cell r="I200">
            <v>9689</v>
          </cell>
          <cell r="J200">
            <v>7251</v>
          </cell>
          <cell r="K200">
            <v>7938</v>
          </cell>
          <cell r="L200">
            <v>9889</v>
          </cell>
          <cell r="M200">
            <v>7811</v>
          </cell>
          <cell r="N200">
            <v>10730</v>
          </cell>
          <cell r="O200">
            <v>12464</v>
          </cell>
          <cell r="P200">
            <v>7847</v>
          </cell>
          <cell r="Q200">
            <v>7987</v>
          </cell>
          <cell r="R200">
            <v>8144</v>
          </cell>
          <cell r="S200">
            <v>12441</v>
          </cell>
          <cell r="T200">
            <v>8315</v>
          </cell>
          <cell r="U200">
            <v>8100</v>
          </cell>
          <cell r="V200">
            <v>8889</v>
          </cell>
          <cell r="W200">
            <v>6789</v>
          </cell>
          <cell r="X200">
            <v>8937</v>
          </cell>
          <cell r="Y200">
            <v>6733</v>
          </cell>
          <cell r="Z200">
            <v>10329</v>
          </cell>
          <cell r="AA200">
            <v>7711</v>
          </cell>
          <cell r="AB200">
            <v>8206</v>
          </cell>
          <cell r="AC200">
            <v>4153</v>
          </cell>
          <cell r="AD200">
            <v>6743</v>
          </cell>
          <cell r="AE200">
            <v>6841</v>
          </cell>
          <cell r="AF200">
            <v>8752</v>
          </cell>
          <cell r="AG200">
            <v>14941</v>
          </cell>
          <cell r="AH200">
            <v>4153</v>
          </cell>
        </row>
        <row r="201">
          <cell r="D201" t="str">
            <v>Mango madera escoba 1 (Compra)</v>
          </cell>
          <cell r="E201"/>
          <cell r="F201">
            <v>4892</v>
          </cell>
          <cell r="G201">
            <v>7186</v>
          </cell>
          <cell r="H201">
            <v>4627</v>
          </cell>
          <cell r="I201">
            <v>5096</v>
          </cell>
          <cell r="J201">
            <v>3570</v>
          </cell>
          <cell r="K201">
            <v>3835</v>
          </cell>
          <cell r="L201">
            <v>5681</v>
          </cell>
          <cell r="M201">
            <v>3902</v>
          </cell>
          <cell r="N201">
            <v>5891</v>
          </cell>
          <cell r="O201">
            <v>9468</v>
          </cell>
          <cell r="P201">
            <v>4210</v>
          </cell>
          <cell r="Q201">
            <v>4286</v>
          </cell>
          <cell r="R201">
            <v>4370</v>
          </cell>
          <cell r="S201">
            <v>10337</v>
          </cell>
          <cell r="T201">
            <v>4462</v>
          </cell>
          <cell r="U201">
            <v>5155</v>
          </cell>
          <cell r="V201">
            <v>3682</v>
          </cell>
          <cell r="W201">
            <v>3415</v>
          </cell>
          <cell r="X201">
            <v>4797</v>
          </cell>
          <cell r="Y201">
            <v>3650</v>
          </cell>
          <cell r="Z201">
            <v>4732</v>
          </cell>
          <cell r="AA201">
            <v>4138</v>
          </cell>
          <cell r="AB201">
            <v>4208</v>
          </cell>
          <cell r="AC201">
            <v>2265</v>
          </cell>
          <cell r="AD201">
            <v>2973</v>
          </cell>
          <cell r="AE201">
            <v>4155</v>
          </cell>
          <cell r="AF201">
            <v>3366</v>
          </cell>
          <cell r="AG201">
            <v>6807</v>
          </cell>
          <cell r="AH201">
            <v>2265</v>
          </cell>
        </row>
        <row r="202">
          <cell r="D202" t="str">
            <v>Cepillos 1 (Compra)</v>
          </cell>
          <cell r="E202"/>
          <cell r="F202">
            <v>3314</v>
          </cell>
          <cell r="G202">
            <v>3391</v>
          </cell>
          <cell r="H202">
            <v>3252</v>
          </cell>
          <cell r="I202">
            <v>3689</v>
          </cell>
          <cell r="J202">
            <v>3404</v>
          </cell>
          <cell r="K202">
            <v>3119</v>
          </cell>
          <cell r="L202">
            <v>4524</v>
          </cell>
          <cell r="M202">
            <v>3987</v>
          </cell>
          <cell r="N202">
            <v>3892</v>
          </cell>
          <cell r="O202">
            <v>5260</v>
          </cell>
          <cell r="P202">
            <v>3104</v>
          </cell>
          <cell r="Q202">
            <v>3160</v>
          </cell>
          <cell r="R202">
            <v>3222</v>
          </cell>
          <cell r="S202">
            <v>5659</v>
          </cell>
          <cell r="T202">
            <v>3291</v>
          </cell>
          <cell r="U202">
            <v>3577</v>
          </cell>
          <cell r="V202">
            <v>3209</v>
          </cell>
          <cell r="W202">
            <v>3252</v>
          </cell>
          <cell r="X202">
            <v>3537</v>
          </cell>
          <cell r="Y202">
            <v>2775</v>
          </cell>
          <cell r="Z202">
            <v>3005</v>
          </cell>
          <cell r="AA202">
            <v>3052</v>
          </cell>
          <cell r="AB202">
            <v>2209</v>
          </cell>
          <cell r="AC202">
            <v>2078</v>
          </cell>
          <cell r="AD202">
            <v>3223</v>
          </cell>
          <cell r="AE202">
            <v>3170</v>
          </cell>
          <cell r="AF202">
            <v>2292</v>
          </cell>
          <cell r="AG202">
            <v>4023</v>
          </cell>
          <cell r="AH202">
            <v>2078</v>
          </cell>
        </row>
        <row r="203">
          <cell r="D203" t="str">
            <v>Cepillos 2 (Compra)</v>
          </cell>
          <cell r="E203"/>
          <cell r="F203">
            <v>15990</v>
          </cell>
          <cell r="G203">
            <v>17547</v>
          </cell>
          <cell r="H203">
            <v>15432</v>
          </cell>
          <cell r="I203">
            <v>16271</v>
          </cell>
          <cell r="J203">
            <v>14056</v>
          </cell>
          <cell r="K203">
            <v>13451</v>
          </cell>
          <cell r="L203">
            <v>18094</v>
          </cell>
          <cell r="M203">
            <v>13040</v>
          </cell>
          <cell r="N203">
            <v>29456</v>
          </cell>
          <cell r="O203">
            <v>20293</v>
          </cell>
          <cell r="P203">
            <v>13054</v>
          </cell>
          <cell r="Q203">
            <v>13287</v>
          </cell>
          <cell r="R203">
            <v>13548</v>
          </cell>
          <cell r="S203">
            <v>22093</v>
          </cell>
          <cell r="T203">
            <v>13835</v>
          </cell>
          <cell r="U203">
            <v>16201</v>
          </cell>
          <cell r="V203">
            <v>15675</v>
          </cell>
          <cell r="W203">
            <v>11924</v>
          </cell>
          <cell r="X203">
            <v>14869</v>
          </cell>
          <cell r="Y203">
            <v>15667</v>
          </cell>
          <cell r="Z203">
            <v>16525</v>
          </cell>
          <cell r="AA203">
            <v>12829</v>
          </cell>
          <cell r="AB203">
            <v>13676</v>
          </cell>
          <cell r="AC203">
            <v>3156</v>
          </cell>
          <cell r="AD203">
            <v>15217</v>
          </cell>
          <cell r="AE203">
            <v>13399</v>
          </cell>
          <cell r="AF203">
            <v>16065</v>
          </cell>
          <cell r="AG203">
            <v>29261</v>
          </cell>
          <cell r="AH203">
            <v>3156</v>
          </cell>
        </row>
        <row r="204">
          <cell r="D204" t="str">
            <v>Cepillos 3 (Compra)</v>
          </cell>
          <cell r="E204"/>
          <cell r="F204">
            <v>21429</v>
          </cell>
          <cell r="G204">
            <v>17577</v>
          </cell>
          <cell r="H204">
            <v>18699</v>
          </cell>
          <cell r="I204">
            <v>21408</v>
          </cell>
          <cell r="J204">
            <v>16787</v>
          </cell>
          <cell r="K204">
            <v>17797</v>
          </cell>
          <cell r="L204">
            <v>23144</v>
          </cell>
          <cell r="M204">
            <v>16439</v>
          </cell>
          <cell r="N204">
            <v>31139</v>
          </cell>
          <cell r="O204">
            <v>27991</v>
          </cell>
          <cell r="P204">
            <v>20704</v>
          </cell>
          <cell r="Q204">
            <v>21073</v>
          </cell>
          <cell r="R204">
            <v>21487</v>
          </cell>
          <cell r="S204">
            <v>29341</v>
          </cell>
          <cell r="T204">
            <v>21942</v>
          </cell>
          <cell r="U204">
            <v>21671</v>
          </cell>
          <cell r="V204">
            <v>26510</v>
          </cell>
          <cell r="W204">
            <v>23714</v>
          </cell>
          <cell r="X204">
            <v>23584</v>
          </cell>
          <cell r="Y204">
            <v>16832</v>
          </cell>
          <cell r="Z204">
            <v>17276</v>
          </cell>
          <cell r="AA204">
            <v>20347</v>
          </cell>
          <cell r="AB204">
            <v>29246</v>
          </cell>
          <cell r="AC204">
            <v>10520</v>
          </cell>
          <cell r="AD204">
            <v>25413</v>
          </cell>
          <cell r="AE204">
            <v>14996</v>
          </cell>
          <cell r="AF204">
            <v>36218</v>
          </cell>
          <cell r="AG204">
            <v>47561</v>
          </cell>
          <cell r="AH204">
            <v>10520</v>
          </cell>
        </row>
        <row r="205">
          <cell r="D205" t="str">
            <v>Trapero 1 (Compra)</v>
          </cell>
          <cell r="E205"/>
          <cell r="F205">
            <v>7680</v>
          </cell>
          <cell r="G205">
            <v>9350</v>
          </cell>
          <cell r="H205">
            <v>8257</v>
          </cell>
          <cell r="I205">
            <v>7928</v>
          </cell>
          <cell r="J205">
            <v>6634</v>
          </cell>
          <cell r="K205">
            <v>6391</v>
          </cell>
          <cell r="L205">
            <v>9889</v>
          </cell>
          <cell r="M205">
            <v>7284</v>
          </cell>
          <cell r="N205">
            <v>10310</v>
          </cell>
          <cell r="O205">
            <v>11100</v>
          </cell>
          <cell r="P205">
            <v>6690</v>
          </cell>
          <cell r="Q205">
            <v>6809</v>
          </cell>
          <cell r="R205">
            <v>6942</v>
          </cell>
          <cell r="S205">
            <v>11971</v>
          </cell>
          <cell r="T205">
            <v>7088</v>
          </cell>
          <cell r="U205">
            <v>7890</v>
          </cell>
          <cell r="V205">
            <v>6470</v>
          </cell>
          <cell r="W205">
            <v>6776</v>
          </cell>
          <cell r="X205">
            <v>7620</v>
          </cell>
          <cell r="Y205">
            <v>6733</v>
          </cell>
          <cell r="Z205">
            <v>9389</v>
          </cell>
          <cell r="AA205">
            <v>6574</v>
          </cell>
          <cell r="AB205">
            <v>5260</v>
          </cell>
          <cell r="AC205">
            <v>3654</v>
          </cell>
          <cell r="AD205">
            <v>5433</v>
          </cell>
          <cell r="AE205">
            <v>6684</v>
          </cell>
          <cell r="AF205">
            <v>6459</v>
          </cell>
          <cell r="AG205">
            <v>10343</v>
          </cell>
          <cell r="AH205">
            <v>3654</v>
          </cell>
        </row>
        <row r="206">
          <cell r="D206" t="str">
            <v>Trapero 2 (Compra)</v>
          </cell>
          <cell r="E206"/>
          <cell r="F206">
            <v>9889</v>
          </cell>
          <cell r="G206">
            <v>9374</v>
          </cell>
          <cell r="H206">
            <v>9601</v>
          </cell>
          <cell r="I206">
            <v>10196</v>
          </cell>
          <cell r="J206">
            <v>8156</v>
          </cell>
          <cell r="K206">
            <v>8052</v>
          </cell>
          <cell r="L206">
            <v>12098</v>
          </cell>
          <cell r="M206">
            <v>9239</v>
          </cell>
          <cell r="N206">
            <v>12098</v>
          </cell>
          <cell r="O206">
            <v>13661</v>
          </cell>
          <cell r="P206">
            <v>8504</v>
          </cell>
          <cell r="Q206">
            <v>8656</v>
          </cell>
          <cell r="R206">
            <v>8826</v>
          </cell>
          <cell r="S206">
            <v>15293</v>
          </cell>
          <cell r="T206">
            <v>9014</v>
          </cell>
          <cell r="U206">
            <v>10099</v>
          </cell>
          <cell r="V206">
            <v>7890</v>
          </cell>
          <cell r="W206">
            <v>7684</v>
          </cell>
          <cell r="X206">
            <v>9687</v>
          </cell>
          <cell r="Y206">
            <v>7445</v>
          </cell>
          <cell r="Z206">
            <v>9389</v>
          </cell>
          <cell r="AA206">
            <v>8358</v>
          </cell>
          <cell r="AB206">
            <v>6102</v>
          </cell>
          <cell r="AC206">
            <v>4951</v>
          </cell>
          <cell r="AD206">
            <v>7126</v>
          </cell>
          <cell r="AE206">
            <v>7869</v>
          </cell>
          <cell r="AF206">
            <v>7489</v>
          </cell>
          <cell r="AG206">
            <v>11050</v>
          </cell>
          <cell r="AH206">
            <v>4951</v>
          </cell>
        </row>
        <row r="207">
          <cell r="D207" t="str">
            <v>Trapero 3 (Compra)</v>
          </cell>
          <cell r="E207"/>
          <cell r="F207">
            <v>11467</v>
          </cell>
          <cell r="G207">
            <v>10610</v>
          </cell>
          <cell r="H207">
            <v>11093</v>
          </cell>
          <cell r="I207">
            <v>10840</v>
          </cell>
          <cell r="J207">
            <v>10486</v>
          </cell>
          <cell r="K207">
            <v>10013</v>
          </cell>
          <cell r="L207">
            <v>14307</v>
          </cell>
          <cell r="M207">
            <v>10088</v>
          </cell>
          <cell r="N207">
            <v>13045</v>
          </cell>
          <cell r="O207">
            <v>16141</v>
          </cell>
          <cell r="P207">
            <v>9435</v>
          </cell>
          <cell r="Q207">
            <v>9604</v>
          </cell>
          <cell r="R207">
            <v>9793</v>
          </cell>
          <cell r="S207">
            <v>16850</v>
          </cell>
          <cell r="T207">
            <v>10000</v>
          </cell>
          <cell r="U207">
            <v>11677</v>
          </cell>
          <cell r="V207">
            <v>10047</v>
          </cell>
          <cell r="W207">
            <v>8246</v>
          </cell>
          <cell r="X207">
            <v>10748</v>
          </cell>
          <cell r="Y207">
            <v>8384</v>
          </cell>
          <cell r="Z207">
            <v>9953</v>
          </cell>
          <cell r="AA207">
            <v>9272</v>
          </cell>
          <cell r="AB207">
            <v>8521</v>
          </cell>
          <cell r="AC207">
            <v>6312</v>
          </cell>
          <cell r="AD207">
            <v>8816</v>
          </cell>
          <cell r="AE207">
            <v>9381</v>
          </cell>
          <cell r="AF207">
            <v>10524</v>
          </cell>
          <cell r="AG207">
            <v>14100</v>
          </cell>
          <cell r="AH207">
            <v>6312</v>
          </cell>
        </row>
        <row r="208">
          <cell r="D208" t="str">
            <v>Trapero 4 (Compra)</v>
          </cell>
          <cell r="E208"/>
          <cell r="F208">
            <v>18410</v>
          </cell>
          <cell r="G208">
            <v>15447</v>
          </cell>
          <cell r="H208">
            <v>15234</v>
          </cell>
          <cell r="I208">
            <v>17805</v>
          </cell>
          <cell r="J208">
            <v>12827</v>
          </cell>
          <cell r="K208">
            <v>15977</v>
          </cell>
          <cell r="L208">
            <v>20514</v>
          </cell>
          <cell r="M208">
            <v>16015</v>
          </cell>
          <cell r="N208">
            <v>20409</v>
          </cell>
          <cell r="O208">
            <v>91423</v>
          </cell>
          <cell r="P208">
            <v>17064</v>
          </cell>
          <cell r="Q208">
            <v>17369</v>
          </cell>
          <cell r="R208">
            <v>17710</v>
          </cell>
          <cell r="S208">
            <v>96784</v>
          </cell>
          <cell r="T208">
            <v>18085</v>
          </cell>
          <cell r="U208">
            <v>18620</v>
          </cell>
          <cell r="V208">
            <v>14623</v>
          </cell>
          <cell r="W208">
            <v>11617</v>
          </cell>
          <cell r="X208">
            <v>19438</v>
          </cell>
          <cell r="Y208">
            <v>14726</v>
          </cell>
          <cell r="Z208">
            <v>14084</v>
          </cell>
          <cell r="AA208">
            <v>16770</v>
          </cell>
          <cell r="AB208">
            <v>15780</v>
          </cell>
          <cell r="AC208">
            <v>7825</v>
          </cell>
          <cell r="AD208">
            <v>12554</v>
          </cell>
          <cell r="AE208">
            <v>13752</v>
          </cell>
          <cell r="AF208">
            <v>8813</v>
          </cell>
          <cell r="AG208">
            <v>22233</v>
          </cell>
          <cell r="AH208">
            <v>7825</v>
          </cell>
        </row>
        <row r="209">
          <cell r="D209" t="str">
            <v>Mango metálico trapero (Compra)</v>
          </cell>
          <cell r="E209"/>
          <cell r="F209">
            <v>7890</v>
          </cell>
          <cell r="G209">
            <v>10953</v>
          </cell>
          <cell r="H209">
            <v>9443</v>
          </cell>
          <cell r="I209">
            <v>9945</v>
          </cell>
          <cell r="J209">
            <v>7251</v>
          </cell>
          <cell r="K209">
            <v>7938</v>
          </cell>
          <cell r="L209">
            <v>11362</v>
          </cell>
          <cell r="M209">
            <v>7888</v>
          </cell>
          <cell r="N209">
            <v>10836</v>
          </cell>
          <cell r="O209">
            <v>12829</v>
          </cell>
          <cell r="P209">
            <v>8105</v>
          </cell>
          <cell r="Q209">
            <v>8249</v>
          </cell>
          <cell r="R209">
            <v>8411</v>
          </cell>
          <cell r="S209">
            <v>12441</v>
          </cell>
          <cell r="T209">
            <v>8589</v>
          </cell>
          <cell r="U209">
            <v>8100</v>
          </cell>
          <cell r="V209">
            <v>8889</v>
          </cell>
          <cell r="W209">
            <v>7453</v>
          </cell>
          <cell r="X209">
            <v>9231</v>
          </cell>
          <cell r="Y209">
            <v>7090</v>
          </cell>
          <cell r="Z209">
            <v>10329</v>
          </cell>
          <cell r="AA209">
            <v>7965</v>
          </cell>
          <cell r="AB209">
            <v>7364</v>
          </cell>
          <cell r="AC209">
            <v>4153</v>
          </cell>
          <cell r="AD209">
            <v>7432</v>
          </cell>
          <cell r="AE209">
            <v>6841</v>
          </cell>
          <cell r="AF209">
            <v>8926</v>
          </cell>
          <cell r="AG209">
            <v>15559</v>
          </cell>
          <cell r="AH209">
            <v>4153</v>
          </cell>
        </row>
        <row r="210">
          <cell r="D210" t="str">
            <v>Mango madera trapero (Compra)</v>
          </cell>
          <cell r="E210"/>
          <cell r="F210">
            <v>4892</v>
          </cell>
          <cell r="G210">
            <v>7186</v>
          </cell>
          <cell r="H210">
            <v>4640</v>
          </cell>
          <cell r="I210">
            <v>4255</v>
          </cell>
          <cell r="J210">
            <v>4285</v>
          </cell>
          <cell r="K210">
            <v>3835</v>
          </cell>
          <cell r="L210">
            <v>5681</v>
          </cell>
          <cell r="M210">
            <v>3902</v>
          </cell>
          <cell r="N210">
            <v>6060</v>
          </cell>
          <cell r="O210">
            <v>9631</v>
          </cell>
          <cell r="P210">
            <v>4210</v>
          </cell>
          <cell r="Q210">
            <v>4286</v>
          </cell>
          <cell r="R210">
            <v>4370</v>
          </cell>
          <cell r="S210">
            <v>10337</v>
          </cell>
          <cell r="T210">
            <v>4462</v>
          </cell>
          <cell r="U210">
            <v>5155</v>
          </cell>
          <cell r="V210">
            <v>3682</v>
          </cell>
          <cell r="W210">
            <v>3415</v>
          </cell>
          <cell r="X210">
            <v>4797</v>
          </cell>
          <cell r="Y210">
            <v>3892</v>
          </cell>
          <cell r="Z210">
            <v>4732</v>
          </cell>
          <cell r="AA210">
            <v>4138</v>
          </cell>
          <cell r="AB210">
            <v>4629</v>
          </cell>
          <cell r="AC210">
            <v>2151</v>
          </cell>
          <cell r="AD210">
            <v>3021</v>
          </cell>
          <cell r="AE210">
            <v>4155</v>
          </cell>
          <cell r="AF210">
            <v>3366</v>
          </cell>
          <cell r="AG210">
            <v>6807</v>
          </cell>
          <cell r="AH210">
            <v>2151</v>
          </cell>
        </row>
        <row r="211">
          <cell r="D211" t="str">
            <v>Cepillo para sanitario (churrusco) (Compra)</v>
          </cell>
          <cell r="E211"/>
          <cell r="F211">
            <v>7154</v>
          </cell>
          <cell r="G211">
            <v>7403</v>
          </cell>
          <cell r="H211">
            <v>6874</v>
          </cell>
          <cell r="I211">
            <v>7349</v>
          </cell>
          <cell r="J211">
            <v>5906</v>
          </cell>
          <cell r="K211">
            <v>5974</v>
          </cell>
          <cell r="L211">
            <v>9152</v>
          </cell>
          <cell r="M211">
            <v>7997</v>
          </cell>
          <cell r="N211">
            <v>7343</v>
          </cell>
          <cell r="O211">
            <v>10326</v>
          </cell>
          <cell r="P211">
            <v>5982</v>
          </cell>
          <cell r="Q211">
            <v>6089</v>
          </cell>
          <cell r="R211">
            <v>6209</v>
          </cell>
          <cell r="S211">
            <v>11549</v>
          </cell>
          <cell r="T211">
            <v>6340</v>
          </cell>
          <cell r="U211">
            <v>7364</v>
          </cell>
          <cell r="V211">
            <v>5733</v>
          </cell>
          <cell r="W211">
            <v>5702</v>
          </cell>
          <cell r="X211">
            <v>6814</v>
          </cell>
          <cell r="Y211">
            <v>5850</v>
          </cell>
          <cell r="Z211">
            <v>6948</v>
          </cell>
          <cell r="AA211">
            <v>5879</v>
          </cell>
          <cell r="AB211">
            <v>5786</v>
          </cell>
          <cell r="AC211">
            <v>3627</v>
          </cell>
          <cell r="AD211">
            <v>6279</v>
          </cell>
          <cell r="AE211">
            <v>5685</v>
          </cell>
          <cell r="AF211">
            <v>7057</v>
          </cell>
          <cell r="AG211">
            <v>10962</v>
          </cell>
          <cell r="AH211">
            <v>3627</v>
          </cell>
        </row>
        <row r="212">
          <cell r="D212" t="str">
            <v>Pads 1 (Compra)</v>
          </cell>
          <cell r="E212"/>
          <cell r="F212">
            <v>25248</v>
          </cell>
          <cell r="G212">
            <v>18025</v>
          </cell>
          <cell r="H212">
            <v>25832</v>
          </cell>
          <cell r="I212">
            <v>36276</v>
          </cell>
          <cell r="J212">
            <v>24450</v>
          </cell>
          <cell r="K212">
            <v>21955</v>
          </cell>
          <cell r="L212">
            <v>30613</v>
          </cell>
          <cell r="M212">
            <v>20911</v>
          </cell>
          <cell r="N212">
            <v>27878</v>
          </cell>
          <cell r="O212">
            <v>34393</v>
          </cell>
          <cell r="P212">
            <v>23508</v>
          </cell>
          <cell r="Q212">
            <v>23926</v>
          </cell>
          <cell r="R212">
            <v>24396</v>
          </cell>
          <cell r="S212">
            <v>40681</v>
          </cell>
          <cell r="T212">
            <v>24911</v>
          </cell>
          <cell r="U212">
            <v>25458</v>
          </cell>
          <cell r="V212">
            <v>17148</v>
          </cell>
          <cell r="W212">
            <v>20327</v>
          </cell>
          <cell r="X212">
            <v>26777</v>
          </cell>
          <cell r="Y212">
            <v>27286</v>
          </cell>
          <cell r="Z212">
            <v>28167</v>
          </cell>
          <cell r="AA212">
            <v>23101</v>
          </cell>
          <cell r="AB212">
            <v>23144</v>
          </cell>
          <cell r="AC212">
            <v>17508</v>
          </cell>
          <cell r="AD212">
            <v>24616</v>
          </cell>
          <cell r="AE212">
            <v>20656</v>
          </cell>
          <cell r="AF212">
            <v>23234</v>
          </cell>
          <cell r="AG212">
            <v>36599</v>
          </cell>
          <cell r="AH212">
            <v>17148</v>
          </cell>
        </row>
        <row r="213">
          <cell r="D213" t="str">
            <v>Pads 2 (Compra)</v>
          </cell>
          <cell r="E213"/>
          <cell r="F213">
            <v>30540</v>
          </cell>
          <cell r="G213">
            <v>19936</v>
          </cell>
          <cell r="H213">
            <v>26416</v>
          </cell>
          <cell r="I213">
            <v>37211</v>
          </cell>
          <cell r="J213">
            <v>24450</v>
          </cell>
          <cell r="K213">
            <v>21955</v>
          </cell>
          <cell r="L213">
            <v>32507</v>
          </cell>
          <cell r="M213">
            <v>21203</v>
          </cell>
          <cell r="N213">
            <v>27878</v>
          </cell>
          <cell r="O213">
            <v>36471</v>
          </cell>
          <cell r="P213">
            <v>23508</v>
          </cell>
          <cell r="Q213">
            <v>23926</v>
          </cell>
          <cell r="R213">
            <v>24396</v>
          </cell>
          <cell r="S213">
            <v>41360</v>
          </cell>
          <cell r="T213">
            <v>24911</v>
          </cell>
          <cell r="U213">
            <v>30718</v>
          </cell>
          <cell r="V213">
            <v>17148</v>
          </cell>
          <cell r="W213">
            <v>20327</v>
          </cell>
          <cell r="X213">
            <v>26777</v>
          </cell>
          <cell r="Y213">
            <v>29677</v>
          </cell>
          <cell r="Z213">
            <v>28167</v>
          </cell>
          <cell r="AA213">
            <v>23101</v>
          </cell>
          <cell r="AB213">
            <v>26300</v>
          </cell>
          <cell r="AC213">
            <v>17508</v>
          </cell>
          <cell r="AD213">
            <v>24616</v>
          </cell>
          <cell r="AE213">
            <v>22158</v>
          </cell>
          <cell r="AF213">
            <v>26617</v>
          </cell>
          <cell r="AG213">
            <v>36599</v>
          </cell>
          <cell r="AH213">
            <v>17148</v>
          </cell>
        </row>
        <row r="214">
          <cell r="D214" t="str">
            <v>Pads 3 (Compra)</v>
          </cell>
          <cell r="E214"/>
          <cell r="F214">
            <v>35936</v>
          </cell>
          <cell r="G214">
            <v>28207</v>
          </cell>
          <cell r="H214">
            <v>36459</v>
          </cell>
          <cell r="I214">
            <v>42259</v>
          </cell>
          <cell r="J214">
            <v>31237</v>
          </cell>
          <cell r="K214">
            <v>32495</v>
          </cell>
          <cell r="L214">
            <v>43448</v>
          </cell>
          <cell r="M214">
            <v>30330</v>
          </cell>
          <cell r="N214">
            <v>32612</v>
          </cell>
          <cell r="O214">
            <v>48758</v>
          </cell>
          <cell r="P214">
            <v>33669</v>
          </cell>
          <cell r="Q214">
            <v>34268</v>
          </cell>
          <cell r="R214">
            <v>34942</v>
          </cell>
          <cell r="S214">
            <v>53990</v>
          </cell>
          <cell r="T214">
            <v>35682</v>
          </cell>
          <cell r="U214">
            <v>36189</v>
          </cell>
          <cell r="V214">
            <v>28825</v>
          </cell>
          <cell r="W214">
            <v>32590</v>
          </cell>
          <cell r="X214">
            <v>38351</v>
          </cell>
          <cell r="Y214">
            <v>29677</v>
          </cell>
          <cell r="Z214">
            <v>39434</v>
          </cell>
          <cell r="AA214">
            <v>33086</v>
          </cell>
          <cell r="AB214">
            <v>34716</v>
          </cell>
          <cell r="AC214">
            <v>26300</v>
          </cell>
          <cell r="AD214">
            <v>37574</v>
          </cell>
          <cell r="AE214">
            <v>27071</v>
          </cell>
          <cell r="AF214">
            <v>42463</v>
          </cell>
          <cell r="AG214">
            <v>53395</v>
          </cell>
          <cell r="AH214">
            <v>26300</v>
          </cell>
        </row>
        <row r="215">
          <cell r="D215" t="str">
            <v>Pads 4 (Compra)</v>
          </cell>
          <cell r="E215"/>
          <cell r="F215">
            <v>35978</v>
          </cell>
          <cell r="G215">
            <v>28207</v>
          </cell>
          <cell r="H215">
            <v>36479</v>
          </cell>
          <cell r="I215">
            <v>45845</v>
          </cell>
          <cell r="J215">
            <v>31237</v>
          </cell>
          <cell r="K215">
            <v>37494</v>
          </cell>
          <cell r="L215">
            <v>43763</v>
          </cell>
          <cell r="M215">
            <v>30583</v>
          </cell>
          <cell r="N215">
            <v>32612</v>
          </cell>
          <cell r="O215">
            <v>49023</v>
          </cell>
          <cell r="P215">
            <v>41225</v>
          </cell>
          <cell r="Q215">
            <v>41958</v>
          </cell>
          <cell r="R215">
            <v>42783</v>
          </cell>
          <cell r="S215">
            <v>54818</v>
          </cell>
          <cell r="T215">
            <v>43687</v>
          </cell>
          <cell r="U215">
            <v>36189</v>
          </cell>
          <cell r="V215">
            <v>28825</v>
          </cell>
          <cell r="W215">
            <v>42549</v>
          </cell>
          <cell r="X215">
            <v>46957</v>
          </cell>
          <cell r="Y215">
            <v>38923</v>
          </cell>
          <cell r="Z215">
            <v>39434</v>
          </cell>
          <cell r="AA215">
            <v>40511</v>
          </cell>
          <cell r="AB215">
            <v>34716</v>
          </cell>
          <cell r="AC215">
            <v>26300</v>
          </cell>
          <cell r="AD215">
            <v>37574</v>
          </cell>
          <cell r="AE215">
            <v>30421</v>
          </cell>
          <cell r="AF215">
            <v>40861</v>
          </cell>
          <cell r="AG215">
            <v>53395</v>
          </cell>
          <cell r="AH215">
            <v>26300</v>
          </cell>
        </row>
        <row r="216">
          <cell r="D216" t="str">
            <v>Pads 5 (Compra)</v>
          </cell>
          <cell r="E216"/>
          <cell r="F216">
            <v>33033</v>
          </cell>
          <cell r="G216">
            <v>32360</v>
          </cell>
          <cell r="H216">
            <v>31135</v>
          </cell>
          <cell r="I216">
            <v>40591</v>
          </cell>
          <cell r="J216">
            <v>31610</v>
          </cell>
          <cell r="K216">
            <v>25370</v>
          </cell>
          <cell r="L216">
            <v>46393</v>
          </cell>
          <cell r="M216">
            <v>34618</v>
          </cell>
          <cell r="N216">
            <v>31034</v>
          </cell>
          <cell r="O216">
            <v>51996</v>
          </cell>
          <cell r="P216">
            <v>26525</v>
          </cell>
          <cell r="Q216">
            <v>26996</v>
          </cell>
          <cell r="R216">
            <v>27528</v>
          </cell>
          <cell r="S216">
            <v>56932</v>
          </cell>
          <cell r="T216">
            <v>28109</v>
          </cell>
          <cell r="U216">
            <v>33243</v>
          </cell>
          <cell r="V216">
            <v>21461</v>
          </cell>
          <cell r="W216">
            <v>28051</v>
          </cell>
          <cell r="X216">
            <v>30212</v>
          </cell>
          <cell r="Y216">
            <v>29677</v>
          </cell>
          <cell r="Z216">
            <v>28167</v>
          </cell>
          <cell r="AA216">
            <v>26066</v>
          </cell>
          <cell r="AB216">
            <v>28404</v>
          </cell>
          <cell r="AC216">
            <v>21040</v>
          </cell>
          <cell r="AD216">
            <v>26922</v>
          </cell>
          <cell r="AE216">
            <v>20656</v>
          </cell>
          <cell r="AF216">
            <v>30120</v>
          </cell>
          <cell r="AG216">
            <v>38456</v>
          </cell>
          <cell r="AH216">
            <v>20656</v>
          </cell>
        </row>
        <row r="217">
          <cell r="D217" t="str">
            <v>Boneth 1 (Compra)</v>
          </cell>
          <cell r="E217"/>
          <cell r="F217">
            <v>111386</v>
          </cell>
          <cell r="G217">
            <v>80066</v>
          </cell>
          <cell r="H217">
            <v>120588</v>
          </cell>
          <cell r="I217">
            <v>99090</v>
          </cell>
          <cell r="J217">
            <v>112669</v>
          </cell>
          <cell r="K217">
            <v>127285</v>
          </cell>
          <cell r="L217">
            <v>173580</v>
          </cell>
          <cell r="M217">
            <v>68408</v>
          </cell>
          <cell r="N217">
            <v>152540</v>
          </cell>
          <cell r="O217">
            <v>178840</v>
          </cell>
          <cell r="P217">
            <v>136297</v>
          </cell>
          <cell r="Q217">
            <v>138721</v>
          </cell>
          <cell r="R217">
            <v>141450</v>
          </cell>
          <cell r="S217">
            <v>189284</v>
          </cell>
          <cell r="T217">
            <v>144441</v>
          </cell>
          <cell r="U217">
            <v>111617</v>
          </cell>
          <cell r="V217">
            <v>84160</v>
          </cell>
          <cell r="W217">
            <v>90384</v>
          </cell>
          <cell r="X217">
            <v>155248</v>
          </cell>
          <cell r="Y217">
            <v>78927</v>
          </cell>
          <cell r="Z217">
            <v>127692</v>
          </cell>
          <cell r="AA217">
            <v>133940</v>
          </cell>
          <cell r="AB217">
            <v>84160</v>
          </cell>
          <cell r="AC217">
            <v>36820</v>
          </cell>
          <cell r="AD217">
            <v>56509</v>
          </cell>
          <cell r="AE217">
            <v>99824</v>
          </cell>
          <cell r="AF217">
            <v>94586</v>
          </cell>
          <cell r="AG217">
            <v>77884</v>
          </cell>
          <cell r="AH217">
            <v>36820</v>
          </cell>
        </row>
        <row r="218">
          <cell r="D218" t="str">
            <v>Boneth 2 (Compra)</v>
          </cell>
          <cell r="E218"/>
          <cell r="F218">
            <v>122874</v>
          </cell>
          <cell r="G218">
            <v>95099</v>
          </cell>
          <cell r="H218">
            <v>133982</v>
          </cell>
          <cell r="I218">
            <v>114266</v>
          </cell>
          <cell r="J218">
            <v>118146</v>
          </cell>
          <cell r="K218">
            <v>130746</v>
          </cell>
          <cell r="L218">
            <v>194620</v>
          </cell>
          <cell r="M218">
            <v>72939</v>
          </cell>
          <cell r="N218">
            <v>204088</v>
          </cell>
          <cell r="O218">
            <v>189360</v>
          </cell>
          <cell r="P218">
            <v>144144</v>
          </cell>
          <cell r="Q218">
            <v>146707</v>
          </cell>
          <cell r="R218">
            <v>149593</v>
          </cell>
          <cell r="S218">
            <v>211255</v>
          </cell>
          <cell r="T218">
            <v>152757</v>
          </cell>
          <cell r="U218">
            <v>123084</v>
          </cell>
          <cell r="V218">
            <v>93838</v>
          </cell>
          <cell r="W218">
            <v>83202</v>
          </cell>
          <cell r="X218">
            <v>164187</v>
          </cell>
          <cell r="Y218">
            <v>92576</v>
          </cell>
          <cell r="Z218">
            <v>140837</v>
          </cell>
          <cell r="AA218">
            <v>141652</v>
          </cell>
          <cell r="AB218">
            <v>99940</v>
          </cell>
          <cell r="AC218">
            <v>47340</v>
          </cell>
          <cell r="AD218">
            <v>66337</v>
          </cell>
          <cell r="AE218">
            <v>112669</v>
          </cell>
          <cell r="AF218">
            <v>111367</v>
          </cell>
          <cell r="AG218">
            <v>85487</v>
          </cell>
          <cell r="AH218">
            <v>47340</v>
          </cell>
        </row>
        <row r="219">
          <cell r="D219" t="str">
            <v>Bolsas plásticas 1 (Compra)</v>
          </cell>
          <cell r="E219"/>
          <cell r="F219">
            <v>1315</v>
          </cell>
          <cell r="G219">
            <v>2622</v>
          </cell>
          <cell r="H219">
            <v>1341</v>
          </cell>
          <cell r="I219">
            <v>1227</v>
          </cell>
          <cell r="J219">
            <v>1292</v>
          </cell>
          <cell r="K219">
            <v>972</v>
          </cell>
          <cell r="L219">
            <v>1788</v>
          </cell>
          <cell r="M219">
            <v>1221</v>
          </cell>
          <cell r="N219">
            <v>1220</v>
          </cell>
          <cell r="O219">
            <v>2630</v>
          </cell>
          <cell r="P219">
            <v>1000</v>
          </cell>
          <cell r="Q219">
            <v>1018</v>
          </cell>
          <cell r="R219">
            <v>1037</v>
          </cell>
          <cell r="S219">
            <v>2394</v>
          </cell>
          <cell r="T219">
            <v>1059</v>
          </cell>
          <cell r="U219">
            <v>1578</v>
          </cell>
          <cell r="V219">
            <v>1525</v>
          </cell>
          <cell r="W219">
            <v>935</v>
          </cell>
          <cell r="X219">
            <v>1138</v>
          </cell>
          <cell r="Y219">
            <v>919</v>
          </cell>
          <cell r="Z219">
            <v>1504</v>
          </cell>
          <cell r="AA219">
            <v>983</v>
          </cell>
          <cell r="AB219">
            <v>1157</v>
          </cell>
          <cell r="AC219">
            <v>448</v>
          </cell>
          <cell r="AD219">
            <v>628</v>
          </cell>
          <cell r="AE219">
            <v>939</v>
          </cell>
          <cell r="AF219">
            <v>1106</v>
          </cell>
          <cell r="AG219">
            <v>2254</v>
          </cell>
          <cell r="AH219">
            <v>448</v>
          </cell>
        </row>
        <row r="220">
          <cell r="D220" t="str">
            <v>Bolsas plásticas 2 (Compra)</v>
          </cell>
          <cell r="E220"/>
          <cell r="F220">
            <v>1420</v>
          </cell>
          <cell r="G220">
            <v>2622</v>
          </cell>
          <cell r="H220">
            <v>1479</v>
          </cell>
          <cell r="I220">
            <v>1207</v>
          </cell>
          <cell r="J220">
            <v>1299</v>
          </cell>
          <cell r="K220">
            <v>1469</v>
          </cell>
          <cell r="L220">
            <v>1999</v>
          </cell>
          <cell r="M220">
            <v>1331</v>
          </cell>
          <cell r="N220">
            <v>1441</v>
          </cell>
          <cell r="O220">
            <v>2314</v>
          </cell>
          <cell r="P220">
            <v>1032</v>
          </cell>
          <cell r="Q220">
            <v>1051</v>
          </cell>
          <cell r="R220">
            <v>1071</v>
          </cell>
          <cell r="S220">
            <v>2673</v>
          </cell>
          <cell r="T220">
            <v>1094</v>
          </cell>
          <cell r="U220">
            <v>1683</v>
          </cell>
          <cell r="V220">
            <v>1546</v>
          </cell>
          <cell r="W220">
            <v>1031</v>
          </cell>
          <cell r="X220">
            <v>1175</v>
          </cell>
          <cell r="Y220">
            <v>1025</v>
          </cell>
          <cell r="Z220">
            <v>1504</v>
          </cell>
          <cell r="AA220">
            <v>1014</v>
          </cell>
          <cell r="AB220">
            <v>1262</v>
          </cell>
          <cell r="AC220">
            <v>518</v>
          </cell>
          <cell r="AD220">
            <v>706</v>
          </cell>
          <cell r="AE220">
            <v>997</v>
          </cell>
          <cell r="AF220">
            <v>1219</v>
          </cell>
          <cell r="AG220">
            <v>2254</v>
          </cell>
          <cell r="AH220">
            <v>518</v>
          </cell>
        </row>
        <row r="221">
          <cell r="D221" t="str">
            <v>Bolsas plásticas 3 (Compra)</v>
          </cell>
          <cell r="E221"/>
          <cell r="F221">
            <v>1420</v>
          </cell>
          <cell r="G221">
            <v>2622</v>
          </cell>
          <cell r="H221">
            <v>1479</v>
          </cell>
          <cell r="I221">
            <v>1207</v>
          </cell>
          <cell r="J221">
            <v>1457</v>
          </cell>
          <cell r="K221">
            <v>1469</v>
          </cell>
          <cell r="L221">
            <v>2104</v>
          </cell>
          <cell r="M221">
            <v>1339</v>
          </cell>
          <cell r="N221">
            <v>1441</v>
          </cell>
          <cell r="O221">
            <v>2314</v>
          </cell>
          <cell r="P221">
            <v>1030</v>
          </cell>
          <cell r="Q221">
            <v>1049</v>
          </cell>
          <cell r="R221">
            <v>1070</v>
          </cell>
          <cell r="S221">
            <v>2674</v>
          </cell>
          <cell r="T221">
            <v>1092</v>
          </cell>
          <cell r="U221">
            <v>1683</v>
          </cell>
          <cell r="V221">
            <v>1546</v>
          </cell>
          <cell r="W221">
            <v>1031</v>
          </cell>
          <cell r="X221">
            <v>1174</v>
          </cell>
          <cell r="Y221">
            <v>1026</v>
          </cell>
          <cell r="Z221">
            <v>1504</v>
          </cell>
          <cell r="AA221">
            <v>1012</v>
          </cell>
          <cell r="AB221">
            <v>1262</v>
          </cell>
          <cell r="AC221">
            <v>518</v>
          </cell>
          <cell r="AD221">
            <v>706</v>
          </cell>
          <cell r="AE221">
            <v>997</v>
          </cell>
          <cell r="AF221">
            <v>1219</v>
          </cell>
          <cell r="AG221">
            <v>2254</v>
          </cell>
          <cell r="AH221">
            <v>518</v>
          </cell>
        </row>
        <row r="222">
          <cell r="D222" t="str">
            <v>Bolsas plásticas 4 (Compra)</v>
          </cell>
          <cell r="E222"/>
          <cell r="F222">
            <v>1473</v>
          </cell>
          <cell r="G222">
            <v>2622</v>
          </cell>
          <cell r="H222">
            <v>1573</v>
          </cell>
          <cell r="I222">
            <v>1298</v>
          </cell>
          <cell r="J222">
            <v>1355</v>
          </cell>
          <cell r="K222">
            <v>1632</v>
          </cell>
          <cell r="L222">
            <v>2104</v>
          </cell>
          <cell r="M222">
            <v>1347</v>
          </cell>
          <cell r="N222">
            <v>1441</v>
          </cell>
          <cell r="O222">
            <v>2630</v>
          </cell>
          <cell r="P222">
            <v>1174</v>
          </cell>
          <cell r="Q222">
            <v>1195</v>
          </cell>
          <cell r="R222">
            <v>1219</v>
          </cell>
          <cell r="S222">
            <v>2875</v>
          </cell>
          <cell r="T222">
            <v>1246</v>
          </cell>
          <cell r="U222">
            <v>1683</v>
          </cell>
          <cell r="V222">
            <v>1683</v>
          </cell>
          <cell r="W222">
            <v>1073</v>
          </cell>
          <cell r="X222">
            <v>1338</v>
          </cell>
          <cell r="Y222">
            <v>1016</v>
          </cell>
          <cell r="Z222">
            <v>1504</v>
          </cell>
          <cell r="AA222">
            <v>1155</v>
          </cell>
          <cell r="AB222">
            <v>1262</v>
          </cell>
          <cell r="AC222">
            <v>612</v>
          </cell>
          <cell r="AD222">
            <v>716</v>
          </cell>
          <cell r="AE222">
            <v>1090</v>
          </cell>
          <cell r="AF222">
            <v>1219</v>
          </cell>
          <cell r="AG222">
            <v>2254</v>
          </cell>
          <cell r="AH222">
            <v>612</v>
          </cell>
        </row>
        <row r="223">
          <cell r="D223" t="str">
            <v>Bolsas plásticas 8 (Compra)</v>
          </cell>
          <cell r="E223"/>
          <cell r="F223">
            <v>3051</v>
          </cell>
          <cell r="G223">
            <v>4977</v>
          </cell>
          <cell r="H223">
            <v>2441</v>
          </cell>
          <cell r="I223">
            <v>2816</v>
          </cell>
          <cell r="J223">
            <v>2715</v>
          </cell>
          <cell r="K223">
            <v>1945</v>
          </cell>
          <cell r="L223">
            <v>4103</v>
          </cell>
          <cell r="M223">
            <v>2849</v>
          </cell>
          <cell r="N223">
            <v>3009</v>
          </cell>
          <cell r="O223">
            <v>4662</v>
          </cell>
          <cell r="P223">
            <v>2125</v>
          </cell>
          <cell r="Q223">
            <v>2163</v>
          </cell>
          <cell r="R223">
            <v>2205</v>
          </cell>
          <cell r="S223">
            <v>5458</v>
          </cell>
          <cell r="T223">
            <v>2252</v>
          </cell>
          <cell r="U223">
            <v>3261</v>
          </cell>
          <cell r="V223">
            <v>2946</v>
          </cell>
          <cell r="W223">
            <v>2350</v>
          </cell>
          <cell r="X223">
            <v>2420</v>
          </cell>
          <cell r="Y223">
            <v>2653</v>
          </cell>
          <cell r="Z223">
            <v>2796</v>
          </cell>
          <cell r="AA223">
            <v>2087</v>
          </cell>
          <cell r="AB223">
            <v>2525</v>
          </cell>
          <cell r="AC223">
            <v>1767</v>
          </cell>
          <cell r="AD223">
            <v>1534</v>
          </cell>
          <cell r="AE223">
            <v>2290</v>
          </cell>
          <cell r="AF223">
            <v>2712</v>
          </cell>
          <cell r="AG223">
            <v>8442</v>
          </cell>
          <cell r="AH223">
            <v>1534</v>
          </cell>
        </row>
        <row r="224">
          <cell r="D224" t="str">
            <v>Bolsas plásticas 9 (Compra)</v>
          </cell>
          <cell r="E224"/>
          <cell r="F224">
            <v>3682</v>
          </cell>
          <cell r="G224">
            <v>4977</v>
          </cell>
          <cell r="H224">
            <v>2595</v>
          </cell>
          <cell r="I224">
            <v>2816</v>
          </cell>
          <cell r="J224">
            <v>3299</v>
          </cell>
          <cell r="K224">
            <v>2311</v>
          </cell>
          <cell r="L224">
            <v>4524</v>
          </cell>
          <cell r="M224">
            <v>3100</v>
          </cell>
          <cell r="N224">
            <v>3009</v>
          </cell>
          <cell r="O224">
            <v>5179</v>
          </cell>
          <cell r="P224">
            <v>2394</v>
          </cell>
          <cell r="Q224">
            <v>2437</v>
          </cell>
          <cell r="R224">
            <v>2485</v>
          </cell>
          <cell r="S224">
            <v>5934</v>
          </cell>
          <cell r="T224">
            <v>2537</v>
          </cell>
          <cell r="U224">
            <v>3892</v>
          </cell>
          <cell r="V224">
            <v>3051</v>
          </cell>
          <cell r="W224">
            <v>2743</v>
          </cell>
          <cell r="X224">
            <v>2727</v>
          </cell>
          <cell r="Y224">
            <v>2942</v>
          </cell>
          <cell r="Z224">
            <v>2796</v>
          </cell>
          <cell r="AA224">
            <v>2353</v>
          </cell>
          <cell r="AB224">
            <v>2735</v>
          </cell>
          <cell r="AC224">
            <v>2026</v>
          </cell>
          <cell r="AD224">
            <v>1814</v>
          </cell>
          <cell r="AE224">
            <v>2384</v>
          </cell>
          <cell r="AF224">
            <v>3242</v>
          </cell>
          <cell r="AG224">
            <v>8442</v>
          </cell>
          <cell r="AH224">
            <v>1814</v>
          </cell>
        </row>
        <row r="225">
          <cell r="D225" t="str">
            <v>Bolsas plásticas 10 (Compra)</v>
          </cell>
          <cell r="E225"/>
          <cell r="F225">
            <v>3682</v>
          </cell>
          <cell r="G225">
            <v>4977</v>
          </cell>
          <cell r="H225">
            <v>3061</v>
          </cell>
          <cell r="I225">
            <v>2816</v>
          </cell>
          <cell r="J225">
            <v>3193</v>
          </cell>
          <cell r="K225">
            <v>2311</v>
          </cell>
          <cell r="L225">
            <v>4839</v>
          </cell>
          <cell r="M225">
            <v>3112</v>
          </cell>
          <cell r="N225">
            <v>3009</v>
          </cell>
          <cell r="O225">
            <v>5421</v>
          </cell>
          <cell r="P225">
            <v>2394</v>
          </cell>
          <cell r="Q225">
            <v>2437</v>
          </cell>
          <cell r="R225">
            <v>2485</v>
          </cell>
          <cell r="S225">
            <v>6312</v>
          </cell>
          <cell r="T225">
            <v>2537</v>
          </cell>
          <cell r="U225">
            <v>3892</v>
          </cell>
          <cell r="V225">
            <v>3051</v>
          </cell>
          <cell r="W225">
            <v>2743</v>
          </cell>
          <cell r="X225">
            <v>2727</v>
          </cell>
          <cell r="Y225">
            <v>2942</v>
          </cell>
          <cell r="Z225">
            <v>2796</v>
          </cell>
          <cell r="AA225">
            <v>2353</v>
          </cell>
          <cell r="AB225">
            <v>2735</v>
          </cell>
          <cell r="AC225">
            <v>2026</v>
          </cell>
          <cell r="AD225">
            <v>1814</v>
          </cell>
          <cell r="AE225">
            <v>2384</v>
          </cell>
          <cell r="AF225">
            <v>3242</v>
          </cell>
          <cell r="AG225">
            <v>8442</v>
          </cell>
          <cell r="AH225">
            <v>1814</v>
          </cell>
        </row>
        <row r="226">
          <cell r="D226" t="str">
            <v>Bolsas plásticas 11 (Compra)</v>
          </cell>
          <cell r="E226"/>
          <cell r="F226">
            <v>5102</v>
          </cell>
          <cell r="G226">
            <v>4977</v>
          </cell>
          <cell r="H226">
            <v>3587</v>
          </cell>
          <cell r="I226">
            <v>3658</v>
          </cell>
          <cell r="J226">
            <v>3535</v>
          </cell>
          <cell r="K226">
            <v>2719</v>
          </cell>
          <cell r="L226">
            <v>5155</v>
          </cell>
          <cell r="M226">
            <v>3304</v>
          </cell>
          <cell r="N226">
            <v>3114</v>
          </cell>
          <cell r="O226">
            <v>5885</v>
          </cell>
          <cell r="P226">
            <v>3240</v>
          </cell>
          <cell r="Q226">
            <v>3298</v>
          </cell>
          <cell r="R226">
            <v>3363</v>
          </cell>
          <cell r="S226">
            <v>6777</v>
          </cell>
          <cell r="T226">
            <v>3434</v>
          </cell>
          <cell r="U226">
            <v>5365</v>
          </cell>
          <cell r="V226">
            <v>3177</v>
          </cell>
          <cell r="W226">
            <v>3324</v>
          </cell>
          <cell r="X226">
            <v>3690</v>
          </cell>
          <cell r="Y226">
            <v>2942</v>
          </cell>
          <cell r="Z226">
            <v>2796</v>
          </cell>
          <cell r="AA226">
            <v>3184</v>
          </cell>
          <cell r="AB226">
            <v>3472</v>
          </cell>
          <cell r="AC226">
            <v>2399</v>
          </cell>
          <cell r="AD226">
            <v>2061</v>
          </cell>
          <cell r="AE226">
            <v>2704</v>
          </cell>
          <cell r="AF226">
            <v>3930</v>
          </cell>
          <cell r="AG226">
            <v>8450</v>
          </cell>
          <cell r="AH226">
            <v>2061</v>
          </cell>
        </row>
        <row r="227">
          <cell r="D227" t="str">
            <v>Bolsas plásticas 15 (Compra)</v>
          </cell>
          <cell r="E227"/>
          <cell r="F227">
            <v>5102</v>
          </cell>
          <cell r="G227">
            <v>5497</v>
          </cell>
          <cell r="H227">
            <v>4103</v>
          </cell>
          <cell r="I227">
            <v>3868</v>
          </cell>
          <cell r="J227">
            <v>3719</v>
          </cell>
          <cell r="K227">
            <v>3613</v>
          </cell>
          <cell r="L227">
            <v>5681</v>
          </cell>
          <cell r="M227">
            <v>3580</v>
          </cell>
          <cell r="N227">
            <v>3840</v>
          </cell>
          <cell r="O227">
            <v>6417</v>
          </cell>
          <cell r="P227">
            <v>3141</v>
          </cell>
          <cell r="Q227">
            <v>3197</v>
          </cell>
          <cell r="R227">
            <v>3260</v>
          </cell>
          <cell r="S227">
            <v>7367</v>
          </cell>
          <cell r="T227">
            <v>3329</v>
          </cell>
          <cell r="U227">
            <v>5365</v>
          </cell>
          <cell r="V227">
            <v>4366</v>
          </cell>
          <cell r="W227">
            <v>3528</v>
          </cell>
          <cell r="X227">
            <v>3578</v>
          </cell>
          <cell r="Y227">
            <v>3103</v>
          </cell>
          <cell r="Z227">
            <v>4195</v>
          </cell>
          <cell r="AA227">
            <v>3087</v>
          </cell>
          <cell r="AB227">
            <v>3156</v>
          </cell>
          <cell r="AC227">
            <v>2645</v>
          </cell>
          <cell r="AD227">
            <v>2336</v>
          </cell>
          <cell r="AE227">
            <v>3167</v>
          </cell>
          <cell r="AF227">
            <v>3658</v>
          </cell>
          <cell r="AG227">
            <v>12819</v>
          </cell>
          <cell r="AH227">
            <v>2336</v>
          </cell>
        </row>
        <row r="228">
          <cell r="D228" t="str">
            <v>Bolsas plásticas 16 (Compra)</v>
          </cell>
          <cell r="E228"/>
          <cell r="F228">
            <v>5470</v>
          </cell>
          <cell r="G228">
            <v>5497</v>
          </cell>
          <cell r="H228">
            <v>4383</v>
          </cell>
          <cell r="I228">
            <v>4301</v>
          </cell>
          <cell r="J228">
            <v>4456</v>
          </cell>
          <cell r="K228">
            <v>4351</v>
          </cell>
          <cell r="L228">
            <v>5996</v>
          </cell>
          <cell r="M228">
            <v>3780</v>
          </cell>
          <cell r="N228">
            <v>4460</v>
          </cell>
          <cell r="O228">
            <v>7849</v>
          </cell>
          <cell r="P228">
            <v>3654</v>
          </cell>
          <cell r="Q228">
            <v>3719</v>
          </cell>
          <cell r="R228">
            <v>3791</v>
          </cell>
          <cell r="S228">
            <v>9111</v>
          </cell>
          <cell r="T228">
            <v>3872</v>
          </cell>
          <cell r="U228">
            <v>5681</v>
          </cell>
          <cell r="V228">
            <v>4503</v>
          </cell>
          <cell r="W228">
            <v>4467</v>
          </cell>
          <cell r="X228">
            <v>4161</v>
          </cell>
          <cell r="Y228">
            <v>3463</v>
          </cell>
          <cell r="Z228">
            <v>4195</v>
          </cell>
          <cell r="AA228">
            <v>3589</v>
          </cell>
          <cell r="AB228">
            <v>4418</v>
          </cell>
          <cell r="AC228">
            <v>3036</v>
          </cell>
          <cell r="AD228">
            <v>2685</v>
          </cell>
          <cell r="AE228">
            <v>3300</v>
          </cell>
          <cell r="AF228">
            <v>5281</v>
          </cell>
          <cell r="AG228">
            <v>12819</v>
          </cell>
          <cell r="AH228">
            <v>2685</v>
          </cell>
        </row>
        <row r="229">
          <cell r="D229" t="str">
            <v>Bolsas plásticas 17 (Compra)</v>
          </cell>
          <cell r="E229"/>
          <cell r="F229">
            <v>5470</v>
          </cell>
          <cell r="G229">
            <v>5497</v>
          </cell>
          <cell r="H229">
            <v>4361</v>
          </cell>
          <cell r="I229">
            <v>4119</v>
          </cell>
          <cell r="J229">
            <v>4334</v>
          </cell>
          <cell r="K229">
            <v>4351</v>
          </cell>
          <cell r="L229">
            <v>6207</v>
          </cell>
          <cell r="M229">
            <v>3794</v>
          </cell>
          <cell r="N229">
            <v>4460</v>
          </cell>
          <cell r="O229">
            <v>8014</v>
          </cell>
          <cell r="P229">
            <v>3499</v>
          </cell>
          <cell r="Q229">
            <v>3561</v>
          </cell>
          <cell r="R229">
            <v>3632</v>
          </cell>
          <cell r="S229">
            <v>8022</v>
          </cell>
          <cell r="T229">
            <v>3707</v>
          </cell>
          <cell r="U229">
            <v>5681</v>
          </cell>
          <cell r="V229">
            <v>4503</v>
          </cell>
          <cell r="W229">
            <v>4168</v>
          </cell>
          <cell r="X229">
            <v>3985</v>
          </cell>
          <cell r="Y229">
            <v>3463</v>
          </cell>
          <cell r="Z229">
            <v>4195</v>
          </cell>
          <cell r="AA229">
            <v>3439</v>
          </cell>
          <cell r="AB229">
            <v>4208</v>
          </cell>
          <cell r="AC229">
            <v>3036</v>
          </cell>
          <cell r="AD229">
            <v>2685</v>
          </cell>
          <cell r="AE229">
            <v>3300</v>
          </cell>
          <cell r="AF229">
            <v>4925</v>
          </cell>
          <cell r="AG229">
            <v>12819</v>
          </cell>
          <cell r="AH229">
            <v>2685</v>
          </cell>
        </row>
        <row r="230">
          <cell r="D230" t="str">
            <v>Bolsas plásticas 18 (Compra)</v>
          </cell>
          <cell r="E230"/>
          <cell r="F230">
            <v>6365</v>
          </cell>
          <cell r="G230">
            <v>5497</v>
          </cell>
          <cell r="H230">
            <v>4651</v>
          </cell>
          <cell r="I230">
            <v>4530</v>
          </cell>
          <cell r="J230">
            <v>5216</v>
          </cell>
          <cell r="K230">
            <v>4895</v>
          </cell>
          <cell r="L230">
            <v>6522</v>
          </cell>
          <cell r="M230">
            <v>4202</v>
          </cell>
          <cell r="N230">
            <v>4892</v>
          </cell>
          <cell r="O230">
            <v>7364</v>
          </cell>
          <cell r="P230">
            <v>4004</v>
          </cell>
          <cell r="Q230">
            <v>4077</v>
          </cell>
          <cell r="R230">
            <v>4155</v>
          </cell>
          <cell r="S230">
            <v>8033</v>
          </cell>
          <cell r="T230">
            <v>4244</v>
          </cell>
          <cell r="U230">
            <v>6628</v>
          </cell>
          <cell r="V230">
            <v>4892</v>
          </cell>
          <cell r="W230">
            <v>4234</v>
          </cell>
          <cell r="X230">
            <v>4560</v>
          </cell>
          <cell r="Y230">
            <v>3463</v>
          </cell>
          <cell r="Z230">
            <v>4195</v>
          </cell>
          <cell r="AA230">
            <v>3934</v>
          </cell>
          <cell r="AB230">
            <v>4418</v>
          </cell>
          <cell r="AC230">
            <v>3585</v>
          </cell>
          <cell r="AD230">
            <v>3069</v>
          </cell>
          <cell r="AE230">
            <v>3949</v>
          </cell>
          <cell r="AF230">
            <v>5008</v>
          </cell>
          <cell r="AG230">
            <v>12819</v>
          </cell>
          <cell r="AH230">
            <v>3069</v>
          </cell>
        </row>
        <row r="231">
          <cell r="D231" t="str">
            <v>Bolsas plásticas 21 (Compra)</v>
          </cell>
          <cell r="E231"/>
          <cell r="F231">
            <v>7890</v>
          </cell>
          <cell r="G231">
            <v>7465</v>
          </cell>
          <cell r="H231">
            <v>4970</v>
          </cell>
          <cell r="I231">
            <v>6777</v>
          </cell>
          <cell r="J231">
            <v>6293</v>
          </cell>
          <cell r="K231">
            <v>5558</v>
          </cell>
          <cell r="L231">
            <v>8100</v>
          </cell>
          <cell r="M231">
            <v>5728</v>
          </cell>
          <cell r="N231">
            <v>5849</v>
          </cell>
          <cell r="O231">
            <v>10126</v>
          </cell>
          <cell r="P231">
            <v>5395</v>
          </cell>
          <cell r="Q231">
            <v>5490</v>
          </cell>
          <cell r="R231">
            <v>5599</v>
          </cell>
          <cell r="S231">
            <v>10202</v>
          </cell>
          <cell r="T231">
            <v>5718</v>
          </cell>
          <cell r="U231">
            <v>8100</v>
          </cell>
          <cell r="V231">
            <v>6259</v>
          </cell>
          <cell r="W231">
            <v>6179</v>
          </cell>
          <cell r="X231">
            <v>6146</v>
          </cell>
          <cell r="Y231">
            <v>5319</v>
          </cell>
          <cell r="Z231">
            <v>5859</v>
          </cell>
          <cell r="AA231">
            <v>5302</v>
          </cell>
          <cell r="AB231">
            <v>6312</v>
          </cell>
          <cell r="AC231">
            <v>6041</v>
          </cell>
          <cell r="AD231">
            <v>6933</v>
          </cell>
          <cell r="AE231">
            <v>5071</v>
          </cell>
          <cell r="AF231">
            <v>7306</v>
          </cell>
          <cell r="AG231">
            <v>26874</v>
          </cell>
          <cell r="AH231">
            <v>4970</v>
          </cell>
        </row>
        <row r="232">
          <cell r="D232" t="str">
            <v>Bolsas plásticas 22 (Compra)</v>
          </cell>
          <cell r="E232"/>
          <cell r="F232">
            <v>9152</v>
          </cell>
          <cell r="G232">
            <v>7465</v>
          </cell>
          <cell r="H232">
            <v>6175</v>
          </cell>
          <cell r="I232">
            <v>6536</v>
          </cell>
          <cell r="J232">
            <v>7558</v>
          </cell>
          <cell r="K232">
            <v>6799</v>
          </cell>
          <cell r="L232">
            <v>9152</v>
          </cell>
          <cell r="M232">
            <v>6841</v>
          </cell>
          <cell r="N232">
            <v>6312</v>
          </cell>
          <cell r="O232">
            <v>12442</v>
          </cell>
          <cell r="P232">
            <v>5844</v>
          </cell>
          <cell r="Q232">
            <v>5949</v>
          </cell>
          <cell r="R232">
            <v>6066</v>
          </cell>
          <cell r="S232">
            <v>12635</v>
          </cell>
          <cell r="T232">
            <v>6193</v>
          </cell>
          <cell r="U232">
            <v>9363</v>
          </cell>
          <cell r="V232">
            <v>6522</v>
          </cell>
          <cell r="W232">
            <v>6694</v>
          </cell>
          <cell r="X232">
            <v>6657</v>
          </cell>
          <cell r="Y232">
            <v>6742</v>
          </cell>
          <cell r="Z232">
            <v>5859</v>
          </cell>
          <cell r="AA232">
            <v>5744</v>
          </cell>
          <cell r="AB232">
            <v>6522</v>
          </cell>
          <cell r="AC232">
            <v>6943</v>
          </cell>
          <cell r="AD232">
            <v>7227</v>
          </cell>
          <cell r="AE232">
            <v>5486</v>
          </cell>
          <cell r="AF232">
            <v>7915</v>
          </cell>
          <cell r="AG232">
            <v>26874</v>
          </cell>
          <cell r="AH232">
            <v>5486</v>
          </cell>
        </row>
        <row r="233">
          <cell r="D233" t="str">
            <v>Bolsas plásticas 23 (Compra)</v>
          </cell>
          <cell r="E233"/>
          <cell r="F233">
            <v>9152</v>
          </cell>
          <cell r="G233">
            <v>8250</v>
          </cell>
          <cell r="H233">
            <v>6540</v>
          </cell>
          <cell r="I233">
            <v>6680</v>
          </cell>
          <cell r="J233">
            <v>8016</v>
          </cell>
          <cell r="K233">
            <v>6799</v>
          </cell>
          <cell r="L233">
            <v>9678</v>
          </cell>
          <cell r="M233">
            <v>6876</v>
          </cell>
          <cell r="N233">
            <v>6312</v>
          </cell>
          <cell r="O233">
            <v>11995</v>
          </cell>
          <cell r="P233">
            <v>5830</v>
          </cell>
          <cell r="Q233">
            <v>5934</v>
          </cell>
          <cell r="R233">
            <v>6051</v>
          </cell>
          <cell r="S233">
            <v>12741</v>
          </cell>
          <cell r="T233">
            <v>6179</v>
          </cell>
          <cell r="U233">
            <v>9363</v>
          </cell>
          <cell r="V233">
            <v>6522</v>
          </cell>
          <cell r="W233">
            <v>6694</v>
          </cell>
          <cell r="X233">
            <v>6641</v>
          </cell>
          <cell r="Y233">
            <v>6742</v>
          </cell>
          <cell r="Z233">
            <v>5859</v>
          </cell>
          <cell r="AA233">
            <v>5730</v>
          </cell>
          <cell r="AB233">
            <v>6522</v>
          </cell>
          <cell r="AC233">
            <v>6943</v>
          </cell>
          <cell r="AD233">
            <v>6150</v>
          </cell>
          <cell r="AE233">
            <v>5486</v>
          </cell>
          <cell r="AF233">
            <v>7915</v>
          </cell>
          <cell r="AG233">
            <v>26874</v>
          </cell>
          <cell r="AH233">
            <v>5486</v>
          </cell>
        </row>
        <row r="234">
          <cell r="D234" t="str">
            <v>Bolsas plásticas 24 (Compra)</v>
          </cell>
          <cell r="E234"/>
          <cell r="F234">
            <v>11888</v>
          </cell>
          <cell r="G234">
            <v>8250</v>
          </cell>
          <cell r="H234">
            <v>6947</v>
          </cell>
          <cell r="I234">
            <v>7166</v>
          </cell>
          <cell r="J234">
            <v>8444</v>
          </cell>
          <cell r="K234">
            <v>8159</v>
          </cell>
          <cell r="L234">
            <v>10625</v>
          </cell>
          <cell r="M234">
            <v>7535</v>
          </cell>
          <cell r="N234">
            <v>7112</v>
          </cell>
          <cell r="O234">
            <v>15060</v>
          </cell>
          <cell r="P234">
            <v>6231</v>
          </cell>
          <cell r="Q234">
            <v>6343</v>
          </cell>
          <cell r="R234">
            <v>6467</v>
          </cell>
          <cell r="S234">
            <v>14757</v>
          </cell>
          <cell r="T234">
            <v>6603</v>
          </cell>
          <cell r="U234">
            <v>12098</v>
          </cell>
          <cell r="V234">
            <v>6733</v>
          </cell>
          <cell r="W234">
            <v>6862</v>
          </cell>
          <cell r="X234">
            <v>7097</v>
          </cell>
          <cell r="Y234">
            <v>6742</v>
          </cell>
          <cell r="Z234">
            <v>5859</v>
          </cell>
          <cell r="AA234">
            <v>6123</v>
          </cell>
          <cell r="AB234">
            <v>6733</v>
          </cell>
          <cell r="AC234">
            <v>8206</v>
          </cell>
          <cell r="AD234">
            <v>7003</v>
          </cell>
          <cell r="AE234">
            <v>5865</v>
          </cell>
          <cell r="AF234">
            <v>7915</v>
          </cell>
          <cell r="AG234">
            <v>26874</v>
          </cell>
          <cell r="AH234">
            <v>5859</v>
          </cell>
        </row>
        <row r="235">
          <cell r="D235" t="str">
            <v>Guantes 1 (Compra)</v>
          </cell>
          <cell r="E235"/>
          <cell r="F235">
            <v>5576</v>
          </cell>
          <cell r="G235">
            <v>6204</v>
          </cell>
          <cell r="H235">
            <v>5924</v>
          </cell>
          <cell r="I235">
            <v>5501</v>
          </cell>
          <cell r="J235">
            <v>5134</v>
          </cell>
          <cell r="K235">
            <v>4753</v>
          </cell>
          <cell r="L235">
            <v>6943</v>
          </cell>
          <cell r="M235">
            <v>4962</v>
          </cell>
          <cell r="N235">
            <v>4892</v>
          </cell>
          <cell r="O235">
            <v>7891</v>
          </cell>
          <cell r="P235">
            <v>4388</v>
          </cell>
          <cell r="Q235">
            <v>4467</v>
          </cell>
          <cell r="R235">
            <v>4554</v>
          </cell>
          <cell r="S235">
            <v>8149</v>
          </cell>
          <cell r="T235">
            <v>4651</v>
          </cell>
          <cell r="U235">
            <v>5786</v>
          </cell>
          <cell r="V235">
            <v>4702</v>
          </cell>
          <cell r="W235">
            <v>4742</v>
          </cell>
          <cell r="X235">
            <v>4998</v>
          </cell>
          <cell r="Y235">
            <v>4659</v>
          </cell>
          <cell r="Z235">
            <v>6573</v>
          </cell>
          <cell r="AA235">
            <v>4312</v>
          </cell>
          <cell r="AB235">
            <v>4734</v>
          </cell>
          <cell r="AC235">
            <v>3156</v>
          </cell>
          <cell r="AD235">
            <v>4371</v>
          </cell>
          <cell r="AE235">
            <v>4398</v>
          </cell>
          <cell r="AF235">
            <v>5505</v>
          </cell>
          <cell r="AG235">
            <v>7824</v>
          </cell>
          <cell r="AH235">
            <v>3156</v>
          </cell>
        </row>
        <row r="236">
          <cell r="D236" t="str">
            <v>Guantes 2 (Compra)</v>
          </cell>
          <cell r="E236"/>
          <cell r="F236">
            <v>5576</v>
          </cell>
          <cell r="G236">
            <v>6318</v>
          </cell>
          <cell r="H236">
            <v>5927</v>
          </cell>
          <cell r="I236">
            <v>5501</v>
          </cell>
          <cell r="J236">
            <v>4500</v>
          </cell>
          <cell r="K236">
            <v>5564</v>
          </cell>
          <cell r="L236">
            <v>7048</v>
          </cell>
          <cell r="M236">
            <v>5055</v>
          </cell>
          <cell r="N236">
            <v>4944</v>
          </cell>
          <cell r="O236">
            <v>7927</v>
          </cell>
          <cell r="P236">
            <v>4628</v>
          </cell>
          <cell r="Q236">
            <v>4709</v>
          </cell>
          <cell r="R236">
            <v>4801</v>
          </cell>
          <cell r="S236">
            <v>8617</v>
          </cell>
          <cell r="T236">
            <v>4903</v>
          </cell>
          <cell r="U236">
            <v>5786</v>
          </cell>
          <cell r="V236">
            <v>4681</v>
          </cell>
          <cell r="W236">
            <v>4742</v>
          </cell>
          <cell r="X236">
            <v>5271</v>
          </cell>
          <cell r="Y236">
            <v>4659</v>
          </cell>
          <cell r="Z236">
            <v>6573</v>
          </cell>
          <cell r="AA236">
            <v>4547</v>
          </cell>
          <cell r="AB236">
            <v>4839</v>
          </cell>
          <cell r="AC236">
            <v>3156</v>
          </cell>
          <cell r="AD236">
            <v>4555</v>
          </cell>
          <cell r="AE236">
            <v>4395</v>
          </cell>
          <cell r="AF236">
            <v>5683</v>
          </cell>
          <cell r="AG236">
            <v>7824</v>
          </cell>
          <cell r="AH236">
            <v>3156</v>
          </cell>
        </row>
        <row r="237">
          <cell r="D237" t="str">
            <v>Guantes 3 (Compra)</v>
          </cell>
          <cell r="E237"/>
          <cell r="F237">
            <v>6312</v>
          </cell>
          <cell r="G237">
            <v>6699</v>
          </cell>
          <cell r="H237">
            <v>6502</v>
          </cell>
          <cell r="I237">
            <v>6514</v>
          </cell>
          <cell r="J237">
            <v>5804</v>
          </cell>
          <cell r="K237">
            <v>5564</v>
          </cell>
          <cell r="L237">
            <v>7890</v>
          </cell>
          <cell r="M237">
            <v>5772</v>
          </cell>
          <cell r="N237">
            <v>6175</v>
          </cell>
          <cell r="O237">
            <v>10520</v>
          </cell>
          <cell r="P237">
            <v>4981</v>
          </cell>
          <cell r="Q237">
            <v>5070</v>
          </cell>
          <cell r="R237">
            <v>5170</v>
          </cell>
          <cell r="S237">
            <v>9516</v>
          </cell>
          <cell r="T237">
            <v>5279</v>
          </cell>
          <cell r="U237">
            <v>6522</v>
          </cell>
          <cell r="V237">
            <v>5418</v>
          </cell>
          <cell r="W237">
            <v>5441</v>
          </cell>
          <cell r="X237">
            <v>5674</v>
          </cell>
          <cell r="Y237">
            <v>5195</v>
          </cell>
          <cell r="Z237">
            <v>6948</v>
          </cell>
          <cell r="AA237">
            <v>4895</v>
          </cell>
          <cell r="AB237">
            <v>4839</v>
          </cell>
          <cell r="AC237">
            <v>3682</v>
          </cell>
          <cell r="AD237">
            <v>4598</v>
          </cell>
          <cell r="AE237">
            <v>5339</v>
          </cell>
          <cell r="AF237">
            <v>5683</v>
          </cell>
          <cell r="AG237">
            <v>7824</v>
          </cell>
          <cell r="AH237">
            <v>3682</v>
          </cell>
        </row>
        <row r="238">
          <cell r="D238" t="str">
            <v>Guantes 4 (Compra)</v>
          </cell>
          <cell r="E238"/>
          <cell r="F238">
            <v>6449</v>
          </cell>
          <cell r="G238">
            <v>7158</v>
          </cell>
          <cell r="H238">
            <v>6448</v>
          </cell>
          <cell r="I238">
            <v>6391</v>
          </cell>
          <cell r="J238">
            <v>5358</v>
          </cell>
          <cell r="K238">
            <v>5540</v>
          </cell>
          <cell r="L238">
            <v>8206</v>
          </cell>
          <cell r="M238">
            <v>5853</v>
          </cell>
          <cell r="N238">
            <v>5986</v>
          </cell>
          <cell r="O238">
            <v>10520</v>
          </cell>
          <cell r="P238">
            <v>5431</v>
          </cell>
          <cell r="Q238">
            <v>5527</v>
          </cell>
          <cell r="R238">
            <v>5637</v>
          </cell>
          <cell r="S238">
            <v>9756</v>
          </cell>
          <cell r="T238">
            <v>5755</v>
          </cell>
          <cell r="U238">
            <v>6628</v>
          </cell>
          <cell r="V238">
            <v>5523</v>
          </cell>
          <cell r="W238">
            <v>5575</v>
          </cell>
          <cell r="X238">
            <v>6186</v>
          </cell>
          <cell r="Y238">
            <v>5195</v>
          </cell>
          <cell r="Z238">
            <v>6573</v>
          </cell>
          <cell r="AA238">
            <v>5338</v>
          </cell>
          <cell r="AB238">
            <v>5576</v>
          </cell>
          <cell r="AC238">
            <v>3604</v>
          </cell>
          <cell r="AD238">
            <v>4637</v>
          </cell>
          <cell r="AE238">
            <v>6162</v>
          </cell>
          <cell r="AF238">
            <v>6752</v>
          </cell>
          <cell r="AG238">
            <v>11404</v>
          </cell>
          <cell r="AH238">
            <v>3604</v>
          </cell>
        </row>
        <row r="239">
          <cell r="D239" t="str">
            <v>Guantes 5 (Compra)</v>
          </cell>
          <cell r="E239"/>
          <cell r="F239">
            <v>7364</v>
          </cell>
          <cell r="G239">
            <v>7887</v>
          </cell>
          <cell r="H239">
            <v>7359</v>
          </cell>
          <cell r="I239">
            <v>7647</v>
          </cell>
          <cell r="J239">
            <v>6781</v>
          </cell>
          <cell r="K239">
            <v>6980</v>
          </cell>
          <cell r="L239">
            <v>9152</v>
          </cell>
          <cell r="M239">
            <v>6462</v>
          </cell>
          <cell r="N239">
            <v>7048</v>
          </cell>
          <cell r="O239">
            <v>12624</v>
          </cell>
          <cell r="P239">
            <v>5852</v>
          </cell>
          <cell r="Q239">
            <v>5957</v>
          </cell>
          <cell r="R239">
            <v>6074</v>
          </cell>
          <cell r="S239">
            <v>10579</v>
          </cell>
          <cell r="T239">
            <v>6203</v>
          </cell>
          <cell r="U239">
            <v>7574</v>
          </cell>
          <cell r="V239">
            <v>5996</v>
          </cell>
          <cell r="W239">
            <v>6270</v>
          </cell>
          <cell r="X239">
            <v>6667</v>
          </cell>
          <cell r="Y239">
            <v>6062</v>
          </cell>
          <cell r="Z239">
            <v>7887</v>
          </cell>
          <cell r="AA239">
            <v>5751</v>
          </cell>
          <cell r="AB239">
            <v>5681</v>
          </cell>
          <cell r="AC239">
            <v>4634</v>
          </cell>
          <cell r="AD239">
            <v>6033</v>
          </cell>
          <cell r="AE239">
            <v>7047</v>
          </cell>
          <cell r="AF239">
            <v>7021</v>
          </cell>
          <cell r="AG239">
            <v>7691</v>
          </cell>
          <cell r="AH239">
            <v>4634</v>
          </cell>
        </row>
        <row r="240">
          <cell r="D240" t="str">
            <v>Guantes 6 (Compra)</v>
          </cell>
          <cell r="E240"/>
          <cell r="F240">
            <v>51548</v>
          </cell>
          <cell r="G240">
            <v>57451</v>
          </cell>
          <cell r="H240">
            <v>39848</v>
          </cell>
          <cell r="I240">
            <v>36914</v>
          </cell>
          <cell r="J240">
            <v>36726</v>
          </cell>
          <cell r="K240">
            <v>29645</v>
          </cell>
          <cell r="L240">
            <v>32822</v>
          </cell>
          <cell r="M240">
            <v>31409</v>
          </cell>
          <cell r="N240">
            <v>43448</v>
          </cell>
          <cell r="O240">
            <v>62835</v>
          </cell>
          <cell r="P240">
            <v>33090</v>
          </cell>
          <cell r="Q240">
            <v>33678</v>
          </cell>
          <cell r="R240">
            <v>34340</v>
          </cell>
          <cell r="S240">
            <v>61730</v>
          </cell>
          <cell r="T240">
            <v>35067</v>
          </cell>
          <cell r="U240">
            <v>51758</v>
          </cell>
          <cell r="V240">
            <v>23249</v>
          </cell>
          <cell r="W240">
            <v>23037</v>
          </cell>
          <cell r="X240">
            <v>37690</v>
          </cell>
          <cell r="Y240">
            <v>31453</v>
          </cell>
          <cell r="Z240">
            <v>31923</v>
          </cell>
          <cell r="AA240">
            <v>32517</v>
          </cell>
          <cell r="AB240">
            <v>31560</v>
          </cell>
          <cell r="AC240">
            <v>21040</v>
          </cell>
          <cell r="AD240">
            <v>18741</v>
          </cell>
          <cell r="AE240">
            <v>21451</v>
          </cell>
          <cell r="AF240">
            <v>35270</v>
          </cell>
          <cell r="AG240">
            <v>38809</v>
          </cell>
          <cell r="AH240">
            <v>18741</v>
          </cell>
        </row>
        <row r="241">
          <cell r="D241" t="str">
            <v>Guantes 7 (Compra)</v>
          </cell>
          <cell r="E241"/>
          <cell r="F241">
            <v>13287</v>
          </cell>
          <cell r="G241">
            <v>13526</v>
          </cell>
          <cell r="H241">
            <v>14242</v>
          </cell>
          <cell r="I241">
            <v>15556</v>
          </cell>
          <cell r="J241">
            <v>12612</v>
          </cell>
          <cell r="K241">
            <v>12015</v>
          </cell>
          <cell r="L241">
            <v>16832</v>
          </cell>
          <cell r="M241">
            <v>11706</v>
          </cell>
          <cell r="N241">
            <v>14518</v>
          </cell>
          <cell r="O241">
            <v>18867</v>
          </cell>
          <cell r="P241">
            <v>12954</v>
          </cell>
          <cell r="Q241">
            <v>13185</v>
          </cell>
          <cell r="R241">
            <v>13445</v>
          </cell>
          <cell r="S241">
            <v>22863</v>
          </cell>
          <cell r="T241">
            <v>13729</v>
          </cell>
          <cell r="U241">
            <v>13466</v>
          </cell>
          <cell r="V241">
            <v>10047</v>
          </cell>
          <cell r="W241">
            <v>11518</v>
          </cell>
          <cell r="X241">
            <v>14755</v>
          </cell>
          <cell r="Y241">
            <v>12023</v>
          </cell>
          <cell r="Z241">
            <v>14835</v>
          </cell>
          <cell r="AA241">
            <v>12731</v>
          </cell>
          <cell r="AB241">
            <v>11572</v>
          </cell>
          <cell r="AC241">
            <v>9468</v>
          </cell>
          <cell r="AD241">
            <v>7494</v>
          </cell>
          <cell r="AE241">
            <v>11413</v>
          </cell>
          <cell r="AF241">
            <v>12178</v>
          </cell>
          <cell r="AG241">
            <v>9371</v>
          </cell>
          <cell r="AH241">
            <v>7494</v>
          </cell>
        </row>
        <row r="242">
          <cell r="D242" t="str">
            <v>Guantes 8 (Compra)</v>
          </cell>
          <cell r="E242"/>
          <cell r="F242">
            <v>31560</v>
          </cell>
          <cell r="G242">
            <v>31527</v>
          </cell>
          <cell r="H242">
            <v>31278</v>
          </cell>
          <cell r="I242">
            <v>32779</v>
          </cell>
          <cell r="J242">
            <v>28167</v>
          </cell>
          <cell r="K242">
            <v>31545</v>
          </cell>
          <cell r="L242">
            <v>38082</v>
          </cell>
          <cell r="M242">
            <v>29038</v>
          </cell>
          <cell r="N242">
            <v>30192</v>
          </cell>
          <cell r="O242">
            <v>52600</v>
          </cell>
          <cell r="P242">
            <v>28897</v>
          </cell>
          <cell r="Q242">
            <v>29411</v>
          </cell>
          <cell r="R242">
            <v>29989</v>
          </cell>
          <cell r="S242">
            <v>45207</v>
          </cell>
          <cell r="T242">
            <v>30624</v>
          </cell>
          <cell r="U242">
            <v>31770</v>
          </cell>
          <cell r="V242">
            <v>27247</v>
          </cell>
          <cell r="W242">
            <v>32604</v>
          </cell>
          <cell r="X242">
            <v>32914</v>
          </cell>
          <cell r="Y242">
            <v>24616</v>
          </cell>
          <cell r="Z242">
            <v>33801</v>
          </cell>
          <cell r="AA242">
            <v>28398</v>
          </cell>
          <cell r="AB242">
            <v>23144</v>
          </cell>
          <cell r="AC242">
            <v>18936</v>
          </cell>
          <cell r="AD242">
            <v>30464</v>
          </cell>
          <cell r="AE242">
            <v>24382</v>
          </cell>
          <cell r="AF242">
            <v>26029</v>
          </cell>
          <cell r="AG242">
            <v>42345</v>
          </cell>
          <cell r="AH242">
            <v>18936</v>
          </cell>
        </row>
        <row r="243">
          <cell r="D243" t="str">
            <v>Guantes 9 (Compra)</v>
          </cell>
          <cell r="E243"/>
          <cell r="F243">
            <v>7006</v>
          </cell>
          <cell r="G243">
            <v>7067</v>
          </cell>
          <cell r="H243">
            <v>7309</v>
          </cell>
          <cell r="I243">
            <v>7360</v>
          </cell>
          <cell r="J243">
            <v>5481</v>
          </cell>
          <cell r="K243">
            <v>6391</v>
          </cell>
          <cell r="L243">
            <v>8311</v>
          </cell>
          <cell r="M243">
            <v>5849</v>
          </cell>
          <cell r="N243">
            <v>7048</v>
          </cell>
          <cell r="O243">
            <v>9393</v>
          </cell>
          <cell r="P243">
            <v>6898</v>
          </cell>
          <cell r="Q243">
            <v>7020</v>
          </cell>
          <cell r="R243">
            <v>7160</v>
          </cell>
          <cell r="S243">
            <v>10677</v>
          </cell>
          <cell r="T243">
            <v>7310</v>
          </cell>
          <cell r="U243">
            <v>7259</v>
          </cell>
          <cell r="V243">
            <v>4839</v>
          </cell>
          <cell r="W243">
            <v>5420</v>
          </cell>
          <cell r="X243">
            <v>7858</v>
          </cell>
          <cell r="Y243">
            <v>5410</v>
          </cell>
          <cell r="Z243">
            <v>7511</v>
          </cell>
          <cell r="AA243">
            <v>6779</v>
          </cell>
          <cell r="AB243">
            <v>5050</v>
          </cell>
          <cell r="AC243">
            <v>2630</v>
          </cell>
          <cell r="AD243">
            <v>4217</v>
          </cell>
          <cell r="AE243">
            <v>6225</v>
          </cell>
          <cell r="AF243">
            <v>5985</v>
          </cell>
          <cell r="AG243">
            <v>5658</v>
          </cell>
          <cell r="AH243">
            <v>2630</v>
          </cell>
        </row>
        <row r="244">
          <cell r="D244" t="str">
            <v>Tapabocas Desechable (Compra)</v>
          </cell>
          <cell r="E244"/>
          <cell r="F244">
            <v>19904</v>
          </cell>
          <cell r="G244">
            <v>5927</v>
          </cell>
          <cell r="H244">
            <v>17134</v>
          </cell>
          <cell r="I244">
            <v>20106</v>
          </cell>
          <cell r="J244">
            <v>13583</v>
          </cell>
          <cell r="K244">
            <v>14778</v>
          </cell>
          <cell r="L244">
            <v>23880</v>
          </cell>
          <cell r="M244">
            <v>14362</v>
          </cell>
          <cell r="N244">
            <v>24617</v>
          </cell>
          <cell r="O244">
            <v>26300</v>
          </cell>
          <cell r="P244">
            <v>14848</v>
          </cell>
          <cell r="Q244">
            <v>15112</v>
          </cell>
          <cell r="R244">
            <v>15410</v>
          </cell>
          <cell r="S244">
            <v>28433</v>
          </cell>
          <cell r="T244">
            <v>15735</v>
          </cell>
          <cell r="U244">
            <v>20093</v>
          </cell>
          <cell r="V244">
            <v>18200</v>
          </cell>
          <cell r="W244">
            <v>15990</v>
          </cell>
          <cell r="X244">
            <v>16912</v>
          </cell>
          <cell r="Y244">
            <v>21968</v>
          </cell>
          <cell r="Z244">
            <v>13145</v>
          </cell>
          <cell r="AA244">
            <v>14591</v>
          </cell>
          <cell r="AB244">
            <v>15780</v>
          </cell>
          <cell r="AC244">
            <v>6631</v>
          </cell>
          <cell r="AD244">
            <v>8198</v>
          </cell>
          <cell r="AE244">
            <v>11287</v>
          </cell>
          <cell r="AF244">
            <v>16159</v>
          </cell>
          <cell r="AG244">
            <v>21526</v>
          </cell>
          <cell r="AH244">
            <v>5927</v>
          </cell>
        </row>
        <row r="245">
          <cell r="D245" t="str">
            <v>Tapabocas Industrial (Compra)</v>
          </cell>
          <cell r="E245"/>
          <cell r="F245">
            <v>37872</v>
          </cell>
          <cell r="G245">
            <v>4761</v>
          </cell>
          <cell r="H245">
            <v>25476</v>
          </cell>
          <cell r="I245">
            <v>180944</v>
          </cell>
          <cell r="J245">
            <v>18110</v>
          </cell>
          <cell r="K245">
            <v>82169</v>
          </cell>
          <cell r="L245">
            <v>23880</v>
          </cell>
          <cell r="M245">
            <v>85936</v>
          </cell>
          <cell r="N245">
            <v>69011</v>
          </cell>
          <cell r="O245">
            <v>263000</v>
          </cell>
          <cell r="P245">
            <v>144525</v>
          </cell>
          <cell r="Q245">
            <v>147094</v>
          </cell>
          <cell r="R245">
            <v>149988</v>
          </cell>
          <cell r="S245">
            <v>236605</v>
          </cell>
          <cell r="T245">
            <v>153160</v>
          </cell>
          <cell r="U245">
            <v>38082</v>
          </cell>
          <cell r="V245">
            <v>37662</v>
          </cell>
          <cell r="W245">
            <v>124667</v>
          </cell>
          <cell r="X245">
            <v>164619</v>
          </cell>
          <cell r="Y245">
            <v>77557</v>
          </cell>
          <cell r="Z245">
            <v>13145</v>
          </cell>
          <cell r="AA245">
            <v>142024</v>
          </cell>
          <cell r="AB245">
            <v>45657</v>
          </cell>
          <cell r="AC245">
            <v>7073</v>
          </cell>
          <cell r="AD245">
            <v>59119</v>
          </cell>
          <cell r="AE245">
            <v>48823</v>
          </cell>
          <cell r="AF245">
            <v>56484</v>
          </cell>
          <cell r="AG245">
            <v>21526</v>
          </cell>
          <cell r="AH245">
            <v>4761</v>
          </cell>
        </row>
        <row r="246">
          <cell r="D246" t="str">
            <v>Papel higiénico 1 (Compra)</v>
          </cell>
          <cell r="E246"/>
          <cell r="F246">
            <v>2472</v>
          </cell>
          <cell r="G246">
            <v>1346</v>
          </cell>
          <cell r="H246">
            <v>2581</v>
          </cell>
          <cell r="I246">
            <v>3438</v>
          </cell>
          <cell r="J246">
            <v>2052</v>
          </cell>
          <cell r="K246">
            <v>2166</v>
          </cell>
          <cell r="L246">
            <v>3156</v>
          </cell>
          <cell r="M246">
            <v>2164</v>
          </cell>
          <cell r="N246">
            <v>3629</v>
          </cell>
          <cell r="O246">
            <v>3998</v>
          </cell>
          <cell r="P246">
            <v>2232</v>
          </cell>
          <cell r="Q246">
            <v>2271</v>
          </cell>
          <cell r="R246">
            <v>2317</v>
          </cell>
          <cell r="S246">
            <v>4213</v>
          </cell>
          <cell r="T246">
            <v>2366</v>
          </cell>
          <cell r="U246">
            <v>2735</v>
          </cell>
          <cell r="V246">
            <v>1631</v>
          </cell>
          <cell r="W246">
            <v>2304</v>
          </cell>
          <cell r="X246">
            <v>2543</v>
          </cell>
          <cell r="Y246">
            <v>2718</v>
          </cell>
          <cell r="Z246">
            <v>2661</v>
          </cell>
          <cell r="AA246">
            <v>2193</v>
          </cell>
          <cell r="AB246">
            <v>2420</v>
          </cell>
          <cell r="AC246">
            <v>1185</v>
          </cell>
          <cell r="AD246">
            <v>1374</v>
          </cell>
          <cell r="AE246">
            <v>1960</v>
          </cell>
          <cell r="AF246">
            <v>2724</v>
          </cell>
          <cell r="AG246">
            <v>3889</v>
          </cell>
          <cell r="AH246">
            <v>1185</v>
          </cell>
        </row>
        <row r="247">
          <cell r="D247" t="str">
            <v>Papel higiénico 2 (Compra)</v>
          </cell>
          <cell r="E247"/>
          <cell r="F247">
            <v>12834</v>
          </cell>
          <cell r="G247">
            <v>9489</v>
          </cell>
          <cell r="H247">
            <v>16227</v>
          </cell>
          <cell r="I247">
            <v>14780</v>
          </cell>
          <cell r="J247">
            <v>13224</v>
          </cell>
          <cell r="K247">
            <v>14998</v>
          </cell>
          <cell r="L247">
            <v>16306</v>
          </cell>
          <cell r="M247">
            <v>13045</v>
          </cell>
          <cell r="N247">
            <v>15254</v>
          </cell>
          <cell r="O247">
            <v>22306</v>
          </cell>
          <cell r="P247">
            <v>16469</v>
          </cell>
          <cell r="Q247">
            <v>16763</v>
          </cell>
          <cell r="R247">
            <v>17093</v>
          </cell>
          <cell r="S247">
            <v>19641</v>
          </cell>
          <cell r="T247">
            <v>17453</v>
          </cell>
          <cell r="U247">
            <v>13045</v>
          </cell>
          <cell r="V247">
            <v>13571</v>
          </cell>
          <cell r="W247">
            <v>20085</v>
          </cell>
          <cell r="X247">
            <v>18759</v>
          </cell>
          <cell r="Y247">
            <v>11215</v>
          </cell>
          <cell r="Z247">
            <v>16881</v>
          </cell>
          <cell r="AA247">
            <v>16185</v>
          </cell>
          <cell r="AB247">
            <v>15780</v>
          </cell>
          <cell r="AC247">
            <v>6049</v>
          </cell>
          <cell r="AD247">
            <v>8706</v>
          </cell>
          <cell r="AE247">
            <v>13505</v>
          </cell>
          <cell r="AF247">
            <v>17164</v>
          </cell>
          <cell r="AG247">
            <v>25195</v>
          </cell>
          <cell r="AH247">
            <v>6049</v>
          </cell>
        </row>
        <row r="248">
          <cell r="D248" t="str">
            <v>Papel higiénico 3 (Compra)</v>
          </cell>
          <cell r="E248"/>
          <cell r="F248">
            <v>55546</v>
          </cell>
          <cell r="G248">
            <v>37956</v>
          </cell>
          <cell r="H248">
            <v>59472</v>
          </cell>
          <cell r="I248">
            <v>59118</v>
          </cell>
          <cell r="J248">
            <v>40548</v>
          </cell>
          <cell r="K248">
            <v>59996</v>
          </cell>
          <cell r="L248">
            <v>65224</v>
          </cell>
          <cell r="M248">
            <v>28907</v>
          </cell>
          <cell r="N248">
            <v>61016</v>
          </cell>
          <cell r="O248">
            <v>89222</v>
          </cell>
          <cell r="P248">
            <v>69482</v>
          </cell>
          <cell r="Q248">
            <v>70719</v>
          </cell>
          <cell r="R248">
            <v>72109</v>
          </cell>
          <cell r="S248">
            <v>78563</v>
          </cell>
          <cell r="T248">
            <v>73635</v>
          </cell>
          <cell r="U248">
            <v>55756</v>
          </cell>
          <cell r="V248">
            <v>54178</v>
          </cell>
          <cell r="W248">
            <v>80341</v>
          </cell>
          <cell r="X248">
            <v>79144</v>
          </cell>
          <cell r="Y248">
            <v>34565</v>
          </cell>
          <cell r="Z248">
            <v>67527</v>
          </cell>
          <cell r="AA248">
            <v>68282</v>
          </cell>
          <cell r="AB248">
            <v>55756</v>
          </cell>
          <cell r="AC248">
            <v>24196</v>
          </cell>
          <cell r="AD248">
            <v>34826</v>
          </cell>
          <cell r="AE248">
            <v>54020</v>
          </cell>
          <cell r="AF248">
            <v>47130</v>
          </cell>
          <cell r="AG248">
            <v>101221</v>
          </cell>
          <cell r="AH248">
            <v>24196</v>
          </cell>
        </row>
        <row r="249">
          <cell r="D249" t="str">
            <v>Papel higiénico 4 (Compra)</v>
          </cell>
          <cell r="E249"/>
          <cell r="F249">
            <v>14728</v>
          </cell>
          <cell r="G249">
            <v>14261</v>
          </cell>
          <cell r="H249">
            <v>16493</v>
          </cell>
          <cell r="I249">
            <v>15728</v>
          </cell>
          <cell r="J249">
            <v>13477</v>
          </cell>
          <cell r="K249">
            <v>15386</v>
          </cell>
          <cell r="L249">
            <v>16306</v>
          </cell>
          <cell r="M249">
            <v>13366</v>
          </cell>
          <cell r="N249">
            <v>16411</v>
          </cell>
          <cell r="O249">
            <v>23160</v>
          </cell>
          <cell r="P249">
            <v>17435</v>
          </cell>
          <cell r="Q249">
            <v>17744</v>
          </cell>
          <cell r="R249">
            <v>18093</v>
          </cell>
          <cell r="S249">
            <v>21851</v>
          </cell>
          <cell r="T249">
            <v>18476</v>
          </cell>
          <cell r="U249">
            <v>14938</v>
          </cell>
          <cell r="V249">
            <v>14307</v>
          </cell>
          <cell r="W249">
            <v>21623</v>
          </cell>
          <cell r="X249">
            <v>19859</v>
          </cell>
          <cell r="Y249">
            <v>12457</v>
          </cell>
          <cell r="Z249">
            <v>17436</v>
          </cell>
          <cell r="AA249">
            <v>17133</v>
          </cell>
          <cell r="AB249">
            <v>13992</v>
          </cell>
          <cell r="AC249">
            <v>7364</v>
          </cell>
          <cell r="AD249">
            <v>10208</v>
          </cell>
          <cell r="AE249">
            <v>13254</v>
          </cell>
          <cell r="AF249">
            <v>17089</v>
          </cell>
          <cell r="AG249">
            <v>25372</v>
          </cell>
          <cell r="AH249">
            <v>7364</v>
          </cell>
        </row>
        <row r="250">
          <cell r="D250" t="str">
            <v>Papel higiénico 5 (Compra)</v>
          </cell>
          <cell r="E250"/>
          <cell r="F250">
            <v>54073</v>
          </cell>
          <cell r="G250">
            <v>57044</v>
          </cell>
          <cell r="H250">
            <v>61423</v>
          </cell>
          <cell r="I250">
            <v>65140</v>
          </cell>
          <cell r="J250">
            <v>41302</v>
          </cell>
          <cell r="K250">
            <v>61541</v>
          </cell>
          <cell r="L250">
            <v>65224</v>
          </cell>
          <cell r="M250">
            <v>31623</v>
          </cell>
          <cell r="N250">
            <v>65645</v>
          </cell>
          <cell r="O250">
            <v>92639</v>
          </cell>
          <cell r="P250">
            <v>69128</v>
          </cell>
          <cell r="Q250">
            <v>70356</v>
          </cell>
          <cell r="R250">
            <v>71740</v>
          </cell>
          <cell r="S250">
            <v>87404</v>
          </cell>
          <cell r="T250">
            <v>73257</v>
          </cell>
          <cell r="U250">
            <v>54283</v>
          </cell>
          <cell r="V250">
            <v>57124</v>
          </cell>
          <cell r="W250">
            <v>81059</v>
          </cell>
          <cell r="X250">
            <v>78739</v>
          </cell>
          <cell r="Y250">
            <v>42080</v>
          </cell>
          <cell r="Z250">
            <v>69742</v>
          </cell>
          <cell r="AA250">
            <v>67931</v>
          </cell>
          <cell r="AB250">
            <v>55756</v>
          </cell>
          <cell r="AC250">
            <v>29456</v>
          </cell>
          <cell r="AD250">
            <v>40828</v>
          </cell>
          <cell r="AE250">
            <v>53020</v>
          </cell>
          <cell r="AF250">
            <v>68294</v>
          </cell>
          <cell r="AG250">
            <v>101753</v>
          </cell>
          <cell r="AH250">
            <v>29456</v>
          </cell>
        </row>
        <row r="251">
          <cell r="D251" t="str">
            <v>Papel higiénico 6 (Compra)</v>
          </cell>
          <cell r="E251"/>
          <cell r="F251">
            <v>14728</v>
          </cell>
          <cell r="G251">
            <v>13078</v>
          </cell>
          <cell r="H251">
            <v>15664</v>
          </cell>
          <cell r="I251">
            <v>18695</v>
          </cell>
          <cell r="J251">
            <v>10375</v>
          </cell>
          <cell r="K251">
            <v>15638</v>
          </cell>
          <cell r="L251">
            <v>16306</v>
          </cell>
          <cell r="M251">
            <v>9731</v>
          </cell>
          <cell r="N251">
            <v>18515</v>
          </cell>
          <cell r="O251">
            <v>24722</v>
          </cell>
          <cell r="P251">
            <v>17702</v>
          </cell>
          <cell r="Q251">
            <v>18018</v>
          </cell>
          <cell r="R251">
            <v>18372</v>
          </cell>
          <cell r="S251">
            <v>24942</v>
          </cell>
          <cell r="T251">
            <v>18761</v>
          </cell>
          <cell r="U251">
            <v>14938</v>
          </cell>
          <cell r="V251">
            <v>13834</v>
          </cell>
          <cell r="W251">
            <v>19440</v>
          </cell>
          <cell r="X251">
            <v>20164</v>
          </cell>
          <cell r="Y251">
            <v>11327</v>
          </cell>
          <cell r="Z251">
            <v>15642</v>
          </cell>
          <cell r="AA251">
            <v>17397</v>
          </cell>
          <cell r="AB251">
            <v>16622</v>
          </cell>
          <cell r="AC251">
            <v>6049</v>
          </cell>
          <cell r="AD251">
            <v>10508</v>
          </cell>
          <cell r="AE251">
            <v>12866</v>
          </cell>
          <cell r="AF251">
            <v>16681</v>
          </cell>
          <cell r="AG251">
            <v>29615</v>
          </cell>
          <cell r="AH251">
            <v>6049</v>
          </cell>
        </row>
        <row r="252">
          <cell r="D252" t="str">
            <v>Papel higiénico 7 (Compra)</v>
          </cell>
          <cell r="E252"/>
          <cell r="F252">
            <v>56808</v>
          </cell>
          <cell r="G252">
            <v>52314</v>
          </cell>
          <cell r="H252">
            <v>55106</v>
          </cell>
          <cell r="I252">
            <v>74781</v>
          </cell>
          <cell r="J252">
            <v>41498</v>
          </cell>
          <cell r="K252">
            <v>62549</v>
          </cell>
          <cell r="L252">
            <v>65224</v>
          </cell>
          <cell r="M252">
            <v>38921</v>
          </cell>
          <cell r="N252">
            <v>74902</v>
          </cell>
          <cell r="O252">
            <v>98888</v>
          </cell>
          <cell r="P252">
            <v>72907</v>
          </cell>
          <cell r="Q252">
            <v>74203</v>
          </cell>
          <cell r="R252">
            <v>75663</v>
          </cell>
          <cell r="S252">
            <v>91042</v>
          </cell>
          <cell r="T252">
            <v>77263</v>
          </cell>
          <cell r="U252">
            <v>57018</v>
          </cell>
          <cell r="V252">
            <v>55230</v>
          </cell>
          <cell r="W252">
            <v>77762</v>
          </cell>
          <cell r="X252">
            <v>83044</v>
          </cell>
          <cell r="Y252">
            <v>45305</v>
          </cell>
          <cell r="Z252">
            <v>62569</v>
          </cell>
          <cell r="AA252">
            <v>71645</v>
          </cell>
          <cell r="AB252">
            <v>65224</v>
          </cell>
          <cell r="AC252">
            <v>24196</v>
          </cell>
          <cell r="AD252">
            <v>37383</v>
          </cell>
          <cell r="AE252">
            <v>51467</v>
          </cell>
          <cell r="AF252">
            <v>66724</v>
          </cell>
          <cell r="AG252">
            <v>118814</v>
          </cell>
          <cell r="AH252">
            <v>24196</v>
          </cell>
        </row>
        <row r="253">
          <cell r="D253" t="str">
            <v>Papel higiénico 8 (Compra)</v>
          </cell>
          <cell r="E253"/>
          <cell r="F253">
            <v>17884</v>
          </cell>
          <cell r="G253">
            <v>15067</v>
          </cell>
          <cell r="H253">
            <v>18736</v>
          </cell>
          <cell r="I253">
            <v>18695</v>
          </cell>
          <cell r="J253">
            <v>11716</v>
          </cell>
          <cell r="K253">
            <v>17677</v>
          </cell>
          <cell r="L253">
            <v>16306</v>
          </cell>
          <cell r="M253">
            <v>11178</v>
          </cell>
          <cell r="N253">
            <v>20724</v>
          </cell>
          <cell r="O253">
            <v>24722</v>
          </cell>
          <cell r="P253">
            <v>18005</v>
          </cell>
          <cell r="Q253">
            <v>18326</v>
          </cell>
          <cell r="R253">
            <v>18685</v>
          </cell>
          <cell r="S253">
            <v>28133</v>
          </cell>
          <cell r="T253">
            <v>19081</v>
          </cell>
          <cell r="U253">
            <v>18094</v>
          </cell>
          <cell r="V253">
            <v>14255</v>
          </cell>
          <cell r="W253">
            <v>22464</v>
          </cell>
          <cell r="X253">
            <v>20508</v>
          </cell>
          <cell r="Y253">
            <v>13080</v>
          </cell>
          <cell r="Z253">
            <v>17436</v>
          </cell>
          <cell r="AA253">
            <v>17694</v>
          </cell>
          <cell r="AB253">
            <v>16622</v>
          </cell>
          <cell r="AC253">
            <v>7364</v>
          </cell>
          <cell r="AD253">
            <v>9460</v>
          </cell>
          <cell r="AE253">
            <v>14521</v>
          </cell>
          <cell r="AF253">
            <v>20560</v>
          </cell>
          <cell r="AG253">
            <v>29615</v>
          </cell>
          <cell r="AH253">
            <v>7364</v>
          </cell>
        </row>
        <row r="254">
          <cell r="D254" t="str">
            <v>Papel higiénico 9 (Compra)</v>
          </cell>
          <cell r="E254"/>
          <cell r="F254">
            <v>62910</v>
          </cell>
          <cell r="G254">
            <v>60267</v>
          </cell>
          <cell r="H254">
            <v>61428</v>
          </cell>
          <cell r="I254">
            <v>74781</v>
          </cell>
          <cell r="J254">
            <v>46833</v>
          </cell>
          <cell r="K254">
            <v>75528</v>
          </cell>
          <cell r="L254">
            <v>65224</v>
          </cell>
          <cell r="M254">
            <v>44679</v>
          </cell>
          <cell r="N254">
            <v>82898</v>
          </cell>
          <cell r="O254">
            <v>98888</v>
          </cell>
          <cell r="P254">
            <v>81086</v>
          </cell>
          <cell r="Q254">
            <v>82529</v>
          </cell>
          <cell r="R254">
            <v>84153</v>
          </cell>
          <cell r="S254">
            <v>98485</v>
          </cell>
          <cell r="T254">
            <v>85933</v>
          </cell>
          <cell r="U254">
            <v>63120</v>
          </cell>
          <cell r="V254">
            <v>57018</v>
          </cell>
          <cell r="W254">
            <v>89860</v>
          </cell>
          <cell r="X254">
            <v>92361</v>
          </cell>
          <cell r="Y254">
            <v>52316</v>
          </cell>
          <cell r="Z254">
            <v>69748</v>
          </cell>
          <cell r="AA254">
            <v>79685</v>
          </cell>
          <cell r="AB254">
            <v>65224</v>
          </cell>
          <cell r="AC254">
            <v>29456</v>
          </cell>
          <cell r="AD254">
            <v>37836</v>
          </cell>
          <cell r="AE254">
            <v>58086</v>
          </cell>
          <cell r="AF254">
            <v>82241</v>
          </cell>
          <cell r="AG254">
            <v>118902</v>
          </cell>
          <cell r="AH254">
            <v>29456</v>
          </cell>
        </row>
        <row r="255">
          <cell r="D255" t="str">
            <v>Toallas para manos 1 (Compra)</v>
          </cell>
          <cell r="E255"/>
          <cell r="F255">
            <v>24196</v>
          </cell>
          <cell r="G255">
            <v>27962</v>
          </cell>
          <cell r="H255">
            <v>25437</v>
          </cell>
          <cell r="I255">
            <v>27980</v>
          </cell>
          <cell r="J255">
            <v>19529</v>
          </cell>
          <cell r="K255">
            <v>23239</v>
          </cell>
          <cell r="L255">
            <v>31981</v>
          </cell>
          <cell r="M255">
            <v>21753</v>
          </cell>
          <cell r="N255">
            <v>26721</v>
          </cell>
          <cell r="O255">
            <v>35924</v>
          </cell>
          <cell r="P255">
            <v>24178</v>
          </cell>
          <cell r="Q255">
            <v>24608</v>
          </cell>
          <cell r="R255">
            <v>25092</v>
          </cell>
          <cell r="S255">
            <v>38101</v>
          </cell>
          <cell r="T255">
            <v>25623</v>
          </cell>
          <cell r="U255">
            <v>24406</v>
          </cell>
          <cell r="V255">
            <v>23144</v>
          </cell>
          <cell r="W255">
            <v>19952</v>
          </cell>
          <cell r="X255">
            <v>27540</v>
          </cell>
          <cell r="Y255">
            <v>20262</v>
          </cell>
          <cell r="Z255">
            <v>26180</v>
          </cell>
          <cell r="AA255">
            <v>23760</v>
          </cell>
          <cell r="AB255">
            <v>24196</v>
          </cell>
          <cell r="AC255">
            <v>10520</v>
          </cell>
          <cell r="AD255">
            <v>15257</v>
          </cell>
          <cell r="AE255">
            <v>20944</v>
          </cell>
          <cell r="AF255">
            <v>29492</v>
          </cell>
          <cell r="AG255">
            <v>38191</v>
          </cell>
          <cell r="AH255">
            <v>10520</v>
          </cell>
        </row>
        <row r="256">
          <cell r="D256" t="str">
            <v>Toallas para manos 2 (Compra)</v>
          </cell>
          <cell r="E256"/>
          <cell r="F256">
            <v>22934</v>
          </cell>
          <cell r="G256">
            <v>24021</v>
          </cell>
          <cell r="H256">
            <v>24014</v>
          </cell>
          <cell r="I256">
            <v>30569</v>
          </cell>
          <cell r="J256">
            <v>17285</v>
          </cell>
          <cell r="K256">
            <v>22723</v>
          </cell>
          <cell r="L256">
            <v>30298</v>
          </cell>
          <cell r="M256">
            <v>20000</v>
          </cell>
          <cell r="N256">
            <v>24617</v>
          </cell>
          <cell r="O256">
            <v>33973</v>
          </cell>
          <cell r="P256">
            <v>25657</v>
          </cell>
          <cell r="Q256">
            <v>26114</v>
          </cell>
          <cell r="R256">
            <v>26627</v>
          </cell>
          <cell r="S256">
            <v>35908</v>
          </cell>
          <cell r="T256">
            <v>27191</v>
          </cell>
          <cell r="U256">
            <v>23144</v>
          </cell>
          <cell r="V256">
            <v>24196</v>
          </cell>
          <cell r="W256">
            <v>30940</v>
          </cell>
          <cell r="X256">
            <v>29225</v>
          </cell>
          <cell r="Y256">
            <v>17632</v>
          </cell>
          <cell r="Z256">
            <v>23473</v>
          </cell>
          <cell r="AA256">
            <v>25213</v>
          </cell>
          <cell r="AB256">
            <v>24196</v>
          </cell>
          <cell r="AC256">
            <v>8416</v>
          </cell>
          <cell r="AD256">
            <v>13707</v>
          </cell>
          <cell r="AE256">
            <v>23009</v>
          </cell>
          <cell r="AF256">
            <v>29950</v>
          </cell>
          <cell r="AG256">
            <v>37659</v>
          </cell>
          <cell r="AH256">
            <v>8416</v>
          </cell>
        </row>
        <row r="257">
          <cell r="D257" t="str">
            <v>Toallas para manos 3 (Compra)</v>
          </cell>
          <cell r="E257"/>
          <cell r="F257">
            <v>38082</v>
          </cell>
          <cell r="G257">
            <v>40497</v>
          </cell>
          <cell r="H257">
            <v>36936</v>
          </cell>
          <cell r="I257">
            <v>34336</v>
          </cell>
          <cell r="J257">
            <v>27401</v>
          </cell>
          <cell r="K257">
            <v>35659</v>
          </cell>
          <cell r="L257">
            <v>43132</v>
          </cell>
          <cell r="M257">
            <v>33206</v>
          </cell>
          <cell r="N257">
            <v>30192</v>
          </cell>
          <cell r="O257">
            <v>54595</v>
          </cell>
          <cell r="P257">
            <v>38982</v>
          </cell>
          <cell r="Q257">
            <v>39675</v>
          </cell>
          <cell r="R257">
            <v>40456</v>
          </cell>
          <cell r="S257">
            <v>58318</v>
          </cell>
          <cell r="T257">
            <v>41311</v>
          </cell>
          <cell r="U257">
            <v>38293</v>
          </cell>
          <cell r="V257">
            <v>41659</v>
          </cell>
          <cell r="W257">
            <v>48783</v>
          </cell>
          <cell r="X257">
            <v>44403</v>
          </cell>
          <cell r="Y257">
            <v>28654</v>
          </cell>
          <cell r="Z257">
            <v>33124</v>
          </cell>
          <cell r="AA257">
            <v>38308</v>
          </cell>
          <cell r="AB257">
            <v>39976</v>
          </cell>
          <cell r="AC257">
            <v>13500</v>
          </cell>
          <cell r="AD257">
            <v>22928</v>
          </cell>
          <cell r="AE257">
            <v>29343</v>
          </cell>
          <cell r="AF257">
            <v>45623</v>
          </cell>
          <cell r="AG257">
            <v>33505</v>
          </cell>
          <cell r="AH257">
            <v>13500</v>
          </cell>
        </row>
        <row r="258">
          <cell r="D258" t="str">
            <v>Toallas para manos 4 (Compra)</v>
          </cell>
          <cell r="E258"/>
          <cell r="F258">
            <v>33243</v>
          </cell>
          <cell r="G258">
            <v>35615</v>
          </cell>
          <cell r="H258">
            <v>32086</v>
          </cell>
          <cell r="I258">
            <v>43294</v>
          </cell>
          <cell r="J258">
            <v>23912</v>
          </cell>
          <cell r="K258">
            <v>33772</v>
          </cell>
          <cell r="L258">
            <v>43132</v>
          </cell>
          <cell r="M258">
            <v>30800</v>
          </cell>
          <cell r="N258">
            <v>30718</v>
          </cell>
          <cell r="O258">
            <v>49114</v>
          </cell>
          <cell r="P258">
            <v>36887</v>
          </cell>
          <cell r="Q258">
            <v>37543</v>
          </cell>
          <cell r="R258">
            <v>38281</v>
          </cell>
          <cell r="S258">
            <v>51207</v>
          </cell>
          <cell r="T258">
            <v>39090</v>
          </cell>
          <cell r="U258">
            <v>33454</v>
          </cell>
          <cell r="V258">
            <v>44815</v>
          </cell>
          <cell r="W258">
            <v>43295</v>
          </cell>
          <cell r="X258">
            <v>42016</v>
          </cell>
          <cell r="Y258">
            <v>25409</v>
          </cell>
          <cell r="Z258">
            <v>28167</v>
          </cell>
          <cell r="AA258">
            <v>36249</v>
          </cell>
          <cell r="AB258">
            <v>34716</v>
          </cell>
          <cell r="AC258">
            <v>11396</v>
          </cell>
          <cell r="AD258">
            <v>21925</v>
          </cell>
          <cell r="AE258">
            <v>23286</v>
          </cell>
          <cell r="AF258">
            <v>38477</v>
          </cell>
          <cell r="AG258">
            <v>33682</v>
          </cell>
          <cell r="AH258">
            <v>11396</v>
          </cell>
        </row>
        <row r="259">
          <cell r="D259" t="str">
            <v>Toallas para manos 5 (Compra)</v>
          </cell>
          <cell r="E259"/>
          <cell r="F259">
            <v>7995</v>
          </cell>
          <cell r="G259">
            <v>10250</v>
          </cell>
          <cell r="H259">
            <v>8801</v>
          </cell>
          <cell r="I259">
            <v>8154</v>
          </cell>
          <cell r="J259">
            <v>8924</v>
          </cell>
          <cell r="K259">
            <v>7457</v>
          </cell>
          <cell r="L259">
            <v>14307</v>
          </cell>
          <cell r="M259">
            <v>14227</v>
          </cell>
          <cell r="N259">
            <v>8732</v>
          </cell>
          <cell r="O259">
            <v>16130</v>
          </cell>
          <cell r="P259">
            <v>7975</v>
          </cell>
          <cell r="Q259">
            <v>8118</v>
          </cell>
          <cell r="R259">
            <v>8278</v>
          </cell>
          <cell r="S259">
            <v>17929</v>
          </cell>
          <cell r="T259">
            <v>8452</v>
          </cell>
          <cell r="U259">
            <v>8206</v>
          </cell>
          <cell r="V259">
            <v>6365</v>
          </cell>
          <cell r="W259">
            <v>7421</v>
          </cell>
          <cell r="X259">
            <v>9085</v>
          </cell>
          <cell r="Y259">
            <v>8297</v>
          </cell>
          <cell r="Z259">
            <v>8638</v>
          </cell>
          <cell r="AA259">
            <v>7837</v>
          </cell>
          <cell r="AB259">
            <v>10415</v>
          </cell>
          <cell r="AC259">
            <v>4208</v>
          </cell>
          <cell r="AD259">
            <v>5035</v>
          </cell>
          <cell r="AE259">
            <v>6613</v>
          </cell>
          <cell r="AF259">
            <v>12791</v>
          </cell>
          <cell r="AG259">
            <v>10167</v>
          </cell>
          <cell r="AH259">
            <v>4208</v>
          </cell>
        </row>
        <row r="260">
          <cell r="D260" t="str">
            <v>Toallas para manos 6 (Compra)</v>
          </cell>
          <cell r="E260"/>
          <cell r="F260">
            <v>8732</v>
          </cell>
          <cell r="G260">
            <v>9349</v>
          </cell>
          <cell r="H260">
            <v>9545</v>
          </cell>
          <cell r="I260">
            <v>10349</v>
          </cell>
          <cell r="J260">
            <v>7732</v>
          </cell>
          <cell r="K260">
            <v>9199</v>
          </cell>
          <cell r="L260">
            <v>15570</v>
          </cell>
          <cell r="M260">
            <v>7982</v>
          </cell>
          <cell r="N260">
            <v>9806</v>
          </cell>
          <cell r="O260">
            <v>13548</v>
          </cell>
          <cell r="P260">
            <v>10381</v>
          </cell>
          <cell r="Q260">
            <v>10566</v>
          </cell>
          <cell r="R260">
            <v>10774</v>
          </cell>
          <cell r="S260">
            <v>14681</v>
          </cell>
          <cell r="T260">
            <v>11002</v>
          </cell>
          <cell r="U260">
            <v>8942</v>
          </cell>
          <cell r="V260">
            <v>8416</v>
          </cell>
          <cell r="W260">
            <v>8165</v>
          </cell>
          <cell r="X260">
            <v>11824</v>
          </cell>
          <cell r="Y260">
            <v>6866</v>
          </cell>
          <cell r="Z260">
            <v>10140</v>
          </cell>
          <cell r="AA260">
            <v>10202</v>
          </cell>
          <cell r="AB260">
            <v>7364</v>
          </cell>
          <cell r="AC260">
            <v>4208</v>
          </cell>
          <cell r="AD260">
            <v>6582</v>
          </cell>
          <cell r="AE260">
            <v>7720</v>
          </cell>
          <cell r="AF260">
            <v>8708</v>
          </cell>
          <cell r="AG260">
            <v>9990</v>
          </cell>
          <cell r="AH260">
            <v>4208</v>
          </cell>
        </row>
        <row r="261">
          <cell r="D261" t="str">
            <v>Toallas para manos 7 (Compra)</v>
          </cell>
          <cell r="E261"/>
          <cell r="F261">
            <v>32507</v>
          </cell>
          <cell r="G261">
            <v>36165</v>
          </cell>
          <cell r="H261">
            <v>32760</v>
          </cell>
          <cell r="I261">
            <v>30109</v>
          </cell>
          <cell r="J261">
            <v>27316</v>
          </cell>
          <cell r="K261">
            <v>29724</v>
          </cell>
          <cell r="L261">
            <v>43132</v>
          </cell>
          <cell r="M261">
            <v>23837</v>
          </cell>
          <cell r="N261">
            <v>31244</v>
          </cell>
          <cell r="O261">
            <v>43949</v>
          </cell>
          <cell r="P261">
            <v>29917</v>
          </cell>
          <cell r="Q261">
            <v>30449</v>
          </cell>
          <cell r="R261">
            <v>31048</v>
          </cell>
          <cell r="S261">
            <v>48709</v>
          </cell>
          <cell r="T261">
            <v>31705</v>
          </cell>
          <cell r="U261">
            <v>32717</v>
          </cell>
          <cell r="V261">
            <v>20935</v>
          </cell>
          <cell r="W261">
            <v>26630</v>
          </cell>
          <cell r="X261">
            <v>34076</v>
          </cell>
          <cell r="Y261">
            <v>22438</v>
          </cell>
          <cell r="Z261">
            <v>31923</v>
          </cell>
          <cell r="AA261">
            <v>29400</v>
          </cell>
          <cell r="AB261">
            <v>39976</v>
          </cell>
          <cell r="AC261">
            <v>19357</v>
          </cell>
          <cell r="AD261">
            <v>11682</v>
          </cell>
          <cell r="AE261">
            <v>21130</v>
          </cell>
          <cell r="AF261">
            <v>32315</v>
          </cell>
          <cell r="AG261">
            <v>38191</v>
          </cell>
          <cell r="AH261">
            <v>11682</v>
          </cell>
        </row>
        <row r="262">
          <cell r="D262" t="str">
            <v>Toallas para manos 8 (Compra)</v>
          </cell>
          <cell r="E262"/>
          <cell r="F262">
            <v>30613</v>
          </cell>
          <cell r="G262">
            <v>35882</v>
          </cell>
          <cell r="H262">
            <v>34412</v>
          </cell>
          <cell r="I262">
            <v>29396</v>
          </cell>
          <cell r="J262">
            <v>28867</v>
          </cell>
          <cell r="K262">
            <v>25564</v>
          </cell>
          <cell r="L262">
            <v>43132</v>
          </cell>
          <cell r="M262">
            <v>25199</v>
          </cell>
          <cell r="N262">
            <v>32612</v>
          </cell>
          <cell r="O262">
            <v>48741</v>
          </cell>
          <cell r="P262">
            <v>26211</v>
          </cell>
          <cell r="Q262">
            <v>26677</v>
          </cell>
          <cell r="R262">
            <v>27202</v>
          </cell>
          <cell r="S262">
            <v>54574</v>
          </cell>
          <cell r="T262">
            <v>27777</v>
          </cell>
          <cell r="U262">
            <v>30824</v>
          </cell>
          <cell r="V262">
            <v>27668</v>
          </cell>
          <cell r="W262">
            <v>31134</v>
          </cell>
          <cell r="X262">
            <v>29856</v>
          </cell>
          <cell r="Y262">
            <v>24308</v>
          </cell>
          <cell r="Z262">
            <v>30045</v>
          </cell>
          <cell r="AA262">
            <v>25757</v>
          </cell>
          <cell r="AB262">
            <v>39976</v>
          </cell>
          <cell r="AC262">
            <v>16832</v>
          </cell>
          <cell r="AD262">
            <v>11075</v>
          </cell>
          <cell r="AE262">
            <v>19385</v>
          </cell>
          <cell r="AF262">
            <v>31514</v>
          </cell>
          <cell r="AG262">
            <v>37483</v>
          </cell>
          <cell r="AH262">
            <v>11075</v>
          </cell>
        </row>
        <row r="263">
          <cell r="D263" t="str">
            <v>Pañuelos (Compra)</v>
          </cell>
          <cell r="E263"/>
          <cell r="F263">
            <v>6628</v>
          </cell>
          <cell r="G263">
            <v>7615</v>
          </cell>
          <cell r="H263">
            <v>7166</v>
          </cell>
          <cell r="I263">
            <v>8641</v>
          </cell>
          <cell r="J263">
            <v>8854</v>
          </cell>
          <cell r="K263">
            <v>6669</v>
          </cell>
          <cell r="L263">
            <v>8837</v>
          </cell>
          <cell r="M263">
            <v>5717</v>
          </cell>
          <cell r="N263">
            <v>8206</v>
          </cell>
          <cell r="O263">
            <v>10006</v>
          </cell>
          <cell r="P263">
            <v>7370</v>
          </cell>
          <cell r="Q263">
            <v>7500</v>
          </cell>
          <cell r="R263">
            <v>7648</v>
          </cell>
          <cell r="S263">
            <v>10944</v>
          </cell>
          <cell r="T263">
            <v>7810</v>
          </cell>
          <cell r="U263">
            <v>6838</v>
          </cell>
          <cell r="V263">
            <v>5292</v>
          </cell>
          <cell r="W263">
            <v>8835</v>
          </cell>
          <cell r="X263">
            <v>8394</v>
          </cell>
          <cell r="Y263">
            <v>5950</v>
          </cell>
          <cell r="Z263">
            <v>8262</v>
          </cell>
          <cell r="AA263">
            <v>7242</v>
          </cell>
          <cell r="AB263">
            <v>8416</v>
          </cell>
          <cell r="AC263">
            <v>3604</v>
          </cell>
          <cell r="AD263">
            <v>5803</v>
          </cell>
          <cell r="AE263">
            <v>5558</v>
          </cell>
          <cell r="AF263">
            <v>4712</v>
          </cell>
          <cell r="AG263">
            <v>23162</v>
          </cell>
          <cell r="AH263">
            <v>3604</v>
          </cell>
        </row>
        <row r="264">
          <cell r="D264" t="str">
            <v>Vasos biodegradables 1 (Compra)</v>
          </cell>
          <cell r="E264"/>
          <cell r="F264">
            <v>8837</v>
          </cell>
          <cell r="G264">
            <v>7951</v>
          </cell>
          <cell r="H264">
            <v>9300</v>
          </cell>
          <cell r="I264">
            <v>7527</v>
          </cell>
          <cell r="J264">
            <v>7210</v>
          </cell>
          <cell r="K264">
            <v>6450</v>
          </cell>
          <cell r="L264">
            <v>11467</v>
          </cell>
          <cell r="M264">
            <v>7174</v>
          </cell>
          <cell r="N264">
            <v>9152</v>
          </cell>
          <cell r="O264">
            <v>12928</v>
          </cell>
          <cell r="P264">
            <v>6700</v>
          </cell>
          <cell r="Q264">
            <v>6820</v>
          </cell>
          <cell r="R264">
            <v>6955</v>
          </cell>
          <cell r="S264">
            <v>13240</v>
          </cell>
          <cell r="T264">
            <v>7101</v>
          </cell>
          <cell r="U264">
            <v>9047</v>
          </cell>
          <cell r="V264">
            <v>5292</v>
          </cell>
          <cell r="W264">
            <v>6369</v>
          </cell>
          <cell r="X264">
            <v>7633</v>
          </cell>
          <cell r="Y264">
            <v>7767</v>
          </cell>
          <cell r="Z264">
            <v>8826</v>
          </cell>
          <cell r="AA264">
            <v>6584</v>
          </cell>
          <cell r="AB264">
            <v>6838</v>
          </cell>
          <cell r="AC264">
            <v>3524</v>
          </cell>
          <cell r="AD264">
            <v>4297</v>
          </cell>
          <cell r="AE264">
            <v>5558</v>
          </cell>
          <cell r="AF264">
            <v>4375</v>
          </cell>
          <cell r="AG264">
            <v>17769</v>
          </cell>
          <cell r="AH264">
            <v>3524</v>
          </cell>
        </row>
        <row r="265">
          <cell r="D265" t="str">
            <v>Vasos biodegradables 2 (Compra)</v>
          </cell>
          <cell r="E265"/>
          <cell r="F265">
            <v>12098</v>
          </cell>
          <cell r="G265">
            <v>8926</v>
          </cell>
          <cell r="H265">
            <v>11635</v>
          </cell>
          <cell r="I265">
            <v>9264</v>
          </cell>
          <cell r="J265">
            <v>9446</v>
          </cell>
          <cell r="K265">
            <v>8663</v>
          </cell>
          <cell r="L265">
            <v>14307</v>
          </cell>
          <cell r="M265">
            <v>8618</v>
          </cell>
          <cell r="N265">
            <v>12203</v>
          </cell>
          <cell r="O265">
            <v>16095</v>
          </cell>
          <cell r="P265">
            <v>6918</v>
          </cell>
          <cell r="Q265">
            <v>7041</v>
          </cell>
          <cell r="R265">
            <v>7179</v>
          </cell>
          <cell r="S265">
            <v>17212</v>
          </cell>
          <cell r="T265">
            <v>7331</v>
          </cell>
          <cell r="U265">
            <v>12308</v>
          </cell>
          <cell r="V265">
            <v>8153</v>
          </cell>
          <cell r="W265">
            <v>6911</v>
          </cell>
          <cell r="X265">
            <v>7879</v>
          </cell>
          <cell r="Y265">
            <v>10694</v>
          </cell>
          <cell r="Z265">
            <v>9577</v>
          </cell>
          <cell r="AA265">
            <v>6799</v>
          </cell>
          <cell r="AB265">
            <v>7364</v>
          </cell>
          <cell r="AC265">
            <v>4208</v>
          </cell>
          <cell r="AD265">
            <v>5546</v>
          </cell>
          <cell r="AE265">
            <v>6662</v>
          </cell>
          <cell r="AF265">
            <v>5116</v>
          </cell>
          <cell r="AG265">
            <v>18741</v>
          </cell>
          <cell r="AH265">
            <v>4208</v>
          </cell>
        </row>
        <row r="266">
          <cell r="D266" t="str">
            <v>Vasos biodegradables 3 (Compra)</v>
          </cell>
          <cell r="E266"/>
          <cell r="F266">
            <v>13360</v>
          </cell>
          <cell r="G266">
            <v>9678</v>
          </cell>
          <cell r="H266">
            <v>12873</v>
          </cell>
          <cell r="I266">
            <v>10154</v>
          </cell>
          <cell r="J266">
            <v>9798</v>
          </cell>
          <cell r="K266">
            <v>9714</v>
          </cell>
          <cell r="L266">
            <v>16201</v>
          </cell>
          <cell r="M266">
            <v>9921</v>
          </cell>
          <cell r="N266">
            <v>13571</v>
          </cell>
          <cell r="O266">
            <v>18202</v>
          </cell>
          <cell r="P266">
            <v>8906</v>
          </cell>
          <cell r="Q266">
            <v>9064</v>
          </cell>
          <cell r="R266">
            <v>9243</v>
          </cell>
          <cell r="S266">
            <v>19454</v>
          </cell>
          <cell r="T266">
            <v>9437</v>
          </cell>
          <cell r="U266">
            <v>13571</v>
          </cell>
          <cell r="V266">
            <v>9468</v>
          </cell>
          <cell r="W266">
            <v>9350</v>
          </cell>
          <cell r="X266">
            <v>10143</v>
          </cell>
          <cell r="Y266">
            <v>11249</v>
          </cell>
          <cell r="Z266">
            <v>12957</v>
          </cell>
          <cell r="AA266">
            <v>8752</v>
          </cell>
          <cell r="AB266">
            <v>7574</v>
          </cell>
          <cell r="AC266">
            <v>5681</v>
          </cell>
          <cell r="AD266">
            <v>5899</v>
          </cell>
          <cell r="AE266">
            <v>7740</v>
          </cell>
          <cell r="AF266">
            <v>6396</v>
          </cell>
          <cell r="AG266">
            <v>21040</v>
          </cell>
          <cell r="AH266">
            <v>5681</v>
          </cell>
        </row>
        <row r="267">
          <cell r="D267" t="str">
            <v>Vasos biodegradables 4 (Compra)</v>
          </cell>
          <cell r="E267"/>
          <cell r="F267">
            <v>16306</v>
          </cell>
          <cell r="G267">
            <v>13601</v>
          </cell>
          <cell r="H267">
            <v>14417</v>
          </cell>
          <cell r="I267">
            <v>15634</v>
          </cell>
          <cell r="J267">
            <v>13075</v>
          </cell>
          <cell r="K267">
            <v>13358</v>
          </cell>
          <cell r="L267">
            <v>19041</v>
          </cell>
          <cell r="M267">
            <v>12449</v>
          </cell>
          <cell r="N267">
            <v>13886</v>
          </cell>
          <cell r="O267">
            <v>21380</v>
          </cell>
          <cell r="P267">
            <v>13867</v>
          </cell>
          <cell r="Q267">
            <v>14114</v>
          </cell>
          <cell r="R267">
            <v>14391</v>
          </cell>
          <cell r="S267">
            <v>23443</v>
          </cell>
          <cell r="T267">
            <v>14696</v>
          </cell>
          <cell r="U267">
            <v>16516</v>
          </cell>
          <cell r="V267">
            <v>9731</v>
          </cell>
          <cell r="W267">
            <v>10360</v>
          </cell>
          <cell r="X267">
            <v>15796</v>
          </cell>
          <cell r="Y267">
            <v>11629</v>
          </cell>
          <cell r="Z267">
            <v>13333</v>
          </cell>
          <cell r="AA267">
            <v>13628</v>
          </cell>
          <cell r="AB267">
            <v>23880</v>
          </cell>
          <cell r="AC267">
            <v>6312</v>
          </cell>
          <cell r="AD267">
            <v>6757</v>
          </cell>
          <cell r="AE267">
            <v>7740</v>
          </cell>
          <cell r="AF267">
            <v>6396</v>
          </cell>
          <cell r="AG267">
            <v>21040</v>
          </cell>
          <cell r="AH267">
            <v>6312</v>
          </cell>
        </row>
        <row r="268">
          <cell r="D268" t="str">
            <v>Mezclador 1 (Compra)</v>
          </cell>
          <cell r="E268"/>
          <cell r="F268">
            <v>8416</v>
          </cell>
          <cell r="G268">
            <v>9074</v>
          </cell>
          <cell r="H268">
            <v>9739</v>
          </cell>
          <cell r="I268">
            <v>7791</v>
          </cell>
          <cell r="J268">
            <v>5044</v>
          </cell>
          <cell r="K268">
            <v>6200</v>
          </cell>
          <cell r="L268">
            <v>9152</v>
          </cell>
          <cell r="M268">
            <v>6801</v>
          </cell>
          <cell r="N268">
            <v>8837</v>
          </cell>
          <cell r="O268">
            <v>10323</v>
          </cell>
          <cell r="P268">
            <v>6306</v>
          </cell>
          <cell r="Q268">
            <v>6418</v>
          </cell>
          <cell r="R268">
            <v>6544</v>
          </cell>
          <cell r="S268">
            <v>12077</v>
          </cell>
          <cell r="T268">
            <v>6683</v>
          </cell>
          <cell r="U268">
            <v>8626</v>
          </cell>
          <cell r="V268">
            <v>7101</v>
          </cell>
          <cell r="W268">
            <v>7453</v>
          </cell>
          <cell r="X268">
            <v>7182</v>
          </cell>
          <cell r="Y268">
            <v>5516</v>
          </cell>
          <cell r="Z268">
            <v>10329</v>
          </cell>
          <cell r="AA268">
            <v>6196</v>
          </cell>
          <cell r="AB268">
            <v>5681</v>
          </cell>
          <cell r="AC268">
            <v>4734</v>
          </cell>
          <cell r="AD268">
            <v>5347</v>
          </cell>
          <cell r="AE268">
            <v>6309</v>
          </cell>
          <cell r="AF268">
            <v>6060</v>
          </cell>
          <cell r="AG268">
            <v>10653</v>
          </cell>
          <cell r="AH268">
            <v>4734</v>
          </cell>
        </row>
        <row r="269">
          <cell r="D269" t="str">
            <v>Servilleta papel (Compra)</v>
          </cell>
          <cell r="E269"/>
          <cell r="F269">
            <v>3524</v>
          </cell>
          <cell r="G269">
            <v>4141</v>
          </cell>
          <cell r="H269">
            <v>3972</v>
          </cell>
          <cell r="I269">
            <v>3641</v>
          </cell>
          <cell r="J269">
            <v>2806</v>
          </cell>
          <cell r="K269">
            <v>3063</v>
          </cell>
          <cell r="L269">
            <v>4418</v>
          </cell>
          <cell r="M269">
            <v>3079</v>
          </cell>
          <cell r="N269">
            <v>4524</v>
          </cell>
          <cell r="O269">
            <v>5786</v>
          </cell>
          <cell r="P269">
            <v>2502</v>
          </cell>
          <cell r="Q269">
            <v>2545</v>
          </cell>
          <cell r="R269">
            <v>2596</v>
          </cell>
          <cell r="S269">
            <v>5727</v>
          </cell>
          <cell r="T269">
            <v>2650</v>
          </cell>
          <cell r="U269">
            <v>3787</v>
          </cell>
          <cell r="V269">
            <v>3209</v>
          </cell>
          <cell r="W269">
            <v>3117</v>
          </cell>
          <cell r="X269">
            <v>2849</v>
          </cell>
          <cell r="Y269">
            <v>3268</v>
          </cell>
          <cell r="Z269">
            <v>4320</v>
          </cell>
          <cell r="AA269">
            <v>2459</v>
          </cell>
          <cell r="AB269">
            <v>3366</v>
          </cell>
          <cell r="AC269">
            <v>2420</v>
          </cell>
          <cell r="AD269">
            <v>2166</v>
          </cell>
          <cell r="AE269">
            <v>2719</v>
          </cell>
          <cell r="AF269">
            <v>3417</v>
          </cell>
          <cell r="AG269">
            <v>3182</v>
          </cell>
          <cell r="AH269">
            <v>2166</v>
          </cell>
        </row>
        <row r="270">
          <cell r="D270" t="str">
            <v>Filtro para greca 1 (Compra)</v>
          </cell>
          <cell r="E270"/>
          <cell r="F270">
            <v>3998</v>
          </cell>
          <cell r="G270">
            <v>3794</v>
          </cell>
          <cell r="H270">
            <v>4467</v>
          </cell>
          <cell r="I270">
            <v>4449</v>
          </cell>
          <cell r="J270">
            <v>4377</v>
          </cell>
          <cell r="K270">
            <v>3286</v>
          </cell>
          <cell r="L270">
            <v>5260</v>
          </cell>
          <cell r="M270">
            <v>4128</v>
          </cell>
          <cell r="N270">
            <v>4734</v>
          </cell>
          <cell r="O270">
            <v>6838</v>
          </cell>
          <cell r="P270">
            <v>2879</v>
          </cell>
          <cell r="Q270">
            <v>2930</v>
          </cell>
          <cell r="R270">
            <v>2988</v>
          </cell>
          <cell r="S270">
            <v>6771</v>
          </cell>
          <cell r="T270">
            <v>3052</v>
          </cell>
          <cell r="U270">
            <v>4208</v>
          </cell>
          <cell r="V270">
            <v>3524</v>
          </cell>
          <cell r="W270">
            <v>3659</v>
          </cell>
          <cell r="X270">
            <v>3280</v>
          </cell>
          <cell r="Y270">
            <v>4421</v>
          </cell>
          <cell r="Z270">
            <v>5071</v>
          </cell>
          <cell r="AA270">
            <v>2830</v>
          </cell>
          <cell r="AB270">
            <v>4208</v>
          </cell>
          <cell r="AC270">
            <v>2495</v>
          </cell>
          <cell r="AD270">
            <v>2128</v>
          </cell>
          <cell r="AE270">
            <v>4281</v>
          </cell>
          <cell r="AF270">
            <v>3643</v>
          </cell>
          <cell r="AG270">
            <v>16708</v>
          </cell>
          <cell r="AH270">
            <v>2128</v>
          </cell>
        </row>
        <row r="271">
          <cell r="D271" t="str">
            <v>Filtro para greca 2 (Compra)</v>
          </cell>
          <cell r="E271"/>
          <cell r="F271">
            <v>5260</v>
          </cell>
          <cell r="G271">
            <v>4565</v>
          </cell>
          <cell r="H271">
            <v>5115</v>
          </cell>
          <cell r="I271">
            <v>5588</v>
          </cell>
          <cell r="J271">
            <v>5544</v>
          </cell>
          <cell r="K271">
            <v>3561</v>
          </cell>
          <cell r="L271">
            <v>5891</v>
          </cell>
          <cell r="M271">
            <v>4977</v>
          </cell>
          <cell r="N271">
            <v>5008</v>
          </cell>
          <cell r="O271">
            <v>8416</v>
          </cell>
          <cell r="P271">
            <v>3336</v>
          </cell>
          <cell r="Q271">
            <v>3396</v>
          </cell>
          <cell r="R271">
            <v>3463</v>
          </cell>
          <cell r="S271">
            <v>8783</v>
          </cell>
          <cell r="T271">
            <v>3536</v>
          </cell>
          <cell r="U271">
            <v>5470</v>
          </cell>
          <cell r="V271">
            <v>4261</v>
          </cell>
          <cell r="W271">
            <v>4065</v>
          </cell>
          <cell r="X271">
            <v>3800</v>
          </cell>
          <cell r="Y271">
            <v>5191</v>
          </cell>
          <cell r="Z271">
            <v>5633</v>
          </cell>
          <cell r="AA271">
            <v>3279</v>
          </cell>
          <cell r="AB271">
            <v>4734</v>
          </cell>
          <cell r="AC271">
            <v>2630</v>
          </cell>
          <cell r="AD271">
            <v>2554</v>
          </cell>
          <cell r="AE271">
            <v>5333</v>
          </cell>
          <cell r="AF271">
            <v>4338</v>
          </cell>
          <cell r="AG271">
            <v>16708</v>
          </cell>
          <cell r="AH271">
            <v>2554</v>
          </cell>
        </row>
        <row r="272">
          <cell r="D272" t="str">
            <v>Filtro para greca 3 (Compra)</v>
          </cell>
          <cell r="E272"/>
          <cell r="F272">
            <v>6628</v>
          </cell>
          <cell r="G272">
            <v>4831</v>
          </cell>
          <cell r="H272">
            <v>6255</v>
          </cell>
          <cell r="I272">
            <v>7702</v>
          </cell>
          <cell r="J272">
            <v>6161</v>
          </cell>
          <cell r="K272">
            <v>4930</v>
          </cell>
          <cell r="L272">
            <v>8100</v>
          </cell>
          <cell r="M272">
            <v>6800</v>
          </cell>
          <cell r="N272">
            <v>6291</v>
          </cell>
          <cell r="O272">
            <v>8416</v>
          </cell>
          <cell r="P272">
            <v>5121</v>
          </cell>
          <cell r="Q272">
            <v>5212</v>
          </cell>
          <cell r="R272">
            <v>5315</v>
          </cell>
          <cell r="S272">
            <v>10209</v>
          </cell>
          <cell r="T272">
            <v>5427</v>
          </cell>
          <cell r="U272">
            <v>6838</v>
          </cell>
          <cell r="V272">
            <v>6102</v>
          </cell>
          <cell r="W272">
            <v>5226</v>
          </cell>
          <cell r="X272">
            <v>5833</v>
          </cell>
          <cell r="Y272">
            <v>5440</v>
          </cell>
          <cell r="Z272">
            <v>6385</v>
          </cell>
          <cell r="AA272">
            <v>5032</v>
          </cell>
          <cell r="AB272">
            <v>5260</v>
          </cell>
          <cell r="AC272">
            <v>4167</v>
          </cell>
          <cell r="AD272">
            <v>4327</v>
          </cell>
          <cell r="AE272">
            <v>6347</v>
          </cell>
          <cell r="AF272">
            <v>6179</v>
          </cell>
          <cell r="AG272">
            <v>16708</v>
          </cell>
          <cell r="AH272">
            <v>4167</v>
          </cell>
        </row>
        <row r="273">
          <cell r="D273" t="str">
            <v>Churrusco para tubos de greca (Compra)</v>
          </cell>
          <cell r="E273"/>
          <cell r="F273">
            <v>11572</v>
          </cell>
          <cell r="G273">
            <v>14654</v>
          </cell>
          <cell r="H273">
            <v>13019</v>
          </cell>
          <cell r="I273">
            <v>11791</v>
          </cell>
          <cell r="J273">
            <v>17708</v>
          </cell>
          <cell r="K273">
            <v>6972</v>
          </cell>
          <cell r="L273">
            <v>13676</v>
          </cell>
          <cell r="M273">
            <v>7078</v>
          </cell>
          <cell r="N273">
            <v>13150</v>
          </cell>
          <cell r="O273">
            <v>15376</v>
          </cell>
          <cell r="P273">
            <v>7424</v>
          </cell>
          <cell r="Q273">
            <v>7557</v>
          </cell>
          <cell r="R273">
            <v>7704</v>
          </cell>
          <cell r="S273">
            <v>17764</v>
          </cell>
          <cell r="T273">
            <v>7868</v>
          </cell>
          <cell r="U273">
            <v>11782</v>
          </cell>
          <cell r="V273">
            <v>6891</v>
          </cell>
          <cell r="W273">
            <v>10912</v>
          </cell>
          <cell r="X273">
            <v>8456</v>
          </cell>
          <cell r="Y273">
            <v>9648</v>
          </cell>
          <cell r="Z273">
            <v>15023</v>
          </cell>
          <cell r="AA273">
            <v>7296</v>
          </cell>
          <cell r="AB273">
            <v>10520</v>
          </cell>
          <cell r="AC273">
            <v>1578</v>
          </cell>
          <cell r="AD273">
            <v>3153</v>
          </cell>
          <cell r="AE273">
            <v>11815</v>
          </cell>
          <cell r="AF273">
            <v>6865</v>
          </cell>
          <cell r="AG273">
            <v>14499</v>
          </cell>
          <cell r="AH273">
            <v>1578</v>
          </cell>
        </row>
        <row r="274">
          <cell r="D274" t="str">
            <v>Papel Aluminio 1 (Compra)</v>
          </cell>
          <cell r="E274"/>
          <cell r="F274">
            <v>18305</v>
          </cell>
          <cell r="G274">
            <v>19414</v>
          </cell>
          <cell r="H274">
            <v>19350</v>
          </cell>
          <cell r="I274">
            <v>22937</v>
          </cell>
          <cell r="J274">
            <v>15872</v>
          </cell>
          <cell r="K274">
            <v>17902</v>
          </cell>
          <cell r="L274">
            <v>25248</v>
          </cell>
          <cell r="M274">
            <v>19642</v>
          </cell>
          <cell r="N274">
            <v>19672</v>
          </cell>
          <cell r="O274">
            <v>28292</v>
          </cell>
          <cell r="P274">
            <v>20827</v>
          </cell>
          <cell r="Q274">
            <v>21198</v>
          </cell>
          <cell r="R274">
            <v>21615</v>
          </cell>
          <cell r="S274">
            <v>31084</v>
          </cell>
          <cell r="T274">
            <v>22073</v>
          </cell>
          <cell r="U274">
            <v>18515</v>
          </cell>
          <cell r="V274">
            <v>21987</v>
          </cell>
          <cell r="W274">
            <v>22752</v>
          </cell>
          <cell r="X274">
            <v>23725</v>
          </cell>
          <cell r="Y274">
            <v>16418</v>
          </cell>
          <cell r="Z274">
            <v>17610</v>
          </cell>
          <cell r="AA274">
            <v>20468</v>
          </cell>
          <cell r="AB274">
            <v>17989</v>
          </cell>
          <cell r="AC274">
            <v>9584</v>
          </cell>
          <cell r="AD274">
            <v>14844</v>
          </cell>
          <cell r="AE274">
            <v>18134</v>
          </cell>
          <cell r="AF274">
            <v>22218</v>
          </cell>
          <cell r="AG274">
            <v>15029</v>
          </cell>
          <cell r="AH274">
            <v>9584</v>
          </cell>
        </row>
        <row r="275">
          <cell r="D275" t="str">
            <v>Papel Aluminio 2 (Compra)</v>
          </cell>
          <cell r="E275"/>
          <cell r="F275">
            <v>52179</v>
          </cell>
          <cell r="G275">
            <v>47768</v>
          </cell>
          <cell r="H275">
            <v>47583</v>
          </cell>
          <cell r="I275">
            <v>68287</v>
          </cell>
          <cell r="J275">
            <v>41520</v>
          </cell>
          <cell r="K275">
            <v>53705</v>
          </cell>
          <cell r="L275">
            <v>59964</v>
          </cell>
          <cell r="M275">
            <v>41709</v>
          </cell>
          <cell r="N275">
            <v>68380</v>
          </cell>
          <cell r="O275">
            <v>68311</v>
          </cell>
          <cell r="P275">
            <v>58688</v>
          </cell>
          <cell r="Q275">
            <v>59733</v>
          </cell>
          <cell r="R275">
            <v>60908</v>
          </cell>
          <cell r="S275">
            <v>74017</v>
          </cell>
          <cell r="T275">
            <v>62195</v>
          </cell>
          <cell r="U275">
            <v>52390</v>
          </cell>
          <cell r="V275">
            <v>45236</v>
          </cell>
          <cell r="W275">
            <v>47859</v>
          </cell>
          <cell r="X275">
            <v>66849</v>
          </cell>
          <cell r="Y275">
            <v>54766</v>
          </cell>
          <cell r="Z275">
            <v>49763</v>
          </cell>
          <cell r="AA275">
            <v>57674</v>
          </cell>
          <cell r="AB275">
            <v>63120</v>
          </cell>
          <cell r="AC275">
            <v>23591</v>
          </cell>
          <cell r="AD275">
            <v>31223</v>
          </cell>
          <cell r="AE275">
            <v>49048</v>
          </cell>
          <cell r="AF275">
            <v>93472</v>
          </cell>
          <cell r="AG275">
            <v>26079</v>
          </cell>
          <cell r="AH275">
            <v>23591</v>
          </cell>
        </row>
        <row r="276">
          <cell r="D276" t="str">
            <v>Película transparente para alimentos (Compra)</v>
          </cell>
          <cell r="E276"/>
          <cell r="F276">
            <v>13339</v>
          </cell>
          <cell r="G276">
            <v>8106</v>
          </cell>
          <cell r="H276">
            <v>12922</v>
          </cell>
          <cell r="I276">
            <v>11580</v>
          </cell>
          <cell r="J276">
            <v>10028</v>
          </cell>
          <cell r="K276">
            <v>15473</v>
          </cell>
          <cell r="L276">
            <v>16096</v>
          </cell>
          <cell r="M276">
            <v>8792</v>
          </cell>
          <cell r="N276">
            <v>10289</v>
          </cell>
          <cell r="O276">
            <v>27352</v>
          </cell>
          <cell r="P276">
            <v>18202</v>
          </cell>
          <cell r="Q276">
            <v>18526</v>
          </cell>
          <cell r="R276">
            <v>18890</v>
          </cell>
          <cell r="S276">
            <v>21676</v>
          </cell>
          <cell r="T276">
            <v>19289</v>
          </cell>
          <cell r="U276">
            <v>13571</v>
          </cell>
          <cell r="V276">
            <v>5891</v>
          </cell>
          <cell r="W276">
            <v>27882</v>
          </cell>
          <cell r="X276">
            <v>20733</v>
          </cell>
          <cell r="Y276">
            <v>9426</v>
          </cell>
          <cell r="Z276">
            <v>12394</v>
          </cell>
          <cell r="AA276">
            <v>17887</v>
          </cell>
          <cell r="AB276">
            <v>8416</v>
          </cell>
          <cell r="AC276">
            <v>7917</v>
          </cell>
          <cell r="AD276">
            <v>18191</v>
          </cell>
          <cell r="AE276">
            <v>9765</v>
          </cell>
          <cell r="AF276">
            <v>7851</v>
          </cell>
          <cell r="AG276">
            <v>10520</v>
          </cell>
          <cell r="AH276">
            <v>5891</v>
          </cell>
        </row>
        <row r="277">
          <cell r="D277" t="str">
            <v>Termo para café 1 (Compra)</v>
          </cell>
          <cell r="E277"/>
          <cell r="F277">
            <v>45552</v>
          </cell>
          <cell r="G277">
            <v>60938</v>
          </cell>
          <cell r="H277">
            <v>46828</v>
          </cell>
          <cell r="I277">
            <v>48753</v>
          </cell>
          <cell r="J277">
            <v>38753</v>
          </cell>
          <cell r="K277">
            <v>41581</v>
          </cell>
          <cell r="L277">
            <v>56808</v>
          </cell>
          <cell r="M277">
            <v>40685</v>
          </cell>
          <cell r="N277">
            <v>41870</v>
          </cell>
          <cell r="O277">
            <v>64096</v>
          </cell>
          <cell r="P277">
            <v>44234</v>
          </cell>
          <cell r="Q277">
            <v>45022</v>
          </cell>
          <cell r="R277">
            <v>45908</v>
          </cell>
          <cell r="S277">
            <v>70147</v>
          </cell>
          <cell r="T277">
            <v>46878</v>
          </cell>
          <cell r="U277">
            <v>45762</v>
          </cell>
          <cell r="V277">
            <v>43658</v>
          </cell>
          <cell r="W277">
            <v>46046</v>
          </cell>
          <cell r="X277">
            <v>50387</v>
          </cell>
          <cell r="Y277">
            <v>35872</v>
          </cell>
          <cell r="Z277">
            <v>48823</v>
          </cell>
          <cell r="AA277">
            <v>43471</v>
          </cell>
          <cell r="AB277">
            <v>42080</v>
          </cell>
          <cell r="AC277">
            <v>8416</v>
          </cell>
          <cell r="AD277">
            <v>29978</v>
          </cell>
          <cell r="AE277">
            <v>40748</v>
          </cell>
          <cell r="AF277">
            <v>48039</v>
          </cell>
          <cell r="AG277">
            <v>40223</v>
          </cell>
          <cell r="AH277">
            <v>8416</v>
          </cell>
        </row>
        <row r="278">
          <cell r="D278" t="str">
            <v>Termo para café 2 (Compra)</v>
          </cell>
          <cell r="E278"/>
          <cell r="F278">
            <v>152540</v>
          </cell>
          <cell r="G278">
            <v>162939</v>
          </cell>
          <cell r="H278">
            <v>121598</v>
          </cell>
          <cell r="I278">
            <v>186112</v>
          </cell>
          <cell r="J278">
            <v>165196</v>
          </cell>
          <cell r="K278">
            <v>145474</v>
          </cell>
          <cell r="L278">
            <v>152540</v>
          </cell>
          <cell r="M278">
            <v>134510</v>
          </cell>
          <cell r="N278">
            <v>208296</v>
          </cell>
          <cell r="O278">
            <v>229674</v>
          </cell>
          <cell r="P278">
            <v>153082</v>
          </cell>
          <cell r="Q278">
            <v>155803</v>
          </cell>
          <cell r="R278">
            <v>158868</v>
          </cell>
          <cell r="S278">
            <v>256751</v>
          </cell>
          <cell r="T278">
            <v>162228</v>
          </cell>
          <cell r="U278">
            <v>152750</v>
          </cell>
          <cell r="V278">
            <v>165585</v>
          </cell>
          <cell r="W278">
            <v>162610</v>
          </cell>
          <cell r="X278">
            <v>174366</v>
          </cell>
          <cell r="Y278">
            <v>138263</v>
          </cell>
          <cell r="Z278">
            <v>225338</v>
          </cell>
          <cell r="AA278">
            <v>150434</v>
          </cell>
          <cell r="AB278">
            <v>147280</v>
          </cell>
          <cell r="AC278">
            <v>81729</v>
          </cell>
          <cell r="AD278">
            <v>113098</v>
          </cell>
          <cell r="AE278">
            <v>151502</v>
          </cell>
          <cell r="AF278">
            <v>148122</v>
          </cell>
          <cell r="AG278">
            <v>138087</v>
          </cell>
          <cell r="AH278">
            <v>81729</v>
          </cell>
        </row>
        <row r="279">
          <cell r="D279" t="str">
            <v>Café 1 (Compra)</v>
          </cell>
          <cell r="E279"/>
          <cell r="F279">
            <v>36504</v>
          </cell>
          <cell r="G279">
            <v>18464</v>
          </cell>
          <cell r="H279">
            <v>38242</v>
          </cell>
          <cell r="I279">
            <v>35433</v>
          </cell>
          <cell r="J279">
            <v>35076</v>
          </cell>
          <cell r="K279">
            <v>33082</v>
          </cell>
          <cell r="L279">
            <v>44920</v>
          </cell>
          <cell r="M279">
            <v>32674</v>
          </cell>
          <cell r="N279">
            <v>38924</v>
          </cell>
          <cell r="O279">
            <v>50386</v>
          </cell>
          <cell r="P279">
            <v>27331</v>
          </cell>
          <cell r="Q279">
            <v>27816</v>
          </cell>
          <cell r="R279">
            <v>28363</v>
          </cell>
          <cell r="S279">
            <v>53587</v>
          </cell>
          <cell r="T279">
            <v>28964</v>
          </cell>
          <cell r="U279">
            <v>36715</v>
          </cell>
          <cell r="V279">
            <v>48182</v>
          </cell>
          <cell r="W279">
            <v>37592</v>
          </cell>
          <cell r="X279">
            <v>31131</v>
          </cell>
          <cell r="Y279">
            <v>29185</v>
          </cell>
          <cell r="Z279">
            <v>28167</v>
          </cell>
          <cell r="AA279">
            <v>26858</v>
          </cell>
          <cell r="AB279">
            <v>23460</v>
          </cell>
          <cell r="AC279">
            <v>18697</v>
          </cell>
          <cell r="AD279">
            <v>41705</v>
          </cell>
          <cell r="AE279">
            <v>29186</v>
          </cell>
          <cell r="AF279">
            <v>39224</v>
          </cell>
          <cell r="AG279">
            <v>20639</v>
          </cell>
          <cell r="AH279">
            <v>18464</v>
          </cell>
        </row>
        <row r="280">
          <cell r="D280" t="str">
            <v>Café 2 (Compra)</v>
          </cell>
          <cell r="E280"/>
          <cell r="F280">
            <v>31244</v>
          </cell>
          <cell r="G280">
            <v>25837</v>
          </cell>
          <cell r="H280">
            <v>32962</v>
          </cell>
          <cell r="I280">
            <v>29377</v>
          </cell>
          <cell r="J280">
            <v>39889</v>
          </cell>
          <cell r="K280">
            <v>28337</v>
          </cell>
          <cell r="L280">
            <v>40292</v>
          </cell>
          <cell r="M280">
            <v>28636</v>
          </cell>
          <cell r="N280">
            <v>29246</v>
          </cell>
          <cell r="O280">
            <v>45217</v>
          </cell>
          <cell r="P280">
            <v>25234</v>
          </cell>
          <cell r="Q280">
            <v>25682</v>
          </cell>
          <cell r="R280">
            <v>26188</v>
          </cell>
          <cell r="S280">
            <v>48331</v>
          </cell>
          <cell r="T280">
            <v>26742</v>
          </cell>
          <cell r="U280">
            <v>31455</v>
          </cell>
          <cell r="V280">
            <v>33138</v>
          </cell>
          <cell r="W280">
            <v>31167</v>
          </cell>
          <cell r="X280">
            <v>28743</v>
          </cell>
          <cell r="Y280">
            <v>30306</v>
          </cell>
          <cell r="Z280">
            <v>43190</v>
          </cell>
          <cell r="AA280">
            <v>24798</v>
          </cell>
          <cell r="AB280">
            <v>26300</v>
          </cell>
          <cell r="AC280">
            <v>23496</v>
          </cell>
          <cell r="AD280">
            <v>28299</v>
          </cell>
          <cell r="AE280">
            <v>28499</v>
          </cell>
          <cell r="AF280">
            <v>40782</v>
          </cell>
          <cell r="AG280">
            <v>48993</v>
          </cell>
          <cell r="AH280">
            <v>23496</v>
          </cell>
        </row>
        <row r="281">
          <cell r="D281" t="str">
            <v>Café 3 (Compra)</v>
          </cell>
          <cell r="E281"/>
          <cell r="F281">
            <v>73850</v>
          </cell>
          <cell r="G281">
            <v>48102</v>
          </cell>
          <cell r="H281">
            <v>84149</v>
          </cell>
          <cell r="I281">
            <v>66161</v>
          </cell>
          <cell r="J281">
            <v>67468</v>
          </cell>
          <cell r="K281">
            <v>72667</v>
          </cell>
          <cell r="L281">
            <v>78900</v>
          </cell>
          <cell r="M281">
            <v>54220</v>
          </cell>
          <cell r="N281">
            <v>73430</v>
          </cell>
          <cell r="O281">
            <v>111256</v>
          </cell>
          <cell r="P281">
            <v>83620</v>
          </cell>
          <cell r="Q281">
            <v>85107</v>
          </cell>
          <cell r="R281">
            <v>86783</v>
          </cell>
          <cell r="S281">
            <v>107062</v>
          </cell>
          <cell r="T281">
            <v>88617</v>
          </cell>
          <cell r="U281">
            <v>74061</v>
          </cell>
          <cell r="V281">
            <v>59964</v>
          </cell>
          <cell r="W281">
            <v>98785</v>
          </cell>
          <cell r="X281">
            <v>95248</v>
          </cell>
          <cell r="Y281">
            <v>64075</v>
          </cell>
          <cell r="Z281">
            <v>93891</v>
          </cell>
          <cell r="AA281">
            <v>82175</v>
          </cell>
          <cell r="AB281">
            <v>63120</v>
          </cell>
          <cell r="AC281">
            <v>18920</v>
          </cell>
          <cell r="AD281">
            <v>53258</v>
          </cell>
          <cell r="AE281">
            <v>71801</v>
          </cell>
          <cell r="AF281">
            <v>50105</v>
          </cell>
          <cell r="AG281">
            <v>64022</v>
          </cell>
          <cell r="AH281">
            <v>18920</v>
          </cell>
        </row>
        <row r="282">
          <cell r="D282" t="str">
            <v>Crema para café (Compra)</v>
          </cell>
          <cell r="E282"/>
          <cell r="F282">
            <v>19357</v>
          </cell>
          <cell r="G282">
            <v>21442</v>
          </cell>
          <cell r="H282">
            <v>24851</v>
          </cell>
          <cell r="I282">
            <v>26780</v>
          </cell>
          <cell r="J282">
            <v>21823</v>
          </cell>
          <cell r="K282">
            <v>19140</v>
          </cell>
          <cell r="L282">
            <v>25984</v>
          </cell>
          <cell r="M282">
            <v>19701</v>
          </cell>
          <cell r="N282">
            <v>23144</v>
          </cell>
          <cell r="O282">
            <v>29106</v>
          </cell>
          <cell r="P282">
            <v>18691</v>
          </cell>
          <cell r="Q282">
            <v>19023</v>
          </cell>
          <cell r="R282">
            <v>19398</v>
          </cell>
          <cell r="S282">
            <v>30481</v>
          </cell>
          <cell r="T282">
            <v>19808</v>
          </cell>
          <cell r="U282">
            <v>19567</v>
          </cell>
          <cell r="V282">
            <v>22618</v>
          </cell>
          <cell r="W282">
            <v>25069</v>
          </cell>
          <cell r="X282">
            <v>21289</v>
          </cell>
          <cell r="Y282">
            <v>17196</v>
          </cell>
          <cell r="Z282">
            <v>34740</v>
          </cell>
          <cell r="AA282">
            <v>18367</v>
          </cell>
          <cell r="AB282">
            <v>20198</v>
          </cell>
          <cell r="AC282">
            <v>14769</v>
          </cell>
          <cell r="AD282">
            <v>16423</v>
          </cell>
          <cell r="AE282">
            <v>23568</v>
          </cell>
          <cell r="AF282">
            <v>21595</v>
          </cell>
          <cell r="AG282">
            <v>26951</v>
          </cell>
          <cell r="AH282">
            <v>14769</v>
          </cell>
        </row>
        <row r="283">
          <cell r="D283" t="str">
            <v>Azúcar 1 (Compra)</v>
          </cell>
          <cell r="E283"/>
          <cell r="F283">
            <v>11046</v>
          </cell>
          <cell r="G283">
            <v>13703</v>
          </cell>
          <cell r="H283">
            <v>12335</v>
          </cell>
          <cell r="I283">
            <v>13495</v>
          </cell>
          <cell r="J283">
            <v>9595</v>
          </cell>
          <cell r="K283">
            <v>9667</v>
          </cell>
          <cell r="L283">
            <v>15254</v>
          </cell>
          <cell r="M283">
            <v>10386</v>
          </cell>
          <cell r="N283">
            <v>12045</v>
          </cell>
          <cell r="O283">
            <v>17111</v>
          </cell>
          <cell r="P283">
            <v>9062</v>
          </cell>
          <cell r="Q283">
            <v>9223</v>
          </cell>
          <cell r="R283">
            <v>9405</v>
          </cell>
          <cell r="S283">
            <v>17946</v>
          </cell>
          <cell r="T283">
            <v>9604</v>
          </cell>
          <cell r="U283">
            <v>11256</v>
          </cell>
          <cell r="V283">
            <v>10625</v>
          </cell>
          <cell r="W283">
            <v>11654</v>
          </cell>
          <cell r="X283">
            <v>10321</v>
          </cell>
          <cell r="Y283">
            <v>9919</v>
          </cell>
          <cell r="Z283">
            <v>13520</v>
          </cell>
          <cell r="AA283">
            <v>8905</v>
          </cell>
          <cell r="AB283">
            <v>10520</v>
          </cell>
          <cell r="AC283">
            <v>5786</v>
          </cell>
          <cell r="AD283">
            <v>8652</v>
          </cell>
          <cell r="AE283">
            <v>7976</v>
          </cell>
          <cell r="AF283">
            <v>10099</v>
          </cell>
          <cell r="AG283">
            <v>11121</v>
          </cell>
          <cell r="AH283">
            <v>5786</v>
          </cell>
        </row>
        <row r="284">
          <cell r="D284" t="str">
            <v>Azúcar 2 (Compra)</v>
          </cell>
          <cell r="E284"/>
          <cell r="F284">
            <v>9941</v>
          </cell>
          <cell r="G284">
            <v>10734</v>
          </cell>
          <cell r="H284">
            <v>9772</v>
          </cell>
          <cell r="I284">
            <v>9807</v>
          </cell>
          <cell r="J284">
            <v>7579</v>
          </cell>
          <cell r="K284">
            <v>7250</v>
          </cell>
          <cell r="L284">
            <v>11993</v>
          </cell>
          <cell r="M284">
            <v>7728</v>
          </cell>
          <cell r="N284">
            <v>11456</v>
          </cell>
          <cell r="O284">
            <v>13436</v>
          </cell>
          <cell r="P284">
            <v>7326</v>
          </cell>
          <cell r="Q284">
            <v>7458</v>
          </cell>
          <cell r="R284">
            <v>7604</v>
          </cell>
          <cell r="S284">
            <v>13718</v>
          </cell>
          <cell r="T284">
            <v>7764</v>
          </cell>
          <cell r="U284">
            <v>10204</v>
          </cell>
          <cell r="V284">
            <v>8311</v>
          </cell>
          <cell r="W284">
            <v>8598</v>
          </cell>
          <cell r="X284">
            <v>8346</v>
          </cell>
          <cell r="Y284">
            <v>8758</v>
          </cell>
          <cell r="Z284">
            <v>11080</v>
          </cell>
          <cell r="AA284">
            <v>7200</v>
          </cell>
          <cell r="AB284">
            <v>8416</v>
          </cell>
          <cell r="AC284">
            <v>6312</v>
          </cell>
          <cell r="AD284">
            <v>6732</v>
          </cell>
          <cell r="AE284">
            <v>6776</v>
          </cell>
          <cell r="AF284">
            <v>5656</v>
          </cell>
          <cell r="AG284">
            <v>11121</v>
          </cell>
          <cell r="AH284">
            <v>5656</v>
          </cell>
        </row>
        <row r="285">
          <cell r="D285" t="str">
            <v>Azúcar 3 (Compra)</v>
          </cell>
          <cell r="E285"/>
          <cell r="F285">
            <v>5576</v>
          </cell>
          <cell r="G285">
            <v>6915</v>
          </cell>
          <cell r="H285">
            <v>5185</v>
          </cell>
          <cell r="I285">
            <v>5346</v>
          </cell>
          <cell r="J285">
            <v>4278</v>
          </cell>
          <cell r="K285">
            <v>4543</v>
          </cell>
          <cell r="L285">
            <v>6207</v>
          </cell>
          <cell r="M285">
            <v>4496</v>
          </cell>
          <cell r="N285">
            <v>7785</v>
          </cell>
          <cell r="O285">
            <v>8416</v>
          </cell>
          <cell r="P285">
            <v>4745</v>
          </cell>
          <cell r="Q285">
            <v>4828</v>
          </cell>
          <cell r="R285">
            <v>4923</v>
          </cell>
          <cell r="S285">
            <v>7670</v>
          </cell>
          <cell r="T285">
            <v>5028</v>
          </cell>
          <cell r="U285">
            <v>5786</v>
          </cell>
          <cell r="V285">
            <v>3998</v>
          </cell>
          <cell r="W285">
            <v>6355</v>
          </cell>
          <cell r="X285">
            <v>5403</v>
          </cell>
          <cell r="Y285">
            <v>4728</v>
          </cell>
          <cell r="Z285">
            <v>5915</v>
          </cell>
          <cell r="AA285">
            <v>4661</v>
          </cell>
          <cell r="AB285">
            <v>5050</v>
          </cell>
          <cell r="AC285">
            <v>3682</v>
          </cell>
          <cell r="AD285">
            <v>4201</v>
          </cell>
          <cell r="AE285">
            <v>2616</v>
          </cell>
          <cell r="AF285">
            <v>6237</v>
          </cell>
          <cell r="AG285">
            <v>4008</v>
          </cell>
          <cell r="AH285">
            <v>2616</v>
          </cell>
        </row>
        <row r="286">
          <cell r="D286" t="str">
            <v>Azúcar 4 (Compra)</v>
          </cell>
          <cell r="E286"/>
          <cell r="F286">
            <v>6207</v>
          </cell>
          <cell r="G286">
            <v>6859</v>
          </cell>
          <cell r="H286">
            <v>5885</v>
          </cell>
          <cell r="I286">
            <v>5482</v>
          </cell>
          <cell r="J286">
            <v>4556</v>
          </cell>
          <cell r="K286">
            <v>5035</v>
          </cell>
          <cell r="L286">
            <v>7048</v>
          </cell>
          <cell r="M286">
            <v>4189</v>
          </cell>
          <cell r="N286">
            <v>5891</v>
          </cell>
          <cell r="O286">
            <v>7932</v>
          </cell>
          <cell r="P286">
            <v>4913</v>
          </cell>
          <cell r="Q286">
            <v>5000</v>
          </cell>
          <cell r="R286">
            <v>5098</v>
          </cell>
          <cell r="S286">
            <v>8675</v>
          </cell>
          <cell r="T286">
            <v>5206</v>
          </cell>
          <cell r="U286">
            <v>6417</v>
          </cell>
          <cell r="V286">
            <v>4608</v>
          </cell>
          <cell r="W286">
            <v>5691</v>
          </cell>
          <cell r="X286">
            <v>5597</v>
          </cell>
          <cell r="Y286">
            <v>4387</v>
          </cell>
          <cell r="Z286">
            <v>6197</v>
          </cell>
          <cell r="AA286">
            <v>4828</v>
          </cell>
          <cell r="AB286">
            <v>4734</v>
          </cell>
          <cell r="AC286">
            <v>2630</v>
          </cell>
          <cell r="AD286">
            <v>4177</v>
          </cell>
          <cell r="AE286">
            <v>2453</v>
          </cell>
          <cell r="AF286">
            <v>5713</v>
          </cell>
          <cell r="AG286">
            <v>4008</v>
          </cell>
          <cell r="AH286">
            <v>2453</v>
          </cell>
        </row>
        <row r="287">
          <cell r="D287" t="str">
            <v>Endulzante (Compra)</v>
          </cell>
          <cell r="E287"/>
          <cell r="F287">
            <v>23460</v>
          </cell>
          <cell r="G287">
            <v>17953</v>
          </cell>
          <cell r="H287">
            <v>19285</v>
          </cell>
          <cell r="I287">
            <v>35521</v>
          </cell>
          <cell r="J287">
            <v>24525</v>
          </cell>
          <cell r="K287">
            <v>22824</v>
          </cell>
          <cell r="L287">
            <v>23144</v>
          </cell>
          <cell r="M287">
            <v>22772</v>
          </cell>
          <cell r="N287">
            <v>35768</v>
          </cell>
          <cell r="O287">
            <v>32077</v>
          </cell>
          <cell r="P287">
            <v>34691</v>
          </cell>
          <cell r="Q287">
            <v>35307</v>
          </cell>
          <cell r="R287">
            <v>36003</v>
          </cell>
          <cell r="S287">
            <v>35946</v>
          </cell>
          <cell r="T287">
            <v>36763</v>
          </cell>
          <cell r="U287">
            <v>23670</v>
          </cell>
          <cell r="V287">
            <v>23986</v>
          </cell>
          <cell r="W287">
            <v>43092</v>
          </cell>
          <cell r="X287">
            <v>39514</v>
          </cell>
          <cell r="Y287">
            <v>26710</v>
          </cell>
          <cell r="Z287">
            <v>15023</v>
          </cell>
          <cell r="AA287">
            <v>34091</v>
          </cell>
          <cell r="AB287">
            <v>27668</v>
          </cell>
          <cell r="AC287">
            <v>16832</v>
          </cell>
          <cell r="AD287">
            <v>22702</v>
          </cell>
          <cell r="AE287">
            <v>23859</v>
          </cell>
          <cell r="AF287">
            <v>35972</v>
          </cell>
          <cell r="AG287">
            <v>21892</v>
          </cell>
          <cell r="AH287">
            <v>15023</v>
          </cell>
        </row>
        <row r="288">
          <cell r="D288" t="str">
            <v>Panela (Compra)</v>
          </cell>
          <cell r="E288"/>
          <cell r="F288">
            <v>11046</v>
          </cell>
          <cell r="G288">
            <v>11364</v>
          </cell>
          <cell r="H288">
            <v>10982</v>
          </cell>
          <cell r="I288">
            <v>10873</v>
          </cell>
          <cell r="J288">
            <v>10993</v>
          </cell>
          <cell r="K288">
            <v>8217</v>
          </cell>
          <cell r="L288">
            <v>14623</v>
          </cell>
          <cell r="M288">
            <v>9196</v>
          </cell>
          <cell r="N288">
            <v>10730</v>
          </cell>
          <cell r="O288">
            <v>26300</v>
          </cell>
          <cell r="P288">
            <v>8772</v>
          </cell>
          <cell r="Q288">
            <v>8927</v>
          </cell>
          <cell r="R288">
            <v>9103</v>
          </cell>
          <cell r="S288">
            <v>20280</v>
          </cell>
          <cell r="T288">
            <v>9295</v>
          </cell>
          <cell r="U288">
            <v>11256</v>
          </cell>
          <cell r="V288">
            <v>11467</v>
          </cell>
          <cell r="W288">
            <v>10841</v>
          </cell>
          <cell r="X288">
            <v>9991</v>
          </cell>
          <cell r="Y288">
            <v>10415</v>
          </cell>
          <cell r="Z288">
            <v>12112</v>
          </cell>
          <cell r="AA288">
            <v>8620</v>
          </cell>
          <cell r="AB288">
            <v>8100</v>
          </cell>
          <cell r="AC288">
            <v>6102</v>
          </cell>
          <cell r="AD288">
            <v>11086</v>
          </cell>
          <cell r="AE288">
            <v>8409</v>
          </cell>
          <cell r="AF288">
            <v>9830</v>
          </cell>
          <cell r="AG288">
            <v>16130</v>
          </cell>
          <cell r="AH288">
            <v>6102</v>
          </cell>
        </row>
        <row r="289">
          <cell r="D289" t="str">
            <v>Panela pulverizada 1 (Compra)</v>
          </cell>
          <cell r="E289"/>
          <cell r="F289">
            <v>15715</v>
          </cell>
          <cell r="G289">
            <v>3200</v>
          </cell>
          <cell r="H289">
            <v>13595</v>
          </cell>
          <cell r="I289">
            <v>9002</v>
          </cell>
          <cell r="J289">
            <v>7734</v>
          </cell>
          <cell r="K289">
            <v>6756</v>
          </cell>
          <cell r="L289">
            <v>8206</v>
          </cell>
          <cell r="M289">
            <v>4468</v>
          </cell>
          <cell r="N289">
            <v>10152</v>
          </cell>
          <cell r="O289">
            <v>11046</v>
          </cell>
          <cell r="P289">
            <v>5616</v>
          </cell>
          <cell r="Q289">
            <v>5714</v>
          </cell>
          <cell r="R289">
            <v>5827</v>
          </cell>
          <cell r="S289">
            <v>12244</v>
          </cell>
          <cell r="T289">
            <v>5951</v>
          </cell>
          <cell r="U289">
            <v>15885</v>
          </cell>
          <cell r="V289">
            <v>8416</v>
          </cell>
          <cell r="W289">
            <v>11139</v>
          </cell>
          <cell r="X289">
            <v>6396</v>
          </cell>
          <cell r="Y289">
            <v>7879</v>
          </cell>
          <cell r="Z289">
            <v>15436</v>
          </cell>
          <cell r="AA289">
            <v>5519</v>
          </cell>
          <cell r="AB289">
            <v>6522</v>
          </cell>
          <cell r="AC289">
            <v>5975</v>
          </cell>
          <cell r="AD289">
            <v>6365</v>
          </cell>
          <cell r="AE289">
            <v>5063</v>
          </cell>
          <cell r="AF289">
            <v>6396</v>
          </cell>
          <cell r="AG289">
            <v>19938</v>
          </cell>
          <cell r="AH289">
            <v>3200</v>
          </cell>
        </row>
        <row r="290">
          <cell r="D290" t="str">
            <v>Panela pulverizada 2 (Compra)</v>
          </cell>
          <cell r="E290"/>
          <cell r="F290">
            <v>129606</v>
          </cell>
          <cell r="G290">
            <v>48005</v>
          </cell>
          <cell r="H290">
            <v>73988</v>
          </cell>
          <cell r="I290">
            <v>139743</v>
          </cell>
          <cell r="J290">
            <v>52714</v>
          </cell>
          <cell r="K290">
            <v>104080</v>
          </cell>
          <cell r="L290">
            <v>142020</v>
          </cell>
          <cell r="M290">
            <v>103096</v>
          </cell>
          <cell r="N290">
            <v>152961</v>
          </cell>
          <cell r="O290">
            <v>189360</v>
          </cell>
          <cell r="P290">
            <v>81901</v>
          </cell>
          <cell r="Q290">
            <v>83358</v>
          </cell>
          <cell r="R290">
            <v>84998</v>
          </cell>
          <cell r="S290">
            <v>223845</v>
          </cell>
          <cell r="T290">
            <v>86794</v>
          </cell>
          <cell r="U290">
            <v>129817</v>
          </cell>
          <cell r="V290">
            <v>132026</v>
          </cell>
          <cell r="W290">
            <v>106510</v>
          </cell>
          <cell r="X290">
            <v>93289</v>
          </cell>
          <cell r="Y290">
            <v>173349</v>
          </cell>
          <cell r="Z290">
            <v>34871</v>
          </cell>
          <cell r="AA290">
            <v>80485</v>
          </cell>
          <cell r="AB290">
            <v>86790</v>
          </cell>
          <cell r="AC290">
            <v>32612</v>
          </cell>
          <cell r="AD290">
            <v>79563</v>
          </cell>
          <cell r="AE290">
            <v>88368</v>
          </cell>
          <cell r="AF290">
            <v>105800</v>
          </cell>
          <cell r="AG290">
            <v>101393</v>
          </cell>
          <cell r="AH290">
            <v>32612</v>
          </cell>
        </row>
        <row r="291">
          <cell r="D291" t="str">
            <v>Panela pulverizada 3 (Compra)</v>
          </cell>
          <cell r="E291"/>
          <cell r="F291">
            <v>283514</v>
          </cell>
          <cell r="G291">
            <v>92201</v>
          </cell>
          <cell r="H291">
            <v>74694</v>
          </cell>
          <cell r="I291">
            <v>301905</v>
          </cell>
          <cell r="J291">
            <v>119760</v>
          </cell>
          <cell r="K291">
            <v>250156</v>
          </cell>
          <cell r="L291">
            <v>331380</v>
          </cell>
          <cell r="M291">
            <v>247220</v>
          </cell>
          <cell r="N291">
            <v>407755</v>
          </cell>
          <cell r="O291">
            <v>441840</v>
          </cell>
          <cell r="P291">
            <v>203780</v>
          </cell>
          <cell r="Q291">
            <v>207404</v>
          </cell>
          <cell r="R291">
            <v>211484</v>
          </cell>
          <cell r="S291">
            <v>507011</v>
          </cell>
          <cell r="T291">
            <v>215956</v>
          </cell>
          <cell r="U291">
            <v>283724</v>
          </cell>
          <cell r="V291">
            <v>329276</v>
          </cell>
          <cell r="W291">
            <v>266951</v>
          </cell>
          <cell r="X291">
            <v>232114</v>
          </cell>
          <cell r="Y291">
            <v>385934</v>
          </cell>
          <cell r="Z291">
            <v>56053</v>
          </cell>
          <cell r="AA291">
            <v>200256</v>
          </cell>
          <cell r="AB291">
            <v>217028</v>
          </cell>
          <cell r="AC291">
            <v>32612</v>
          </cell>
          <cell r="AD291">
            <v>194487</v>
          </cell>
          <cell r="AE291">
            <v>220920</v>
          </cell>
          <cell r="AF291">
            <v>264503</v>
          </cell>
          <cell r="AG291">
            <v>245366</v>
          </cell>
          <cell r="AH291">
            <v>32612</v>
          </cell>
        </row>
        <row r="292">
          <cell r="D292" t="str">
            <v>Panela pulverizada 4 (Compra)</v>
          </cell>
          <cell r="E292"/>
          <cell r="F292">
            <v>14419</v>
          </cell>
          <cell r="G292">
            <v>5620</v>
          </cell>
          <cell r="H292">
            <v>12586</v>
          </cell>
          <cell r="I292">
            <v>9889</v>
          </cell>
          <cell r="J292">
            <v>8664</v>
          </cell>
          <cell r="K292">
            <v>1074</v>
          </cell>
          <cell r="L292">
            <v>2314</v>
          </cell>
          <cell r="M292">
            <v>2356</v>
          </cell>
          <cell r="N292">
            <v>6785</v>
          </cell>
          <cell r="O292">
            <v>15780</v>
          </cell>
          <cell r="P292">
            <v>1234</v>
          </cell>
          <cell r="Q292">
            <v>1256</v>
          </cell>
          <cell r="R292">
            <v>1281</v>
          </cell>
          <cell r="S292">
            <v>8640</v>
          </cell>
          <cell r="T292">
            <v>1308</v>
          </cell>
          <cell r="U292">
            <v>14623</v>
          </cell>
          <cell r="V292">
            <v>1652</v>
          </cell>
          <cell r="W292">
            <v>7890</v>
          </cell>
          <cell r="X292">
            <v>1407</v>
          </cell>
          <cell r="Y292">
            <v>10356</v>
          </cell>
          <cell r="Z292">
            <v>14290</v>
          </cell>
          <cell r="AA292">
            <v>1213</v>
          </cell>
          <cell r="AB292">
            <v>1578</v>
          </cell>
          <cell r="AC292">
            <v>6102</v>
          </cell>
          <cell r="AD292">
            <v>4421</v>
          </cell>
          <cell r="AE292">
            <v>989</v>
          </cell>
          <cell r="AF292">
            <v>1634</v>
          </cell>
          <cell r="AG292">
            <v>14227</v>
          </cell>
          <cell r="AH292">
            <v>989</v>
          </cell>
        </row>
        <row r="293">
          <cell r="D293" t="str">
            <v>Panela pulverizada 5 (Compra)</v>
          </cell>
          <cell r="E293"/>
          <cell r="F293">
            <v>19441</v>
          </cell>
          <cell r="G293">
            <v>7105</v>
          </cell>
          <cell r="H293">
            <v>12586</v>
          </cell>
          <cell r="I293">
            <v>9257</v>
          </cell>
          <cell r="J293">
            <v>9548</v>
          </cell>
          <cell r="K293">
            <v>1573</v>
          </cell>
          <cell r="L293">
            <v>3472</v>
          </cell>
          <cell r="M293">
            <v>3009</v>
          </cell>
          <cell r="N293">
            <v>7343</v>
          </cell>
          <cell r="O293">
            <v>26300</v>
          </cell>
          <cell r="P293">
            <v>1913</v>
          </cell>
          <cell r="Q293">
            <v>1946</v>
          </cell>
          <cell r="R293">
            <v>1985</v>
          </cell>
          <cell r="S293">
            <v>15591</v>
          </cell>
          <cell r="T293">
            <v>2027</v>
          </cell>
          <cell r="U293">
            <v>19672</v>
          </cell>
          <cell r="V293">
            <v>2230</v>
          </cell>
          <cell r="W293">
            <v>9047</v>
          </cell>
          <cell r="X293">
            <v>2179</v>
          </cell>
          <cell r="Y293">
            <v>5403</v>
          </cell>
          <cell r="Z293">
            <v>14290</v>
          </cell>
          <cell r="AA293">
            <v>1879</v>
          </cell>
          <cell r="AB293">
            <v>2104</v>
          </cell>
          <cell r="AC293">
            <v>5975</v>
          </cell>
          <cell r="AD293">
            <v>4421</v>
          </cell>
          <cell r="AE293">
            <v>1390</v>
          </cell>
          <cell r="AF293">
            <v>2451</v>
          </cell>
          <cell r="AG293">
            <v>14227</v>
          </cell>
          <cell r="AH293">
            <v>1390</v>
          </cell>
        </row>
        <row r="294">
          <cell r="D294" t="str">
            <v>Panela pulverizada 6 (Compra)</v>
          </cell>
          <cell r="E294"/>
          <cell r="F294">
            <v>26240</v>
          </cell>
          <cell r="G294">
            <v>59694</v>
          </cell>
          <cell r="H294">
            <v>15712</v>
          </cell>
          <cell r="I294">
            <v>12103</v>
          </cell>
          <cell r="J294">
            <v>11905</v>
          </cell>
          <cell r="K294">
            <v>11619</v>
          </cell>
          <cell r="L294">
            <v>9994</v>
          </cell>
          <cell r="M294">
            <v>14097</v>
          </cell>
          <cell r="N294">
            <v>27878</v>
          </cell>
          <cell r="O294">
            <v>31560</v>
          </cell>
          <cell r="P294">
            <v>9645</v>
          </cell>
          <cell r="Q294">
            <v>9817</v>
          </cell>
          <cell r="R294">
            <v>10010</v>
          </cell>
          <cell r="S294">
            <v>36957</v>
          </cell>
          <cell r="T294">
            <v>10222</v>
          </cell>
          <cell r="U294">
            <v>26405</v>
          </cell>
          <cell r="V294">
            <v>11467</v>
          </cell>
          <cell r="W294">
            <v>13551</v>
          </cell>
          <cell r="X294">
            <v>10986</v>
          </cell>
          <cell r="Y294">
            <v>103559</v>
          </cell>
          <cell r="Z294">
            <v>27229</v>
          </cell>
          <cell r="AA294">
            <v>9479</v>
          </cell>
          <cell r="AB294">
            <v>8942</v>
          </cell>
          <cell r="AC294">
            <v>15570</v>
          </cell>
          <cell r="AD294">
            <v>11086</v>
          </cell>
          <cell r="AE294">
            <v>8008</v>
          </cell>
          <cell r="AF294">
            <v>10290</v>
          </cell>
          <cell r="AG294">
            <v>28955</v>
          </cell>
          <cell r="AH294">
            <v>8008</v>
          </cell>
        </row>
        <row r="295">
          <cell r="D295" t="str">
            <v>Panela saborizada 1 (Compra)</v>
          </cell>
          <cell r="E295"/>
          <cell r="F295">
            <v>112920</v>
          </cell>
          <cell r="G295">
            <v>13195</v>
          </cell>
          <cell r="H295">
            <v>26131</v>
          </cell>
          <cell r="I295">
            <v>64787</v>
          </cell>
          <cell r="J295">
            <v>19321</v>
          </cell>
          <cell r="K295">
            <v>43467</v>
          </cell>
          <cell r="L295">
            <v>22618</v>
          </cell>
          <cell r="M295">
            <v>23565</v>
          </cell>
          <cell r="N295">
            <v>29035</v>
          </cell>
          <cell r="O295">
            <v>36820</v>
          </cell>
          <cell r="P295">
            <v>41789</v>
          </cell>
          <cell r="Q295">
            <v>42532</v>
          </cell>
          <cell r="R295">
            <v>43368</v>
          </cell>
          <cell r="S295">
            <v>42441</v>
          </cell>
          <cell r="T295">
            <v>44286</v>
          </cell>
          <cell r="U295">
            <v>113090</v>
          </cell>
          <cell r="V295">
            <v>22828</v>
          </cell>
          <cell r="W295">
            <v>62749</v>
          </cell>
          <cell r="X295">
            <v>47600</v>
          </cell>
          <cell r="Y295">
            <v>102591</v>
          </cell>
          <cell r="Z295">
            <v>29670</v>
          </cell>
          <cell r="AA295">
            <v>41067</v>
          </cell>
          <cell r="AB295">
            <v>57965</v>
          </cell>
          <cell r="AC295">
            <v>15570</v>
          </cell>
          <cell r="AD295">
            <v>10167</v>
          </cell>
          <cell r="AE295">
            <v>19604</v>
          </cell>
          <cell r="AF295">
            <v>70537</v>
          </cell>
          <cell r="AG295">
            <v>28955</v>
          </cell>
          <cell r="AH295">
            <v>10167</v>
          </cell>
        </row>
        <row r="296">
          <cell r="D296" t="str">
            <v>Panela saborizada 2 (Compra)</v>
          </cell>
          <cell r="E296"/>
          <cell r="F296">
            <v>10182</v>
          </cell>
          <cell r="G296">
            <v>9209</v>
          </cell>
          <cell r="H296">
            <v>10667</v>
          </cell>
          <cell r="I296">
            <v>7572</v>
          </cell>
          <cell r="J296">
            <v>6782</v>
          </cell>
          <cell r="K296">
            <v>7724</v>
          </cell>
          <cell r="L296">
            <v>8206</v>
          </cell>
          <cell r="M296">
            <v>13899</v>
          </cell>
          <cell r="N296">
            <v>15254</v>
          </cell>
          <cell r="O296">
            <v>14728</v>
          </cell>
          <cell r="P296">
            <v>6931</v>
          </cell>
          <cell r="Q296">
            <v>7054</v>
          </cell>
          <cell r="R296">
            <v>7193</v>
          </cell>
          <cell r="S296">
            <v>13749</v>
          </cell>
          <cell r="T296">
            <v>7345</v>
          </cell>
          <cell r="U296">
            <v>10415</v>
          </cell>
          <cell r="V296">
            <v>9468</v>
          </cell>
          <cell r="W296">
            <v>8943</v>
          </cell>
          <cell r="X296">
            <v>7894</v>
          </cell>
          <cell r="Y296">
            <v>11470</v>
          </cell>
          <cell r="Z296">
            <v>12112</v>
          </cell>
          <cell r="AA296">
            <v>6811</v>
          </cell>
          <cell r="AB296">
            <v>8416</v>
          </cell>
          <cell r="AC296">
            <v>10099</v>
          </cell>
          <cell r="AD296">
            <v>6219</v>
          </cell>
          <cell r="AE296">
            <v>8550</v>
          </cell>
          <cell r="AF296">
            <v>9742</v>
          </cell>
          <cell r="AG296">
            <v>17333</v>
          </cell>
          <cell r="AH296">
            <v>6219</v>
          </cell>
        </row>
        <row r="297">
          <cell r="D297" t="str">
            <v>Sal 1 (Compra)</v>
          </cell>
          <cell r="E297"/>
          <cell r="F297">
            <v>2020</v>
          </cell>
          <cell r="G297">
            <v>1999</v>
          </cell>
          <cell r="H297">
            <v>2128</v>
          </cell>
          <cell r="I297">
            <v>2283</v>
          </cell>
          <cell r="J297">
            <v>2492</v>
          </cell>
          <cell r="K297">
            <v>1966</v>
          </cell>
          <cell r="L297">
            <v>2525</v>
          </cell>
          <cell r="M297">
            <v>1899</v>
          </cell>
          <cell r="N297">
            <v>3124</v>
          </cell>
          <cell r="O297">
            <v>3682</v>
          </cell>
          <cell r="P297">
            <v>2108</v>
          </cell>
          <cell r="Q297">
            <v>2146</v>
          </cell>
          <cell r="R297">
            <v>2188</v>
          </cell>
          <cell r="S297">
            <v>3549</v>
          </cell>
          <cell r="T297">
            <v>2234</v>
          </cell>
          <cell r="U297">
            <v>2209</v>
          </cell>
          <cell r="V297">
            <v>1873</v>
          </cell>
          <cell r="W297">
            <v>3268</v>
          </cell>
          <cell r="X297">
            <v>2402</v>
          </cell>
          <cell r="Y297">
            <v>2240</v>
          </cell>
          <cell r="Z297">
            <v>2817</v>
          </cell>
          <cell r="AA297">
            <v>2072</v>
          </cell>
          <cell r="AB297">
            <v>2104</v>
          </cell>
          <cell r="AC297">
            <v>1102</v>
          </cell>
          <cell r="AD297">
            <v>2131</v>
          </cell>
          <cell r="AE297">
            <v>1767</v>
          </cell>
          <cell r="AF297">
            <v>2364</v>
          </cell>
          <cell r="AG297">
            <v>1631</v>
          </cell>
          <cell r="AH297">
            <v>1102</v>
          </cell>
        </row>
        <row r="298">
          <cell r="D298" t="str">
            <v>Sal 2 (Compra)</v>
          </cell>
          <cell r="E298"/>
          <cell r="F298">
            <v>3808</v>
          </cell>
          <cell r="G298">
            <v>3839</v>
          </cell>
          <cell r="H298">
            <v>3818</v>
          </cell>
          <cell r="I298">
            <v>4014</v>
          </cell>
          <cell r="J298">
            <v>4382</v>
          </cell>
          <cell r="K298">
            <v>3195</v>
          </cell>
          <cell r="L298">
            <v>4629</v>
          </cell>
          <cell r="M298">
            <v>3578</v>
          </cell>
          <cell r="N298">
            <v>4734</v>
          </cell>
          <cell r="O298">
            <v>6838</v>
          </cell>
          <cell r="P298">
            <v>3330</v>
          </cell>
          <cell r="Q298">
            <v>3388</v>
          </cell>
          <cell r="R298">
            <v>3455</v>
          </cell>
          <cell r="S298">
            <v>6760</v>
          </cell>
          <cell r="T298">
            <v>3529</v>
          </cell>
          <cell r="U298">
            <v>3998</v>
          </cell>
          <cell r="V298">
            <v>3535</v>
          </cell>
          <cell r="W298">
            <v>4600</v>
          </cell>
          <cell r="X298">
            <v>3792</v>
          </cell>
          <cell r="Y298">
            <v>4147</v>
          </cell>
          <cell r="Z298">
            <v>4882</v>
          </cell>
          <cell r="AA298">
            <v>3272</v>
          </cell>
          <cell r="AB298">
            <v>3682</v>
          </cell>
          <cell r="AC298">
            <v>2081</v>
          </cell>
          <cell r="AD298">
            <v>3001</v>
          </cell>
          <cell r="AE298">
            <v>2280</v>
          </cell>
          <cell r="AF298">
            <v>4040</v>
          </cell>
          <cell r="AG298">
            <v>2840</v>
          </cell>
          <cell r="AH298">
            <v>2081</v>
          </cell>
        </row>
        <row r="299">
          <cell r="D299" t="str">
            <v>Sal 3 (Compra)</v>
          </cell>
          <cell r="E299"/>
          <cell r="F299">
            <v>2083</v>
          </cell>
          <cell r="G299">
            <v>2631</v>
          </cell>
          <cell r="H299">
            <v>2365</v>
          </cell>
          <cell r="I299">
            <v>2311</v>
          </cell>
          <cell r="J299">
            <v>2416</v>
          </cell>
          <cell r="K299">
            <v>2907</v>
          </cell>
          <cell r="L299">
            <v>2630</v>
          </cell>
          <cell r="M299">
            <v>1936</v>
          </cell>
          <cell r="N299">
            <v>3135</v>
          </cell>
          <cell r="O299">
            <v>4208</v>
          </cell>
          <cell r="P299">
            <v>2794</v>
          </cell>
          <cell r="Q299">
            <v>2845</v>
          </cell>
          <cell r="R299">
            <v>2900</v>
          </cell>
          <cell r="S299">
            <v>3887</v>
          </cell>
          <cell r="T299">
            <v>2961</v>
          </cell>
          <cell r="U299">
            <v>2314</v>
          </cell>
          <cell r="V299">
            <v>1915</v>
          </cell>
          <cell r="W299">
            <v>2574</v>
          </cell>
          <cell r="X299">
            <v>3182</v>
          </cell>
          <cell r="Y299">
            <v>2453</v>
          </cell>
          <cell r="Z299">
            <v>3568</v>
          </cell>
          <cell r="AA299">
            <v>2746</v>
          </cell>
          <cell r="AB299">
            <v>1894</v>
          </cell>
          <cell r="AC299">
            <v>1069</v>
          </cell>
          <cell r="AD299">
            <v>1425</v>
          </cell>
          <cell r="AE299">
            <v>2525</v>
          </cell>
          <cell r="AF299">
            <v>2154</v>
          </cell>
          <cell r="AG299">
            <v>4997</v>
          </cell>
          <cell r="AH299">
            <v>1069</v>
          </cell>
        </row>
        <row r="300">
          <cell r="D300" t="str">
            <v>Aromática con panela 1 (Compra)</v>
          </cell>
          <cell r="E300"/>
          <cell r="F300">
            <v>40502</v>
          </cell>
          <cell r="G300">
            <v>40421</v>
          </cell>
          <cell r="H300">
            <v>38865</v>
          </cell>
          <cell r="I300">
            <v>36018</v>
          </cell>
          <cell r="J300">
            <v>32297</v>
          </cell>
          <cell r="K300">
            <v>111169</v>
          </cell>
          <cell r="L300">
            <v>19462</v>
          </cell>
          <cell r="M300">
            <v>15390</v>
          </cell>
          <cell r="N300">
            <v>73430</v>
          </cell>
          <cell r="O300">
            <v>50496</v>
          </cell>
          <cell r="P300">
            <v>30681</v>
          </cell>
          <cell r="Q300">
            <v>31225</v>
          </cell>
          <cell r="R300">
            <v>31839</v>
          </cell>
          <cell r="S300">
            <v>58221</v>
          </cell>
          <cell r="T300">
            <v>32513</v>
          </cell>
          <cell r="U300">
            <v>40712</v>
          </cell>
          <cell r="V300">
            <v>32191</v>
          </cell>
          <cell r="W300">
            <v>49461</v>
          </cell>
          <cell r="X300">
            <v>34946</v>
          </cell>
          <cell r="Y300">
            <v>89749</v>
          </cell>
          <cell r="Z300">
            <v>44129</v>
          </cell>
          <cell r="AA300">
            <v>30149</v>
          </cell>
          <cell r="AB300">
            <v>63962</v>
          </cell>
          <cell r="AC300">
            <v>3682</v>
          </cell>
          <cell r="AD300">
            <v>15913</v>
          </cell>
          <cell r="AE300">
            <v>28067</v>
          </cell>
          <cell r="AF300">
            <v>29623</v>
          </cell>
          <cell r="AG300">
            <v>31009</v>
          </cell>
          <cell r="AH300">
            <v>3682</v>
          </cell>
        </row>
        <row r="301">
          <cell r="D301" t="str">
            <v>Aromática con panela 2 (Compra)</v>
          </cell>
          <cell r="E301"/>
          <cell r="F301">
            <v>23329</v>
          </cell>
          <cell r="G301">
            <v>5705</v>
          </cell>
          <cell r="H301">
            <v>6119</v>
          </cell>
          <cell r="I301">
            <v>7629</v>
          </cell>
          <cell r="J301">
            <v>4939</v>
          </cell>
          <cell r="K301">
            <v>7747</v>
          </cell>
          <cell r="L301">
            <v>9363</v>
          </cell>
          <cell r="M301">
            <v>7090</v>
          </cell>
          <cell r="N301">
            <v>8206</v>
          </cell>
          <cell r="O301">
            <v>33664</v>
          </cell>
          <cell r="P301">
            <v>7846</v>
          </cell>
          <cell r="Q301">
            <v>7985</v>
          </cell>
          <cell r="R301">
            <v>8142</v>
          </cell>
          <cell r="S301">
            <v>34857</v>
          </cell>
          <cell r="T301">
            <v>8314</v>
          </cell>
          <cell r="U301">
            <v>23565</v>
          </cell>
          <cell r="V301">
            <v>7259</v>
          </cell>
          <cell r="W301">
            <v>11078</v>
          </cell>
          <cell r="X301">
            <v>8936</v>
          </cell>
          <cell r="Y301">
            <v>6407</v>
          </cell>
          <cell r="Z301">
            <v>7136</v>
          </cell>
          <cell r="AA301">
            <v>7710</v>
          </cell>
          <cell r="AB301">
            <v>4839</v>
          </cell>
          <cell r="AC301">
            <v>9138</v>
          </cell>
          <cell r="AD301">
            <v>3740</v>
          </cell>
          <cell r="AE301">
            <v>4482</v>
          </cell>
          <cell r="AF301">
            <v>5929</v>
          </cell>
          <cell r="AG301">
            <v>24797</v>
          </cell>
          <cell r="AH301">
            <v>3740</v>
          </cell>
        </row>
        <row r="302">
          <cell r="D302" t="str">
            <v>Aromática con panela 3 (Compra)</v>
          </cell>
          <cell r="E302"/>
          <cell r="F302">
            <v>112920</v>
          </cell>
          <cell r="G302">
            <v>32855</v>
          </cell>
          <cell r="H302">
            <v>30563</v>
          </cell>
          <cell r="I302">
            <v>58920</v>
          </cell>
          <cell r="J302">
            <v>28603</v>
          </cell>
          <cell r="K302">
            <v>36127</v>
          </cell>
          <cell r="L302">
            <v>22618</v>
          </cell>
          <cell r="M302">
            <v>24154</v>
          </cell>
          <cell r="N302">
            <v>31350</v>
          </cell>
          <cell r="O302">
            <v>155696</v>
          </cell>
          <cell r="P302">
            <v>37142</v>
          </cell>
          <cell r="Q302">
            <v>37803</v>
          </cell>
          <cell r="R302">
            <v>38545</v>
          </cell>
          <cell r="S302">
            <v>174285</v>
          </cell>
          <cell r="T302">
            <v>39361</v>
          </cell>
          <cell r="U302">
            <v>113090</v>
          </cell>
          <cell r="V302">
            <v>29351</v>
          </cell>
          <cell r="W302">
            <v>49688</v>
          </cell>
          <cell r="X302">
            <v>42306</v>
          </cell>
          <cell r="Y302">
            <v>102728</v>
          </cell>
          <cell r="Z302">
            <v>34702</v>
          </cell>
          <cell r="AA302">
            <v>36500</v>
          </cell>
          <cell r="AB302">
            <v>59754</v>
          </cell>
          <cell r="AC302">
            <v>39976</v>
          </cell>
          <cell r="AD302">
            <v>17655</v>
          </cell>
          <cell r="AE302">
            <v>19604</v>
          </cell>
          <cell r="AF302">
            <v>74063</v>
          </cell>
          <cell r="AG302">
            <v>60916</v>
          </cell>
          <cell r="AH302">
            <v>17655</v>
          </cell>
        </row>
        <row r="303">
          <cell r="D303" t="str">
            <v>Aromática de fruta 1 (Compra)</v>
          </cell>
          <cell r="E303"/>
          <cell r="F303">
            <v>40502</v>
          </cell>
          <cell r="G303">
            <v>48005</v>
          </cell>
          <cell r="H303">
            <v>38865</v>
          </cell>
          <cell r="I303">
            <v>34017</v>
          </cell>
          <cell r="J303">
            <v>38634</v>
          </cell>
          <cell r="K303">
            <v>111169</v>
          </cell>
          <cell r="L303">
            <v>28930</v>
          </cell>
          <cell r="M303">
            <v>27249</v>
          </cell>
          <cell r="N303">
            <v>76007</v>
          </cell>
          <cell r="O303">
            <v>87316</v>
          </cell>
          <cell r="P303">
            <v>53207</v>
          </cell>
          <cell r="Q303">
            <v>54154</v>
          </cell>
          <cell r="R303">
            <v>55218</v>
          </cell>
          <cell r="S303">
            <v>89346</v>
          </cell>
          <cell r="T303">
            <v>56387</v>
          </cell>
          <cell r="U303">
            <v>40712</v>
          </cell>
          <cell r="V303">
            <v>55230</v>
          </cell>
          <cell r="W303">
            <v>65914</v>
          </cell>
          <cell r="X303">
            <v>60606</v>
          </cell>
          <cell r="Y303">
            <v>107146</v>
          </cell>
          <cell r="Z303">
            <v>91341</v>
          </cell>
          <cell r="AA303">
            <v>52288</v>
          </cell>
          <cell r="AB303">
            <v>77848</v>
          </cell>
          <cell r="AC303">
            <v>8416</v>
          </cell>
          <cell r="AD303">
            <v>26403</v>
          </cell>
          <cell r="AE303">
            <v>35303</v>
          </cell>
          <cell r="AF303">
            <v>29623</v>
          </cell>
          <cell r="AG303">
            <v>60916</v>
          </cell>
          <cell r="AH303">
            <v>8416</v>
          </cell>
        </row>
        <row r="304">
          <cell r="D304" t="str">
            <v>Aromática de fruta 2 (Compra)</v>
          </cell>
          <cell r="E304"/>
          <cell r="F304">
            <v>17372</v>
          </cell>
          <cell r="G304">
            <v>6756</v>
          </cell>
          <cell r="H304">
            <v>6119</v>
          </cell>
          <cell r="I304">
            <v>15735</v>
          </cell>
          <cell r="J304">
            <v>9598</v>
          </cell>
          <cell r="K304">
            <v>13583</v>
          </cell>
          <cell r="L304">
            <v>19883</v>
          </cell>
          <cell r="M304">
            <v>15875</v>
          </cell>
          <cell r="N304">
            <v>18726</v>
          </cell>
          <cell r="O304">
            <v>31560</v>
          </cell>
          <cell r="P304">
            <v>13060</v>
          </cell>
          <cell r="Q304">
            <v>13291</v>
          </cell>
          <cell r="R304">
            <v>13553</v>
          </cell>
          <cell r="S304">
            <v>33247</v>
          </cell>
          <cell r="T304">
            <v>13839</v>
          </cell>
          <cell r="U304">
            <v>17568</v>
          </cell>
          <cell r="V304">
            <v>11309</v>
          </cell>
          <cell r="W304">
            <v>11753</v>
          </cell>
          <cell r="X304">
            <v>14875</v>
          </cell>
          <cell r="Y304">
            <v>12008</v>
          </cell>
          <cell r="Z304">
            <v>15962</v>
          </cell>
          <cell r="AA304">
            <v>12833</v>
          </cell>
          <cell r="AB304">
            <v>16832</v>
          </cell>
          <cell r="AC304">
            <v>9693</v>
          </cell>
          <cell r="AD304">
            <v>7778</v>
          </cell>
          <cell r="AE304">
            <v>10271</v>
          </cell>
          <cell r="AF304">
            <v>11532</v>
          </cell>
          <cell r="AG304">
            <v>14127</v>
          </cell>
          <cell r="AH304">
            <v>6119</v>
          </cell>
        </row>
        <row r="305">
          <cell r="D305" t="str">
            <v>Aromática de fruta 3 (Compra)</v>
          </cell>
          <cell r="E305"/>
          <cell r="F305">
            <v>134143</v>
          </cell>
          <cell r="G305">
            <v>29995</v>
          </cell>
          <cell r="H305">
            <v>102537</v>
          </cell>
          <cell r="I305">
            <v>83813</v>
          </cell>
          <cell r="J305">
            <v>78701</v>
          </cell>
          <cell r="K305">
            <v>60234</v>
          </cell>
          <cell r="L305">
            <v>23670</v>
          </cell>
          <cell r="M305">
            <v>59333</v>
          </cell>
          <cell r="N305">
            <v>71326</v>
          </cell>
          <cell r="O305">
            <v>152540</v>
          </cell>
          <cell r="P305">
            <v>57909</v>
          </cell>
          <cell r="Q305">
            <v>58939</v>
          </cell>
          <cell r="R305">
            <v>60099</v>
          </cell>
          <cell r="S305">
            <v>166237</v>
          </cell>
          <cell r="T305">
            <v>61371</v>
          </cell>
          <cell r="U305">
            <v>134340</v>
          </cell>
          <cell r="V305">
            <v>55335</v>
          </cell>
          <cell r="W305">
            <v>84015</v>
          </cell>
          <cell r="X305">
            <v>65963</v>
          </cell>
          <cell r="Y305">
            <v>108251</v>
          </cell>
          <cell r="Z305">
            <v>116425</v>
          </cell>
          <cell r="AA305">
            <v>56908</v>
          </cell>
          <cell r="AB305">
            <v>84160</v>
          </cell>
          <cell r="AC305">
            <v>53503</v>
          </cell>
          <cell r="AD305">
            <v>36449</v>
          </cell>
          <cell r="AE305">
            <v>64076</v>
          </cell>
          <cell r="AF305">
            <v>53143</v>
          </cell>
          <cell r="AG305">
            <v>50195</v>
          </cell>
          <cell r="AH305">
            <v>23670</v>
          </cell>
        </row>
        <row r="306">
          <cell r="D306" t="str">
            <v>Aromática de panela (Compra)</v>
          </cell>
          <cell r="E306"/>
          <cell r="F306">
            <v>10936</v>
          </cell>
          <cell r="G306">
            <v>5909</v>
          </cell>
          <cell r="H306">
            <v>6987</v>
          </cell>
          <cell r="I306">
            <v>8197</v>
          </cell>
          <cell r="J306">
            <v>4939</v>
          </cell>
          <cell r="K306">
            <v>7304</v>
          </cell>
          <cell r="L306">
            <v>8732</v>
          </cell>
          <cell r="M306">
            <v>7689</v>
          </cell>
          <cell r="N306">
            <v>7953</v>
          </cell>
          <cell r="O306">
            <v>15780</v>
          </cell>
          <cell r="P306">
            <v>7221</v>
          </cell>
          <cell r="Q306">
            <v>7349</v>
          </cell>
          <cell r="R306">
            <v>7493</v>
          </cell>
          <cell r="S306">
            <v>16323</v>
          </cell>
          <cell r="T306">
            <v>7652</v>
          </cell>
          <cell r="U306">
            <v>11151</v>
          </cell>
          <cell r="V306">
            <v>7206</v>
          </cell>
          <cell r="W306">
            <v>6640</v>
          </cell>
          <cell r="X306">
            <v>8225</v>
          </cell>
          <cell r="Y306">
            <v>6223</v>
          </cell>
          <cell r="Z306">
            <v>6948</v>
          </cell>
          <cell r="AA306">
            <v>7096</v>
          </cell>
          <cell r="AB306">
            <v>5260</v>
          </cell>
          <cell r="AC306">
            <v>9138</v>
          </cell>
          <cell r="AD306">
            <v>4421</v>
          </cell>
          <cell r="AE306">
            <v>4482</v>
          </cell>
          <cell r="AF306">
            <v>5710</v>
          </cell>
          <cell r="AG306">
            <v>7765</v>
          </cell>
          <cell r="AH306">
            <v>4421</v>
          </cell>
        </row>
        <row r="307">
          <cell r="D307" t="str">
            <v>Bebida de frutas (Compra)</v>
          </cell>
          <cell r="E307"/>
          <cell r="F307">
            <v>24787</v>
          </cell>
          <cell r="G307">
            <v>16332</v>
          </cell>
          <cell r="H307">
            <v>16447</v>
          </cell>
          <cell r="I307">
            <v>17074</v>
          </cell>
          <cell r="J307">
            <v>14029</v>
          </cell>
          <cell r="K307">
            <v>13904</v>
          </cell>
          <cell r="L307">
            <v>17042</v>
          </cell>
          <cell r="M307">
            <v>15125</v>
          </cell>
          <cell r="N307">
            <v>19672</v>
          </cell>
          <cell r="O307">
            <v>26300</v>
          </cell>
          <cell r="P307">
            <v>14795</v>
          </cell>
          <cell r="Q307">
            <v>15057</v>
          </cell>
          <cell r="R307">
            <v>15354</v>
          </cell>
          <cell r="S307">
            <v>24686</v>
          </cell>
          <cell r="T307">
            <v>15679</v>
          </cell>
          <cell r="U307">
            <v>25038</v>
          </cell>
          <cell r="V307">
            <v>14728</v>
          </cell>
          <cell r="W307">
            <v>12873</v>
          </cell>
          <cell r="X307">
            <v>16852</v>
          </cell>
          <cell r="Y307">
            <v>14728</v>
          </cell>
          <cell r="Z307">
            <v>17840</v>
          </cell>
          <cell r="AA307">
            <v>14540</v>
          </cell>
          <cell r="AB307">
            <v>13676</v>
          </cell>
          <cell r="AC307">
            <v>8800</v>
          </cell>
          <cell r="AD307">
            <v>10602</v>
          </cell>
          <cell r="AE307">
            <v>13299</v>
          </cell>
          <cell r="AF307">
            <v>11532</v>
          </cell>
          <cell r="AG307">
            <v>13977</v>
          </cell>
          <cell r="AH307">
            <v>8800</v>
          </cell>
        </row>
        <row r="308">
          <cell r="D308" t="str">
            <v>Bebida de panela (Compra)</v>
          </cell>
          <cell r="E308"/>
          <cell r="F308">
            <v>23329</v>
          </cell>
          <cell r="G308">
            <v>6223</v>
          </cell>
          <cell r="H308">
            <v>6987</v>
          </cell>
          <cell r="I308">
            <v>8197</v>
          </cell>
          <cell r="J308">
            <v>13724</v>
          </cell>
          <cell r="K308">
            <v>7304</v>
          </cell>
          <cell r="L308">
            <v>23670</v>
          </cell>
          <cell r="M308">
            <v>7386</v>
          </cell>
          <cell r="N308">
            <v>8048</v>
          </cell>
          <cell r="O308">
            <v>15780</v>
          </cell>
          <cell r="P308">
            <v>8797</v>
          </cell>
          <cell r="Q308">
            <v>8954</v>
          </cell>
          <cell r="R308">
            <v>9129</v>
          </cell>
          <cell r="S308">
            <v>10517</v>
          </cell>
          <cell r="T308">
            <v>9322</v>
          </cell>
          <cell r="U308">
            <v>23565</v>
          </cell>
          <cell r="V308">
            <v>14938</v>
          </cell>
          <cell r="W308">
            <v>11078</v>
          </cell>
          <cell r="X308">
            <v>10020</v>
          </cell>
          <cell r="Y308">
            <v>5050</v>
          </cell>
          <cell r="Z308">
            <v>6948</v>
          </cell>
          <cell r="AA308">
            <v>8645</v>
          </cell>
          <cell r="AB308">
            <v>12940</v>
          </cell>
          <cell r="AC308">
            <v>3682</v>
          </cell>
          <cell r="AD308">
            <v>10484</v>
          </cell>
          <cell r="AE308">
            <v>4482</v>
          </cell>
          <cell r="AF308">
            <v>5710</v>
          </cell>
          <cell r="AG308">
            <v>7815</v>
          </cell>
          <cell r="AH308">
            <v>3682</v>
          </cell>
        </row>
        <row r="309">
          <cell r="D309" t="str">
            <v>Té (Compra)</v>
          </cell>
          <cell r="E309"/>
          <cell r="F309">
            <v>12203</v>
          </cell>
          <cell r="G309">
            <v>12896</v>
          </cell>
          <cell r="H309">
            <v>12446</v>
          </cell>
          <cell r="I309">
            <v>12252</v>
          </cell>
          <cell r="J309">
            <v>10609</v>
          </cell>
          <cell r="K309">
            <v>10778</v>
          </cell>
          <cell r="L309">
            <v>15254</v>
          </cell>
          <cell r="M309">
            <v>8918</v>
          </cell>
          <cell r="N309">
            <v>14097</v>
          </cell>
          <cell r="O309">
            <v>17107</v>
          </cell>
          <cell r="P309">
            <v>10747</v>
          </cell>
          <cell r="Q309">
            <v>10938</v>
          </cell>
          <cell r="R309">
            <v>11152</v>
          </cell>
          <cell r="S309">
            <v>17940</v>
          </cell>
          <cell r="T309">
            <v>11389</v>
          </cell>
          <cell r="U309">
            <v>12414</v>
          </cell>
          <cell r="V309">
            <v>11256</v>
          </cell>
          <cell r="W309">
            <v>9506</v>
          </cell>
          <cell r="X309">
            <v>12241</v>
          </cell>
          <cell r="Y309">
            <v>10137</v>
          </cell>
          <cell r="Z309">
            <v>12206</v>
          </cell>
          <cell r="AA309">
            <v>10561</v>
          </cell>
          <cell r="AB309">
            <v>7364</v>
          </cell>
          <cell r="AC309">
            <v>7780</v>
          </cell>
          <cell r="AD309">
            <v>10877</v>
          </cell>
          <cell r="AE309">
            <v>9765</v>
          </cell>
          <cell r="AF309">
            <v>6890</v>
          </cell>
          <cell r="AG309">
            <v>18134</v>
          </cell>
          <cell r="AH309">
            <v>6890</v>
          </cell>
        </row>
        <row r="310">
          <cell r="D310" t="str">
            <v>Agua potable 1 (Compra)</v>
          </cell>
          <cell r="E310"/>
          <cell r="F310">
            <v>1525</v>
          </cell>
          <cell r="G310">
            <v>2280</v>
          </cell>
          <cell r="H310">
            <v>1496</v>
          </cell>
          <cell r="I310">
            <v>2189</v>
          </cell>
          <cell r="J310">
            <v>1330</v>
          </cell>
          <cell r="K310">
            <v>1535</v>
          </cell>
          <cell r="L310">
            <v>1894</v>
          </cell>
          <cell r="M310">
            <v>1235</v>
          </cell>
          <cell r="N310">
            <v>2083</v>
          </cell>
          <cell r="O310">
            <v>3156</v>
          </cell>
          <cell r="P310">
            <v>1808</v>
          </cell>
          <cell r="Q310">
            <v>1841</v>
          </cell>
          <cell r="R310">
            <v>1877</v>
          </cell>
          <cell r="S310">
            <v>3623</v>
          </cell>
          <cell r="T310">
            <v>1917</v>
          </cell>
          <cell r="U310">
            <v>1788</v>
          </cell>
          <cell r="V310">
            <v>1178</v>
          </cell>
          <cell r="W310">
            <v>2530</v>
          </cell>
          <cell r="X310">
            <v>2060</v>
          </cell>
          <cell r="Y310">
            <v>1070</v>
          </cell>
          <cell r="Z310">
            <v>1409</v>
          </cell>
          <cell r="AA310">
            <v>1778</v>
          </cell>
          <cell r="AB310">
            <v>2104</v>
          </cell>
          <cell r="AC310">
            <v>1262</v>
          </cell>
          <cell r="AD310">
            <v>2046</v>
          </cell>
          <cell r="AE310">
            <v>842</v>
          </cell>
          <cell r="AF310">
            <v>731</v>
          </cell>
          <cell r="AG310">
            <v>842</v>
          </cell>
          <cell r="AH310">
            <v>731</v>
          </cell>
        </row>
        <row r="311">
          <cell r="D311" t="str">
            <v>Agua potable 2 (Compra)</v>
          </cell>
          <cell r="E311"/>
          <cell r="F311">
            <v>2716</v>
          </cell>
          <cell r="G311">
            <v>2919</v>
          </cell>
          <cell r="H311">
            <v>2850</v>
          </cell>
          <cell r="I311">
            <v>2433</v>
          </cell>
          <cell r="J311">
            <v>2178</v>
          </cell>
          <cell r="K311">
            <v>2168</v>
          </cell>
          <cell r="L311">
            <v>3261</v>
          </cell>
          <cell r="M311">
            <v>1914</v>
          </cell>
          <cell r="N311">
            <v>3366</v>
          </cell>
          <cell r="O311">
            <v>3892</v>
          </cell>
          <cell r="P311">
            <v>2062</v>
          </cell>
          <cell r="Q311">
            <v>2099</v>
          </cell>
          <cell r="R311">
            <v>2140</v>
          </cell>
          <cell r="S311">
            <v>4181</v>
          </cell>
          <cell r="T311">
            <v>2186</v>
          </cell>
          <cell r="U311">
            <v>2946</v>
          </cell>
          <cell r="V311">
            <v>1967</v>
          </cell>
          <cell r="W311">
            <v>2710</v>
          </cell>
          <cell r="X311">
            <v>2349</v>
          </cell>
          <cell r="Y311">
            <v>1802</v>
          </cell>
          <cell r="Z311">
            <v>3380</v>
          </cell>
          <cell r="AA311">
            <v>2026</v>
          </cell>
          <cell r="AB311">
            <v>3156</v>
          </cell>
          <cell r="AC311">
            <v>2914</v>
          </cell>
          <cell r="AD311">
            <v>3423</v>
          </cell>
          <cell r="AE311">
            <v>1578</v>
          </cell>
          <cell r="AF311">
            <v>2020</v>
          </cell>
          <cell r="AG311">
            <v>1315</v>
          </cell>
          <cell r="AH311">
            <v>1315</v>
          </cell>
        </row>
        <row r="312">
          <cell r="D312" t="str">
            <v>Agua potable 3 (Compra)</v>
          </cell>
          <cell r="E312"/>
          <cell r="F312">
            <v>3032</v>
          </cell>
          <cell r="G312">
            <v>3679</v>
          </cell>
          <cell r="H312">
            <v>3062</v>
          </cell>
          <cell r="I312">
            <v>2433</v>
          </cell>
          <cell r="J312">
            <v>2502</v>
          </cell>
          <cell r="K312">
            <v>3082</v>
          </cell>
          <cell r="L312">
            <v>3787</v>
          </cell>
          <cell r="M312">
            <v>2227</v>
          </cell>
          <cell r="N312">
            <v>3577</v>
          </cell>
          <cell r="O312">
            <v>4289</v>
          </cell>
          <cell r="P312">
            <v>2364</v>
          </cell>
          <cell r="Q312">
            <v>2405</v>
          </cell>
          <cell r="R312">
            <v>2452</v>
          </cell>
          <cell r="S312">
            <v>4468</v>
          </cell>
          <cell r="T312">
            <v>2505</v>
          </cell>
          <cell r="U312">
            <v>3261</v>
          </cell>
          <cell r="V312">
            <v>2525</v>
          </cell>
          <cell r="W312">
            <v>2981</v>
          </cell>
          <cell r="X312">
            <v>2692</v>
          </cell>
          <cell r="Y312">
            <v>2191</v>
          </cell>
          <cell r="Z312">
            <v>3380</v>
          </cell>
          <cell r="AA312">
            <v>2323</v>
          </cell>
          <cell r="AB312">
            <v>3366</v>
          </cell>
          <cell r="AC312">
            <v>3167</v>
          </cell>
          <cell r="AD312">
            <v>3892</v>
          </cell>
          <cell r="AE312">
            <v>1582</v>
          </cell>
          <cell r="AF312">
            <v>2020</v>
          </cell>
          <cell r="AG312">
            <v>2472</v>
          </cell>
          <cell r="AH312">
            <v>1582</v>
          </cell>
        </row>
        <row r="313">
          <cell r="D313" t="str">
            <v>Agua potable 4 (Compra)</v>
          </cell>
          <cell r="E313"/>
          <cell r="F313">
            <v>21717</v>
          </cell>
          <cell r="G313">
            <v>17596</v>
          </cell>
          <cell r="H313">
            <v>23104</v>
          </cell>
          <cell r="I313">
            <v>19463</v>
          </cell>
          <cell r="J313">
            <v>20784</v>
          </cell>
          <cell r="K313">
            <v>16469</v>
          </cell>
          <cell r="L313">
            <v>32296</v>
          </cell>
          <cell r="M313">
            <v>23279</v>
          </cell>
          <cell r="N313">
            <v>22092</v>
          </cell>
          <cell r="O313">
            <v>39976</v>
          </cell>
          <cell r="P313">
            <v>18016</v>
          </cell>
          <cell r="Q313">
            <v>18335</v>
          </cell>
          <cell r="R313">
            <v>18696</v>
          </cell>
          <cell r="S313">
            <v>40646</v>
          </cell>
          <cell r="T313">
            <v>19092</v>
          </cell>
          <cell r="U313">
            <v>21882</v>
          </cell>
          <cell r="V313">
            <v>27142</v>
          </cell>
          <cell r="W313">
            <v>21682</v>
          </cell>
          <cell r="X313">
            <v>20520</v>
          </cell>
          <cell r="Y313">
            <v>18322</v>
          </cell>
          <cell r="Z313">
            <v>30045</v>
          </cell>
          <cell r="AA313">
            <v>17703</v>
          </cell>
          <cell r="AB313">
            <v>31560</v>
          </cell>
          <cell r="AC313">
            <v>14044</v>
          </cell>
          <cell r="AD313">
            <v>32402</v>
          </cell>
          <cell r="AE313">
            <v>16853</v>
          </cell>
          <cell r="AF313">
            <v>61942</v>
          </cell>
          <cell r="AG313">
            <v>42238</v>
          </cell>
          <cell r="AH313">
            <v>14044</v>
          </cell>
        </row>
        <row r="314">
          <cell r="D314" t="str">
            <v>Válvula dispensadora para botellón de agua (Compra)</v>
          </cell>
          <cell r="E314"/>
          <cell r="F314">
            <v>34333</v>
          </cell>
          <cell r="G314">
            <v>35989</v>
          </cell>
          <cell r="H314">
            <v>33955</v>
          </cell>
          <cell r="I314">
            <v>30411</v>
          </cell>
          <cell r="J314">
            <v>29704</v>
          </cell>
          <cell r="K314">
            <v>31506</v>
          </cell>
          <cell r="L314">
            <v>24196</v>
          </cell>
          <cell r="M314">
            <v>22512</v>
          </cell>
          <cell r="N314">
            <v>34716</v>
          </cell>
          <cell r="O314">
            <v>54704</v>
          </cell>
          <cell r="P314">
            <v>28139</v>
          </cell>
          <cell r="Q314">
            <v>28640</v>
          </cell>
          <cell r="R314">
            <v>29204</v>
          </cell>
          <cell r="S314">
            <v>57082</v>
          </cell>
          <cell r="T314">
            <v>29821</v>
          </cell>
          <cell r="U314">
            <v>34506</v>
          </cell>
          <cell r="V314">
            <v>34506</v>
          </cell>
          <cell r="W314">
            <v>27237</v>
          </cell>
          <cell r="X314">
            <v>32051</v>
          </cell>
          <cell r="Y314">
            <v>25108</v>
          </cell>
          <cell r="Z314">
            <v>37556</v>
          </cell>
          <cell r="AA314">
            <v>27653</v>
          </cell>
          <cell r="AB314">
            <v>31560</v>
          </cell>
          <cell r="AC314">
            <v>16832</v>
          </cell>
          <cell r="AD314">
            <v>46903</v>
          </cell>
          <cell r="AE314">
            <v>30045</v>
          </cell>
          <cell r="AF314">
            <v>55923</v>
          </cell>
          <cell r="AG314">
            <v>57551</v>
          </cell>
          <cell r="AH314">
            <v>16832</v>
          </cell>
        </row>
        <row r="315">
          <cell r="D315" t="str">
            <v>Servilleta de tela (Compra)</v>
          </cell>
          <cell r="E315"/>
          <cell r="F315">
            <v>13060</v>
          </cell>
          <cell r="G315">
            <v>17131</v>
          </cell>
          <cell r="H315">
            <v>15012</v>
          </cell>
          <cell r="I315">
            <v>13711</v>
          </cell>
          <cell r="J315">
            <v>28038</v>
          </cell>
          <cell r="K315">
            <v>18553</v>
          </cell>
          <cell r="L315">
            <v>11782</v>
          </cell>
          <cell r="M315">
            <v>9865</v>
          </cell>
          <cell r="N315">
            <v>13886</v>
          </cell>
          <cell r="O315">
            <v>26300</v>
          </cell>
          <cell r="P315">
            <v>23686</v>
          </cell>
          <cell r="Q315">
            <v>24107</v>
          </cell>
          <cell r="R315">
            <v>24581</v>
          </cell>
          <cell r="S315">
            <v>24787</v>
          </cell>
          <cell r="T315">
            <v>25101</v>
          </cell>
          <cell r="U315">
            <v>13255</v>
          </cell>
          <cell r="V315">
            <v>7680</v>
          </cell>
          <cell r="W315">
            <v>16938</v>
          </cell>
          <cell r="X315">
            <v>26979</v>
          </cell>
          <cell r="Y315">
            <v>10151</v>
          </cell>
          <cell r="Z315">
            <v>16900</v>
          </cell>
          <cell r="AA315">
            <v>23276</v>
          </cell>
          <cell r="AB315">
            <v>16201</v>
          </cell>
          <cell r="AC315">
            <v>1578</v>
          </cell>
          <cell r="AD315">
            <v>19731</v>
          </cell>
          <cell r="AE315">
            <v>13520</v>
          </cell>
          <cell r="AF315">
            <v>20030</v>
          </cell>
          <cell r="AG315">
            <v>24664</v>
          </cell>
          <cell r="AH315">
            <v>1578</v>
          </cell>
        </row>
        <row r="316">
          <cell r="D316" t="str">
            <v>Cepillo para paredes y techos (Compra)</v>
          </cell>
          <cell r="E316"/>
          <cell r="F316">
            <v>11822</v>
          </cell>
          <cell r="G316">
            <v>10558</v>
          </cell>
          <cell r="H316">
            <v>12678</v>
          </cell>
          <cell r="I316">
            <v>12384</v>
          </cell>
          <cell r="J316">
            <v>11372</v>
          </cell>
          <cell r="K316">
            <v>9373</v>
          </cell>
          <cell r="L316">
            <v>17253</v>
          </cell>
          <cell r="M316">
            <v>10763</v>
          </cell>
          <cell r="N316">
            <v>13466</v>
          </cell>
          <cell r="O316">
            <v>19441</v>
          </cell>
          <cell r="P316">
            <v>10893</v>
          </cell>
          <cell r="Q316">
            <v>11088</v>
          </cell>
          <cell r="R316">
            <v>11305</v>
          </cell>
          <cell r="S316">
            <v>20454</v>
          </cell>
          <cell r="T316">
            <v>11545</v>
          </cell>
          <cell r="U316">
            <v>11993</v>
          </cell>
          <cell r="V316">
            <v>8679</v>
          </cell>
          <cell r="W316">
            <v>12515</v>
          </cell>
          <cell r="X316">
            <v>12408</v>
          </cell>
          <cell r="Y316">
            <v>9573</v>
          </cell>
          <cell r="Z316">
            <v>12206</v>
          </cell>
          <cell r="AA316">
            <v>10705</v>
          </cell>
          <cell r="AB316">
            <v>7890</v>
          </cell>
          <cell r="AC316">
            <v>6838</v>
          </cell>
          <cell r="AD316">
            <v>13526</v>
          </cell>
          <cell r="AE316">
            <v>13297</v>
          </cell>
          <cell r="AF316">
            <v>8895</v>
          </cell>
          <cell r="AG316">
            <v>19803</v>
          </cell>
          <cell r="AH316">
            <v>6838</v>
          </cell>
        </row>
        <row r="317">
          <cell r="D317" t="str">
            <v>Brillador 1 (Compra)</v>
          </cell>
          <cell r="E317"/>
          <cell r="F317">
            <v>87781</v>
          </cell>
          <cell r="G317">
            <v>92509</v>
          </cell>
          <cell r="H317">
            <v>89059</v>
          </cell>
          <cell r="I317">
            <v>89748</v>
          </cell>
          <cell r="J317">
            <v>76055</v>
          </cell>
          <cell r="K317">
            <v>77273</v>
          </cell>
          <cell r="L317">
            <v>78900</v>
          </cell>
          <cell r="M317">
            <v>73038</v>
          </cell>
          <cell r="N317">
            <v>79952</v>
          </cell>
          <cell r="O317">
            <v>131500</v>
          </cell>
          <cell r="P317">
            <v>76444</v>
          </cell>
          <cell r="Q317">
            <v>77804</v>
          </cell>
          <cell r="R317">
            <v>79334</v>
          </cell>
          <cell r="S317">
            <v>160554</v>
          </cell>
          <cell r="T317">
            <v>81011</v>
          </cell>
          <cell r="U317">
            <v>87947</v>
          </cell>
          <cell r="V317">
            <v>76901</v>
          </cell>
          <cell r="W317">
            <v>67754</v>
          </cell>
          <cell r="X317">
            <v>87073</v>
          </cell>
          <cell r="Y317">
            <v>70484</v>
          </cell>
          <cell r="Z317">
            <v>93891</v>
          </cell>
          <cell r="AA317">
            <v>75121</v>
          </cell>
          <cell r="AB317">
            <v>78900</v>
          </cell>
          <cell r="AC317">
            <v>48315</v>
          </cell>
          <cell r="AD317">
            <v>69592</v>
          </cell>
          <cell r="AE317">
            <v>80971</v>
          </cell>
          <cell r="AF317">
            <v>68823</v>
          </cell>
          <cell r="AG317">
            <v>88005</v>
          </cell>
          <cell r="AH317">
            <v>48315</v>
          </cell>
        </row>
        <row r="318">
          <cell r="D318" t="str">
            <v>Brillador 2 (Compra)</v>
          </cell>
          <cell r="E318"/>
          <cell r="F318">
            <v>68113</v>
          </cell>
          <cell r="G318">
            <v>68039</v>
          </cell>
          <cell r="H318">
            <v>74116</v>
          </cell>
          <cell r="I318">
            <v>66008</v>
          </cell>
          <cell r="J318">
            <v>57403</v>
          </cell>
          <cell r="K318">
            <v>49948</v>
          </cell>
          <cell r="L318">
            <v>57860</v>
          </cell>
          <cell r="M318">
            <v>61219</v>
          </cell>
          <cell r="N318">
            <v>54704</v>
          </cell>
          <cell r="O318">
            <v>99883</v>
          </cell>
          <cell r="P318">
            <v>51046</v>
          </cell>
          <cell r="Q318">
            <v>51953</v>
          </cell>
          <cell r="R318">
            <v>52976</v>
          </cell>
          <cell r="S318">
            <v>109853</v>
          </cell>
          <cell r="T318">
            <v>54096</v>
          </cell>
          <cell r="U318">
            <v>68275</v>
          </cell>
          <cell r="V318">
            <v>54494</v>
          </cell>
          <cell r="W318">
            <v>58268</v>
          </cell>
          <cell r="X318">
            <v>58143</v>
          </cell>
          <cell r="Y318">
            <v>54812</v>
          </cell>
          <cell r="Z318">
            <v>80746</v>
          </cell>
          <cell r="AA318">
            <v>50163</v>
          </cell>
          <cell r="AB318">
            <v>63120</v>
          </cell>
          <cell r="AC318">
            <v>35545</v>
          </cell>
          <cell r="AD318">
            <v>44143</v>
          </cell>
          <cell r="AE318">
            <v>53776</v>
          </cell>
          <cell r="AF318">
            <v>45828</v>
          </cell>
          <cell r="AG318">
            <v>64447</v>
          </cell>
          <cell r="AH318">
            <v>35545</v>
          </cell>
        </row>
        <row r="319">
          <cell r="D319" t="str">
            <v>Repuestos brillador 1 (Compra)</v>
          </cell>
          <cell r="E319"/>
          <cell r="F319">
            <v>47466</v>
          </cell>
          <cell r="G319">
            <v>53329</v>
          </cell>
          <cell r="H319">
            <v>49740</v>
          </cell>
          <cell r="I319">
            <v>42558</v>
          </cell>
          <cell r="J319">
            <v>41449</v>
          </cell>
          <cell r="K319">
            <v>35928</v>
          </cell>
          <cell r="L319">
            <v>39976</v>
          </cell>
          <cell r="M319">
            <v>38886</v>
          </cell>
          <cell r="N319">
            <v>47340</v>
          </cell>
          <cell r="O319">
            <v>67336</v>
          </cell>
          <cell r="P319">
            <v>38019</v>
          </cell>
          <cell r="Q319">
            <v>38696</v>
          </cell>
          <cell r="R319">
            <v>39457</v>
          </cell>
          <cell r="S319">
            <v>78468</v>
          </cell>
          <cell r="T319">
            <v>40292</v>
          </cell>
          <cell r="U319">
            <v>47656</v>
          </cell>
          <cell r="V319">
            <v>41554</v>
          </cell>
          <cell r="W319">
            <v>39839</v>
          </cell>
          <cell r="X319">
            <v>43307</v>
          </cell>
          <cell r="Y319">
            <v>38924</v>
          </cell>
          <cell r="Z319">
            <v>55208</v>
          </cell>
          <cell r="AA319">
            <v>37362</v>
          </cell>
          <cell r="AB319">
            <v>48392</v>
          </cell>
          <cell r="AC319">
            <v>21444</v>
          </cell>
          <cell r="AD319">
            <v>50398</v>
          </cell>
          <cell r="AE319">
            <v>41371</v>
          </cell>
          <cell r="AF319">
            <v>48072</v>
          </cell>
          <cell r="AG319">
            <v>55782</v>
          </cell>
          <cell r="AH319">
            <v>21444</v>
          </cell>
        </row>
        <row r="320">
          <cell r="D320" t="str">
            <v>Repuestos brillador 2 (Compra)</v>
          </cell>
          <cell r="E320"/>
          <cell r="F320">
            <v>38040</v>
          </cell>
          <cell r="G320">
            <v>41707</v>
          </cell>
          <cell r="H320">
            <v>41945</v>
          </cell>
          <cell r="I320">
            <v>34563</v>
          </cell>
          <cell r="J320">
            <v>33009</v>
          </cell>
          <cell r="K320">
            <v>28906</v>
          </cell>
          <cell r="L320">
            <v>29456</v>
          </cell>
          <cell r="M320">
            <v>32018</v>
          </cell>
          <cell r="N320">
            <v>32928</v>
          </cell>
          <cell r="O320">
            <v>54972</v>
          </cell>
          <cell r="P320">
            <v>27699</v>
          </cell>
          <cell r="Q320">
            <v>28193</v>
          </cell>
          <cell r="R320">
            <v>28747</v>
          </cell>
          <cell r="S320">
            <v>63179</v>
          </cell>
          <cell r="T320">
            <v>29355</v>
          </cell>
          <cell r="U320">
            <v>38293</v>
          </cell>
          <cell r="V320">
            <v>31244</v>
          </cell>
          <cell r="W320">
            <v>33878</v>
          </cell>
          <cell r="X320">
            <v>31551</v>
          </cell>
          <cell r="Y320">
            <v>28924</v>
          </cell>
          <cell r="Z320">
            <v>46946</v>
          </cell>
          <cell r="AA320">
            <v>27221</v>
          </cell>
          <cell r="AB320">
            <v>34716</v>
          </cell>
          <cell r="AC320">
            <v>15216</v>
          </cell>
          <cell r="AD320">
            <v>30716</v>
          </cell>
          <cell r="AE320">
            <v>35581</v>
          </cell>
          <cell r="AF320">
            <v>30445</v>
          </cell>
          <cell r="AG320">
            <v>43539</v>
          </cell>
          <cell r="AH320">
            <v>15216</v>
          </cell>
        </row>
        <row r="321">
          <cell r="D321" t="str">
            <v>Destapador para sanitario (chupa) (Compra)</v>
          </cell>
          <cell r="E321"/>
          <cell r="F321">
            <v>3995</v>
          </cell>
          <cell r="G321">
            <v>4328</v>
          </cell>
          <cell r="H321">
            <v>4512</v>
          </cell>
          <cell r="I321">
            <v>4641</v>
          </cell>
          <cell r="J321">
            <v>5266</v>
          </cell>
          <cell r="K321">
            <v>4261</v>
          </cell>
          <cell r="L321">
            <v>5365</v>
          </cell>
          <cell r="M321">
            <v>3742</v>
          </cell>
          <cell r="N321">
            <v>6206</v>
          </cell>
          <cell r="O321">
            <v>6098</v>
          </cell>
          <cell r="P321">
            <v>4409</v>
          </cell>
          <cell r="Q321">
            <v>4488</v>
          </cell>
          <cell r="R321">
            <v>4575</v>
          </cell>
          <cell r="S321">
            <v>6974</v>
          </cell>
          <cell r="T321">
            <v>4673</v>
          </cell>
          <cell r="U321">
            <v>4208</v>
          </cell>
          <cell r="V321">
            <v>3524</v>
          </cell>
          <cell r="W321">
            <v>5624</v>
          </cell>
          <cell r="X321">
            <v>5021</v>
          </cell>
          <cell r="Y321">
            <v>4208</v>
          </cell>
          <cell r="Z321">
            <v>4976</v>
          </cell>
          <cell r="AA321">
            <v>4333</v>
          </cell>
          <cell r="AB321">
            <v>3366</v>
          </cell>
          <cell r="AC321">
            <v>3156</v>
          </cell>
          <cell r="AD321">
            <v>2384</v>
          </cell>
          <cell r="AE321">
            <v>3485</v>
          </cell>
          <cell r="AF321">
            <v>3646</v>
          </cell>
          <cell r="AG321">
            <v>12023</v>
          </cell>
          <cell r="AH321">
            <v>2384</v>
          </cell>
        </row>
        <row r="322">
          <cell r="D322" t="str">
            <v>Plumero o limpia polvo (Compra)</v>
          </cell>
          <cell r="E322"/>
          <cell r="F322">
            <v>14436</v>
          </cell>
          <cell r="G322">
            <v>13184</v>
          </cell>
          <cell r="H322">
            <v>13776</v>
          </cell>
          <cell r="I322">
            <v>19971</v>
          </cell>
          <cell r="J322">
            <v>11174</v>
          </cell>
          <cell r="K322">
            <v>10741</v>
          </cell>
          <cell r="L322">
            <v>17148</v>
          </cell>
          <cell r="M322">
            <v>14254</v>
          </cell>
          <cell r="N322">
            <v>13045</v>
          </cell>
          <cell r="O322">
            <v>24491</v>
          </cell>
          <cell r="P322">
            <v>9750</v>
          </cell>
          <cell r="Q322">
            <v>9924</v>
          </cell>
          <cell r="R322">
            <v>10118</v>
          </cell>
          <cell r="S322">
            <v>25433</v>
          </cell>
          <cell r="T322">
            <v>10333</v>
          </cell>
          <cell r="U322">
            <v>14623</v>
          </cell>
          <cell r="V322">
            <v>11046</v>
          </cell>
          <cell r="W322">
            <v>12082</v>
          </cell>
          <cell r="X322">
            <v>11105</v>
          </cell>
          <cell r="Y322">
            <v>9686</v>
          </cell>
          <cell r="Z322">
            <v>15023</v>
          </cell>
          <cell r="AA322">
            <v>9582</v>
          </cell>
          <cell r="AB322">
            <v>8942</v>
          </cell>
          <cell r="AC322">
            <v>5786</v>
          </cell>
          <cell r="AD322">
            <v>8493</v>
          </cell>
          <cell r="AE322">
            <v>11842</v>
          </cell>
          <cell r="AF322">
            <v>9453</v>
          </cell>
          <cell r="AG322">
            <v>18653</v>
          </cell>
          <cell r="AH322">
            <v>5786</v>
          </cell>
        </row>
        <row r="323">
          <cell r="D323" t="str">
            <v>Rastrillo 1 (Compra)</v>
          </cell>
          <cell r="E323"/>
          <cell r="F323">
            <v>17017</v>
          </cell>
          <cell r="G323">
            <v>14836</v>
          </cell>
          <cell r="H323">
            <v>17771</v>
          </cell>
          <cell r="I323">
            <v>14397</v>
          </cell>
          <cell r="J323">
            <v>15767</v>
          </cell>
          <cell r="K323">
            <v>16088</v>
          </cell>
          <cell r="L323">
            <v>21250</v>
          </cell>
          <cell r="M323">
            <v>16522</v>
          </cell>
          <cell r="N323">
            <v>17358</v>
          </cell>
          <cell r="O323">
            <v>26300</v>
          </cell>
          <cell r="P323">
            <v>17191</v>
          </cell>
          <cell r="Q323">
            <v>17496</v>
          </cell>
          <cell r="R323">
            <v>17840</v>
          </cell>
          <cell r="S323">
            <v>28638</v>
          </cell>
          <cell r="T323">
            <v>18217</v>
          </cell>
          <cell r="U323">
            <v>17253</v>
          </cell>
          <cell r="V323">
            <v>13886</v>
          </cell>
          <cell r="W323">
            <v>22007</v>
          </cell>
          <cell r="X323">
            <v>19581</v>
          </cell>
          <cell r="Y323">
            <v>13571</v>
          </cell>
          <cell r="Z323">
            <v>22534</v>
          </cell>
          <cell r="AA323">
            <v>16893</v>
          </cell>
          <cell r="AB323">
            <v>13676</v>
          </cell>
          <cell r="AC323">
            <v>6806</v>
          </cell>
          <cell r="AD323">
            <v>20684</v>
          </cell>
          <cell r="AE323">
            <v>17184</v>
          </cell>
          <cell r="AF323">
            <v>14350</v>
          </cell>
          <cell r="AG323">
            <v>60468</v>
          </cell>
          <cell r="AH323">
            <v>6806</v>
          </cell>
        </row>
        <row r="324">
          <cell r="D324" t="str">
            <v>Rastrillo 2 (Compra)</v>
          </cell>
          <cell r="E324"/>
          <cell r="F324">
            <v>26986</v>
          </cell>
          <cell r="G324">
            <v>14836</v>
          </cell>
          <cell r="H324">
            <v>28334</v>
          </cell>
          <cell r="I324">
            <v>35194</v>
          </cell>
          <cell r="J324">
            <v>28060</v>
          </cell>
          <cell r="K324">
            <v>29497</v>
          </cell>
          <cell r="L324">
            <v>31770</v>
          </cell>
          <cell r="M324">
            <v>23519</v>
          </cell>
          <cell r="N324">
            <v>37241</v>
          </cell>
          <cell r="O324">
            <v>36820</v>
          </cell>
          <cell r="P324">
            <v>29194</v>
          </cell>
          <cell r="Q324">
            <v>29712</v>
          </cell>
          <cell r="R324">
            <v>30297</v>
          </cell>
          <cell r="S324">
            <v>39793</v>
          </cell>
          <cell r="T324">
            <v>30937</v>
          </cell>
          <cell r="U324">
            <v>27247</v>
          </cell>
          <cell r="V324">
            <v>33559</v>
          </cell>
          <cell r="W324">
            <v>26701</v>
          </cell>
          <cell r="X324">
            <v>33253</v>
          </cell>
          <cell r="Y324">
            <v>26574</v>
          </cell>
          <cell r="Z324">
            <v>35679</v>
          </cell>
          <cell r="AA324">
            <v>28688</v>
          </cell>
          <cell r="AB324">
            <v>24722</v>
          </cell>
          <cell r="AC324">
            <v>9968</v>
          </cell>
          <cell r="AD324">
            <v>24929</v>
          </cell>
          <cell r="AE324">
            <v>27041</v>
          </cell>
          <cell r="AF324">
            <v>28042</v>
          </cell>
          <cell r="AG324">
            <v>63297</v>
          </cell>
          <cell r="AH324">
            <v>9968</v>
          </cell>
        </row>
        <row r="325">
          <cell r="D325" t="str">
            <v>Recogedor de basura 1 (Compra)</v>
          </cell>
          <cell r="E325"/>
          <cell r="F325">
            <v>5761</v>
          </cell>
          <cell r="G325">
            <v>26299</v>
          </cell>
          <cell r="H325">
            <v>6080</v>
          </cell>
          <cell r="I325">
            <v>5721</v>
          </cell>
          <cell r="J325">
            <v>5059</v>
          </cell>
          <cell r="K325">
            <v>5631</v>
          </cell>
          <cell r="L325">
            <v>7364</v>
          </cell>
          <cell r="M325">
            <v>4927</v>
          </cell>
          <cell r="N325">
            <v>7112</v>
          </cell>
          <cell r="O325">
            <v>8298</v>
          </cell>
          <cell r="P325">
            <v>6253</v>
          </cell>
          <cell r="Q325">
            <v>6365</v>
          </cell>
          <cell r="R325">
            <v>6489</v>
          </cell>
          <cell r="S325">
            <v>8856</v>
          </cell>
          <cell r="T325">
            <v>6627</v>
          </cell>
          <cell r="U325">
            <v>5996</v>
          </cell>
          <cell r="V325">
            <v>5418</v>
          </cell>
          <cell r="W325">
            <v>4742</v>
          </cell>
          <cell r="X325">
            <v>7123</v>
          </cell>
          <cell r="Y325">
            <v>4524</v>
          </cell>
          <cell r="Z325">
            <v>6573</v>
          </cell>
          <cell r="AA325">
            <v>6145</v>
          </cell>
          <cell r="AB325">
            <v>4944</v>
          </cell>
          <cell r="AC325">
            <v>3763</v>
          </cell>
          <cell r="AD325">
            <v>4656</v>
          </cell>
          <cell r="AE325">
            <v>4717</v>
          </cell>
          <cell r="AF325">
            <v>5498</v>
          </cell>
          <cell r="AG325">
            <v>7205</v>
          </cell>
          <cell r="AH325">
            <v>3763</v>
          </cell>
        </row>
        <row r="326">
          <cell r="D326" t="str">
            <v>Recogedor de basura 2 (Compra)</v>
          </cell>
          <cell r="E326"/>
          <cell r="F326">
            <v>49093</v>
          </cell>
          <cell r="G326">
            <v>28552</v>
          </cell>
          <cell r="H326">
            <v>46867</v>
          </cell>
          <cell r="I326">
            <v>55992</v>
          </cell>
          <cell r="J326">
            <v>44386</v>
          </cell>
          <cell r="K326">
            <v>51177</v>
          </cell>
          <cell r="L326">
            <v>39976</v>
          </cell>
          <cell r="M326">
            <v>44068</v>
          </cell>
          <cell r="N326">
            <v>52179</v>
          </cell>
          <cell r="O326">
            <v>81114</v>
          </cell>
          <cell r="P326">
            <v>54449</v>
          </cell>
          <cell r="Q326">
            <v>55417</v>
          </cell>
          <cell r="R326">
            <v>56508</v>
          </cell>
          <cell r="S326">
            <v>87592</v>
          </cell>
          <cell r="T326">
            <v>57702</v>
          </cell>
          <cell r="U326">
            <v>49339</v>
          </cell>
          <cell r="V326">
            <v>42185</v>
          </cell>
          <cell r="W326">
            <v>20327</v>
          </cell>
          <cell r="X326">
            <v>62020</v>
          </cell>
          <cell r="Y326">
            <v>44184</v>
          </cell>
          <cell r="Z326">
            <v>28167</v>
          </cell>
          <cell r="AA326">
            <v>53509</v>
          </cell>
          <cell r="AB326">
            <v>42080</v>
          </cell>
          <cell r="AC326">
            <v>3763</v>
          </cell>
          <cell r="AD326">
            <v>33605</v>
          </cell>
          <cell r="AE326">
            <v>27698</v>
          </cell>
          <cell r="AF326">
            <v>53861</v>
          </cell>
          <cell r="AG326">
            <v>10962</v>
          </cell>
          <cell r="AH326">
            <v>3763</v>
          </cell>
        </row>
        <row r="327">
          <cell r="D327" t="str">
            <v>Atomizadores (Compra)</v>
          </cell>
          <cell r="E327"/>
          <cell r="F327">
            <v>3838</v>
          </cell>
          <cell r="G327">
            <v>5911</v>
          </cell>
          <cell r="H327">
            <v>3564</v>
          </cell>
          <cell r="I327">
            <v>4801</v>
          </cell>
          <cell r="J327">
            <v>2849</v>
          </cell>
          <cell r="K327">
            <v>2919</v>
          </cell>
          <cell r="L327">
            <v>4524</v>
          </cell>
          <cell r="M327">
            <v>3351</v>
          </cell>
          <cell r="N327">
            <v>3840</v>
          </cell>
          <cell r="O327">
            <v>5786</v>
          </cell>
          <cell r="P327">
            <v>2998</v>
          </cell>
          <cell r="Q327">
            <v>3052</v>
          </cell>
          <cell r="R327">
            <v>3112</v>
          </cell>
          <cell r="S327">
            <v>5506</v>
          </cell>
          <cell r="T327">
            <v>3177</v>
          </cell>
          <cell r="U327">
            <v>3998</v>
          </cell>
          <cell r="V327">
            <v>2735</v>
          </cell>
          <cell r="W327">
            <v>3795</v>
          </cell>
          <cell r="X327">
            <v>3415</v>
          </cell>
          <cell r="Y327">
            <v>2932</v>
          </cell>
          <cell r="Z327">
            <v>3380</v>
          </cell>
          <cell r="AA327">
            <v>2947</v>
          </cell>
          <cell r="AB327">
            <v>2630</v>
          </cell>
          <cell r="AC327">
            <v>1368</v>
          </cell>
          <cell r="AD327">
            <v>5515</v>
          </cell>
          <cell r="AE327">
            <v>2597</v>
          </cell>
          <cell r="AF327">
            <v>4713</v>
          </cell>
          <cell r="AG327">
            <v>4067</v>
          </cell>
          <cell r="AH327">
            <v>1368</v>
          </cell>
        </row>
        <row r="328">
          <cell r="D328" t="str">
            <v>Caneca para almacenar ropa sucia  (Compra)</v>
          </cell>
          <cell r="E328"/>
          <cell r="F328">
            <v>71536</v>
          </cell>
          <cell r="G328">
            <v>45405</v>
          </cell>
          <cell r="H328">
            <v>51579</v>
          </cell>
          <cell r="I328">
            <v>24462</v>
          </cell>
          <cell r="J328">
            <v>15837</v>
          </cell>
          <cell r="K328">
            <v>51020</v>
          </cell>
          <cell r="L328">
            <v>26300</v>
          </cell>
          <cell r="M328">
            <v>22995</v>
          </cell>
          <cell r="N328">
            <v>60595</v>
          </cell>
          <cell r="O328">
            <v>69222</v>
          </cell>
          <cell r="P328">
            <v>49793</v>
          </cell>
          <cell r="Q328">
            <v>50679</v>
          </cell>
          <cell r="R328">
            <v>51675</v>
          </cell>
          <cell r="S328">
            <v>67652</v>
          </cell>
          <cell r="T328">
            <v>52768</v>
          </cell>
          <cell r="U328">
            <v>74061</v>
          </cell>
          <cell r="V328">
            <v>33874</v>
          </cell>
          <cell r="W328">
            <v>38756</v>
          </cell>
          <cell r="X328">
            <v>56716</v>
          </cell>
          <cell r="Y328">
            <v>39976</v>
          </cell>
          <cell r="Z328">
            <v>29294</v>
          </cell>
          <cell r="AA328">
            <v>48932</v>
          </cell>
          <cell r="AB328">
            <v>42080</v>
          </cell>
          <cell r="AC328">
            <v>16832</v>
          </cell>
          <cell r="AD328">
            <v>48261</v>
          </cell>
          <cell r="AE328">
            <v>45068</v>
          </cell>
          <cell r="AF328">
            <v>26931</v>
          </cell>
          <cell r="AG328">
            <v>43140</v>
          </cell>
          <cell r="AH328">
            <v>15837</v>
          </cell>
        </row>
        <row r="329">
          <cell r="D329" t="str">
            <v>Vasos  1 (Arrendamiento)</v>
          </cell>
          <cell r="E329"/>
          <cell r="F329">
            <v>789</v>
          </cell>
          <cell r="G329">
            <v>460</v>
          </cell>
          <cell r="H329">
            <v>884</v>
          </cell>
          <cell r="I329">
            <v>267</v>
          </cell>
          <cell r="J329">
            <v>1044</v>
          </cell>
          <cell r="K329">
            <v>728</v>
          </cell>
          <cell r="L329">
            <v>947</v>
          </cell>
          <cell r="M329">
            <v>507</v>
          </cell>
          <cell r="N329">
            <v>2030</v>
          </cell>
          <cell r="O329">
            <v>2104</v>
          </cell>
          <cell r="P329">
            <v>281</v>
          </cell>
          <cell r="Q329">
            <v>286</v>
          </cell>
          <cell r="R329">
            <v>292</v>
          </cell>
          <cell r="S329">
            <v>2279</v>
          </cell>
          <cell r="T329">
            <v>298</v>
          </cell>
          <cell r="U329">
            <v>1052</v>
          </cell>
          <cell r="V329">
            <v>873</v>
          </cell>
          <cell r="W329">
            <v>1483</v>
          </cell>
          <cell r="X329">
            <v>320</v>
          </cell>
          <cell r="Y329">
            <v>361</v>
          </cell>
          <cell r="Z329">
            <v>1440</v>
          </cell>
          <cell r="AA329">
            <v>277</v>
          </cell>
          <cell r="AB329">
            <v>1157</v>
          </cell>
          <cell r="AC329">
            <v>1710</v>
          </cell>
          <cell r="AD329">
            <v>731</v>
          </cell>
          <cell r="AE329">
            <v>312</v>
          </cell>
          <cell r="AF329">
            <v>445</v>
          </cell>
          <cell r="AG329">
            <v>353</v>
          </cell>
          <cell r="AH329">
            <v>267</v>
          </cell>
        </row>
        <row r="330">
          <cell r="D330" t="str">
            <v>Vasos  1 (Compra)</v>
          </cell>
          <cell r="E330"/>
          <cell r="F330">
            <v>3682</v>
          </cell>
          <cell r="G330">
            <v>3616</v>
          </cell>
          <cell r="H330">
            <v>5151</v>
          </cell>
          <cell r="I330">
            <v>5598</v>
          </cell>
          <cell r="J330">
            <v>3130</v>
          </cell>
          <cell r="K330">
            <v>3379</v>
          </cell>
          <cell r="L330">
            <v>3787</v>
          </cell>
          <cell r="M330">
            <v>1013</v>
          </cell>
          <cell r="N330">
            <v>7995</v>
          </cell>
          <cell r="O330">
            <v>8416</v>
          </cell>
          <cell r="P330">
            <v>3973</v>
          </cell>
          <cell r="Q330">
            <v>4044</v>
          </cell>
          <cell r="R330">
            <v>4124</v>
          </cell>
          <cell r="S330">
            <v>8064</v>
          </cell>
          <cell r="T330">
            <v>4210</v>
          </cell>
          <cell r="U330">
            <v>5155</v>
          </cell>
          <cell r="V330">
            <v>4240</v>
          </cell>
          <cell r="W330">
            <v>4608</v>
          </cell>
          <cell r="X330">
            <v>4526</v>
          </cell>
          <cell r="Y330">
            <v>4509</v>
          </cell>
          <cell r="Z330">
            <v>4320</v>
          </cell>
          <cell r="AA330">
            <v>3905</v>
          </cell>
          <cell r="AB330">
            <v>3472</v>
          </cell>
          <cell r="AC330">
            <v>1736</v>
          </cell>
          <cell r="AD330">
            <v>2927</v>
          </cell>
          <cell r="AE330">
            <v>3756</v>
          </cell>
          <cell r="AF330">
            <v>4006</v>
          </cell>
          <cell r="AG330">
            <v>3933</v>
          </cell>
          <cell r="AH330">
            <v>1013</v>
          </cell>
        </row>
        <row r="331">
          <cell r="D331" t="str">
            <v>Vasos  2 (Arrendamiento)</v>
          </cell>
          <cell r="E331"/>
          <cell r="F331">
            <v>905</v>
          </cell>
          <cell r="G331">
            <v>720</v>
          </cell>
          <cell r="H331">
            <v>1219</v>
          </cell>
          <cell r="I331">
            <v>665</v>
          </cell>
          <cell r="J331">
            <v>1377</v>
          </cell>
          <cell r="K331">
            <v>974</v>
          </cell>
          <cell r="L331">
            <v>1052</v>
          </cell>
          <cell r="M331">
            <v>1542</v>
          </cell>
          <cell r="N331">
            <v>1368</v>
          </cell>
          <cell r="O331">
            <v>2630</v>
          </cell>
          <cell r="P331">
            <v>361</v>
          </cell>
          <cell r="Q331">
            <v>367</v>
          </cell>
          <cell r="R331">
            <v>375</v>
          </cell>
          <cell r="S331">
            <v>2586</v>
          </cell>
          <cell r="T331">
            <v>383</v>
          </cell>
          <cell r="U331">
            <v>1157</v>
          </cell>
          <cell r="V331">
            <v>947</v>
          </cell>
          <cell r="W331">
            <v>1650</v>
          </cell>
          <cell r="X331">
            <v>410</v>
          </cell>
          <cell r="Y331">
            <v>323</v>
          </cell>
          <cell r="Z331">
            <v>1878</v>
          </cell>
          <cell r="AA331">
            <v>356</v>
          </cell>
          <cell r="AB331">
            <v>2735</v>
          </cell>
          <cell r="AC331">
            <v>1894</v>
          </cell>
          <cell r="AD331">
            <v>838</v>
          </cell>
          <cell r="AE331">
            <v>352</v>
          </cell>
          <cell r="AF331">
            <v>533</v>
          </cell>
          <cell r="AG331">
            <v>353</v>
          </cell>
          <cell r="AH331">
            <v>323</v>
          </cell>
        </row>
        <row r="332">
          <cell r="D332" t="str">
            <v>Vasos  2 (Compra)</v>
          </cell>
          <cell r="E332"/>
          <cell r="F332">
            <v>7680</v>
          </cell>
          <cell r="G332">
            <v>4191</v>
          </cell>
          <cell r="H332">
            <v>5258</v>
          </cell>
          <cell r="I332">
            <v>9704</v>
          </cell>
          <cell r="J332">
            <v>4131</v>
          </cell>
          <cell r="K332">
            <v>4452</v>
          </cell>
          <cell r="L332">
            <v>4208</v>
          </cell>
          <cell r="M332">
            <v>1542</v>
          </cell>
          <cell r="N332">
            <v>8395</v>
          </cell>
          <cell r="O332">
            <v>10520</v>
          </cell>
          <cell r="P332">
            <v>9242</v>
          </cell>
          <cell r="Q332">
            <v>9406</v>
          </cell>
          <cell r="R332">
            <v>9590</v>
          </cell>
          <cell r="S332">
            <v>10342</v>
          </cell>
          <cell r="T332">
            <v>9793</v>
          </cell>
          <cell r="U332">
            <v>9152</v>
          </cell>
          <cell r="V332">
            <v>4482</v>
          </cell>
          <cell r="W332">
            <v>5122</v>
          </cell>
          <cell r="X332">
            <v>10526</v>
          </cell>
          <cell r="Y332">
            <v>4038</v>
          </cell>
          <cell r="Z332">
            <v>5633</v>
          </cell>
          <cell r="AA332">
            <v>9082</v>
          </cell>
          <cell r="AB332">
            <v>8100</v>
          </cell>
          <cell r="AC332">
            <v>1894</v>
          </cell>
          <cell r="AD332">
            <v>3352</v>
          </cell>
          <cell r="AE332">
            <v>4233</v>
          </cell>
          <cell r="AF332">
            <v>4807</v>
          </cell>
          <cell r="AG332">
            <v>4244</v>
          </cell>
          <cell r="AH332">
            <v>1542</v>
          </cell>
        </row>
        <row r="333">
          <cell r="D333" t="str">
            <v>Cuchara  (Compra)</v>
          </cell>
          <cell r="E333"/>
          <cell r="F333">
            <v>4261</v>
          </cell>
          <cell r="G333">
            <v>3721</v>
          </cell>
          <cell r="H333">
            <v>6260</v>
          </cell>
          <cell r="I333">
            <v>3453</v>
          </cell>
          <cell r="J333">
            <v>3255</v>
          </cell>
          <cell r="K333">
            <v>4207</v>
          </cell>
          <cell r="L333">
            <v>3682</v>
          </cell>
          <cell r="M333">
            <v>3161</v>
          </cell>
          <cell r="N333">
            <v>7048</v>
          </cell>
          <cell r="O333">
            <v>6327</v>
          </cell>
          <cell r="P333">
            <v>3225</v>
          </cell>
          <cell r="Q333">
            <v>3283</v>
          </cell>
          <cell r="R333">
            <v>3349</v>
          </cell>
          <cell r="S333">
            <v>6292</v>
          </cell>
          <cell r="T333">
            <v>3419</v>
          </cell>
          <cell r="U333">
            <v>5786</v>
          </cell>
          <cell r="V333">
            <v>2735</v>
          </cell>
          <cell r="W333">
            <v>3871</v>
          </cell>
          <cell r="X333">
            <v>3675</v>
          </cell>
          <cell r="Y333">
            <v>3558</v>
          </cell>
          <cell r="Z333">
            <v>3193</v>
          </cell>
          <cell r="AA333">
            <v>3171</v>
          </cell>
          <cell r="AB333">
            <v>3156</v>
          </cell>
          <cell r="AC333">
            <v>1578</v>
          </cell>
          <cell r="AD333">
            <v>1650</v>
          </cell>
          <cell r="AE333">
            <v>4297</v>
          </cell>
          <cell r="AF333">
            <v>4006</v>
          </cell>
          <cell r="AG333">
            <v>2210</v>
          </cell>
          <cell r="AH333">
            <v>1578</v>
          </cell>
        </row>
        <row r="334">
          <cell r="D334" t="str">
            <v>Tenedor  (Compra)</v>
          </cell>
          <cell r="E334"/>
          <cell r="F334">
            <v>4545</v>
          </cell>
          <cell r="G334">
            <v>3721</v>
          </cell>
          <cell r="H334">
            <v>6375</v>
          </cell>
          <cell r="I334">
            <v>3453</v>
          </cell>
          <cell r="J334">
            <v>3503</v>
          </cell>
          <cell r="K334">
            <v>3777</v>
          </cell>
          <cell r="L334">
            <v>3682</v>
          </cell>
          <cell r="M334">
            <v>3161</v>
          </cell>
          <cell r="N334">
            <v>7048</v>
          </cell>
          <cell r="O334">
            <v>6658</v>
          </cell>
          <cell r="P334">
            <v>3250</v>
          </cell>
          <cell r="Q334">
            <v>3309</v>
          </cell>
          <cell r="R334">
            <v>3374</v>
          </cell>
          <cell r="S334">
            <v>6818</v>
          </cell>
          <cell r="T334">
            <v>3445</v>
          </cell>
          <cell r="U334">
            <v>5996</v>
          </cell>
          <cell r="V334">
            <v>2735</v>
          </cell>
          <cell r="W334">
            <v>3871</v>
          </cell>
          <cell r="X334">
            <v>3703</v>
          </cell>
          <cell r="Y334">
            <v>3708</v>
          </cell>
          <cell r="Z334">
            <v>4007</v>
          </cell>
          <cell r="AA334">
            <v>3194</v>
          </cell>
          <cell r="AB334">
            <v>3156</v>
          </cell>
          <cell r="AC334">
            <v>1473</v>
          </cell>
          <cell r="AD334">
            <v>1650</v>
          </cell>
          <cell r="AE334">
            <v>4297</v>
          </cell>
          <cell r="AF334">
            <v>4006</v>
          </cell>
          <cell r="AG334">
            <v>2210</v>
          </cell>
          <cell r="AH334">
            <v>1473</v>
          </cell>
        </row>
        <row r="335">
          <cell r="D335" t="str">
            <v>Cuchillo  (Compra)</v>
          </cell>
          <cell r="E335"/>
          <cell r="F335">
            <v>6207</v>
          </cell>
          <cell r="G335">
            <v>3721</v>
          </cell>
          <cell r="H335">
            <v>7099</v>
          </cell>
          <cell r="I335">
            <v>18247</v>
          </cell>
          <cell r="J335">
            <v>4171</v>
          </cell>
          <cell r="K335">
            <v>10908</v>
          </cell>
          <cell r="L335">
            <v>3682</v>
          </cell>
          <cell r="M335">
            <v>7648</v>
          </cell>
          <cell r="N335">
            <v>26721</v>
          </cell>
          <cell r="O335">
            <v>11326</v>
          </cell>
          <cell r="P335">
            <v>13395</v>
          </cell>
          <cell r="Q335">
            <v>13633</v>
          </cell>
          <cell r="R335">
            <v>13901</v>
          </cell>
          <cell r="S335">
            <v>12218</v>
          </cell>
          <cell r="T335">
            <v>14196</v>
          </cell>
          <cell r="U335">
            <v>7680</v>
          </cell>
          <cell r="V335">
            <v>4944</v>
          </cell>
          <cell r="W335">
            <v>17943</v>
          </cell>
          <cell r="X335">
            <v>15258</v>
          </cell>
          <cell r="Y335">
            <v>4427</v>
          </cell>
          <cell r="Z335">
            <v>9953</v>
          </cell>
          <cell r="AA335">
            <v>13164</v>
          </cell>
          <cell r="AB335">
            <v>3682</v>
          </cell>
          <cell r="AC335">
            <v>1473</v>
          </cell>
          <cell r="AD335">
            <v>11706</v>
          </cell>
          <cell r="AE335">
            <v>5558</v>
          </cell>
          <cell r="AF335">
            <v>4040</v>
          </cell>
          <cell r="AG335">
            <v>3094</v>
          </cell>
          <cell r="AH335">
            <v>1473</v>
          </cell>
        </row>
        <row r="336">
          <cell r="D336" t="str">
            <v>Cuchara pequeña  (Compra)</v>
          </cell>
          <cell r="E336"/>
          <cell r="F336">
            <v>3808</v>
          </cell>
          <cell r="G336">
            <v>1328</v>
          </cell>
          <cell r="H336">
            <v>4002</v>
          </cell>
          <cell r="I336">
            <v>3223</v>
          </cell>
          <cell r="J336">
            <v>2684</v>
          </cell>
          <cell r="K336">
            <v>2939</v>
          </cell>
          <cell r="L336">
            <v>2104</v>
          </cell>
          <cell r="M336">
            <v>2105</v>
          </cell>
          <cell r="N336">
            <v>4797</v>
          </cell>
          <cell r="O336">
            <v>6229</v>
          </cell>
          <cell r="P336">
            <v>3062</v>
          </cell>
          <cell r="Q336">
            <v>3118</v>
          </cell>
          <cell r="R336">
            <v>3178</v>
          </cell>
          <cell r="S336">
            <v>5684</v>
          </cell>
          <cell r="T336">
            <v>3245</v>
          </cell>
          <cell r="U336">
            <v>5260</v>
          </cell>
          <cell r="V336">
            <v>2209</v>
          </cell>
          <cell r="W336">
            <v>3254</v>
          </cell>
          <cell r="X336">
            <v>3489</v>
          </cell>
          <cell r="Y336">
            <v>2771</v>
          </cell>
          <cell r="Z336">
            <v>2670</v>
          </cell>
          <cell r="AA336">
            <v>3010</v>
          </cell>
          <cell r="AB336">
            <v>2946</v>
          </cell>
          <cell r="AC336">
            <v>1052</v>
          </cell>
          <cell r="AD336">
            <v>1140</v>
          </cell>
          <cell r="AE336">
            <v>3438</v>
          </cell>
          <cell r="AF336">
            <v>3366</v>
          </cell>
          <cell r="AG336">
            <v>2210</v>
          </cell>
          <cell r="AH336">
            <v>1052</v>
          </cell>
        </row>
        <row r="337">
          <cell r="D337" t="str">
            <v>Platos  1 (Arrendamiento)</v>
          </cell>
          <cell r="E337"/>
          <cell r="F337">
            <v>3892</v>
          </cell>
          <cell r="G337">
            <v>1025</v>
          </cell>
          <cell r="H337">
            <v>4348</v>
          </cell>
          <cell r="I337">
            <v>1247</v>
          </cell>
          <cell r="J337">
            <v>2946</v>
          </cell>
          <cell r="K337">
            <v>3579</v>
          </cell>
          <cell r="L337">
            <v>1578</v>
          </cell>
          <cell r="M337">
            <v>1893</v>
          </cell>
          <cell r="N337">
            <v>3124</v>
          </cell>
          <cell r="O337">
            <v>12756</v>
          </cell>
          <cell r="P337">
            <v>1186</v>
          </cell>
          <cell r="Q337">
            <v>1207</v>
          </cell>
          <cell r="R337">
            <v>1230</v>
          </cell>
          <cell r="S337">
            <v>13145</v>
          </cell>
          <cell r="T337">
            <v>1256</v>
          </cell>
          <cell r="U337">
            <v>4103</v>
          </cell>
          <cell r="V337">
            <v>3524</v>
          </cell>
          <cell r="W337">
            <v>5895</v>
          </cell>
          <cell r="X337">
            <v>1350</v>
          </cell>
          <cell r="Y337">
            <v>1203</v>
          </cell>
          <cell r="Z337">
            <v>8456</v>
          </cell>
          <cell r="AA337">
            <v>1165</v>
          </cell>
          <cell r="AB337">
            <v>4839</v>
          </cell>
          <cell r="AC337">
            <v>842</v>
          </cell>
          <cell r="AD337">
            <v>6252</v>
          </cell>
          <cell r="AE337">
            <v>1193</v>
          </cell>
          <cell r="AF337">
            <v>1422</v>
          </cell>
          <cell r="AG337">
            <v>3359</v>
          </cell>
          <cell r="AH337">
            <v>842</v>
          </cell>
        </row>
        <row r="338">
          <cell r="D338" t="str">
            <v>Platos  1 (Compra)</v>
          </cell>
          <cell r="E338"/>
          <cell r="F338">
            <v>19462</v>
          </cell>
          <cell r="G338">
            <v>2077</v>
          </cell>
          <cell r="H338">
            <v>21962</v>
          </cell>
          <cell r="I338">
            <v>14598</v>
          </cell>
          <cell r="J338">
            <v>8837</v>
          </cell>
          <cell r="K338">
            <v>35287</v>
          </cell>
          <cell r="L338">
            <v>7574</v>
          </cell>
          <cell r="M338">
            <v>3785</v>
          </cell>
          <cell r="N338">
            <v>17358</v>
          </cell>
          <cell r="O338">
            <v>51022</v>
          </cell>
          <cell r="P338">
            <v>13546</v>
          </cell>
          <cell r="Q338">
            <v>13788</v>
          </cell>
          <cell r="R338">
            <v>14059</v>
          </cell>
          <cell r="S338">
            <v>52579</v>
          </cell>
          <cell r="T338">
            <v>14356</v>
          </cell>
          <cell r="U338">
            <v>20935</v>
          </cell>
          <cell r="V338">
            <v>20409</v>
          </cell>
          <cell r="W338">
            <v>18307</v>
          </cell>
          <cell r="X338">
            <v>15429</v>
          </cell>
          <cell r="Y338">
            <v>15039</v>
          </cell>
          <cell r="Z338">
            <v>25369</v>
          </cell>
          <cell r="AA338">
            <v>13312</v>
          </cell>
          <cell r="AB338">
            <v>14307</v>
          </cell>
          <cell r="AC338">
            <v>842</v>
          </cell>
          <cell r="AD338">
            <v>25008</v>
          </cell>
          <cell r="AE338">
            <v>14327</v>
          </cell>
          <cell r="AF338">
            <v>12792</v>
          </cell>
          <cell r="AG338">
            <v>34433</v>
          </cell>
          <cell r="AH338">
            <v>842</v>
          </cell>
        </row>
        <row r="339">
          <cell r="D339" t="str">
            <v>Platos  2 (Arrendamiento)</v>
          </cell>
          <cell r="E339"/>
          <cell r="F339">
            <v>2735</v>
          </cell>
          <cell r="G339">
            <v>820</v>
          </cell>
          <cell r="H339">
            <v>3391</v>
          </cell>
          <cell r="I339">
            <v>786</v>
          </cell>
          <cell r="J339">
            <v>2525</v>
          </cell>
          <cell r="K339">
            <v>2641</v>
          </cell>
          <cell r="L339">
            <v>1473</v>
          </cell>
          <cell r="M339">
            <v>1104</v>
          </cell>
          <cell r="N339">
            <v>2998</v>
          </cell>
          <cell r="O339">
            <v>12493</v>
          </cell>
          <cell r="P339">
            <v>736</v>
          </cell>
          <cell r="Q339">
            <v>750</v>
          </cell>
          <cell r="R339">
            <v>764</v>
          </cell>
          <cell r="S339">
            <v>11392</v>
          </cell>
          <cell r="T339">
            <v>781</v>
          </cell>
          <cell r="U339">
            <v>2946</v>
          </cell>
          <cell r="V339">
            <v>3103</v>
          </cell>
          <cell r="W339">
            <v>4863</v>
          </cell>
          <cell r="X339">
            <v>839</v>
          </cell>
          <cell r="Y339">
            <v>955</v>
          </cell>
          <cell r="Z339">
            <v>5786</v>
          </cell>
          <cell r="AA339">
            <v>725</v>
          </cell>
          <cell r="AB339">
            <v>3682</v>
          </cell>
          <cell r="AC339">
            <v>6102</v>
          </cell>
          <cell r="AD339">
            <v>2464</v>
          </cell>
          <cell r="AE339">
            <v>749</v>
          </cell>
          <cell r="AF339">
            <v>1384</v>
          </cell>
          <cell r="AG339">
            <v>2961</v>
          </cell>
          <cell r="AH339">
            <v>725</v>
          </cell>
        </row>
        <row r="340">
          <cell r="D340" t="str">
            <v>Platos  2 (Compra)</v>
          </cell>
          <cell r="E340"/>
          <cell r="F340">
            <v>16306</v>
          </cell>
          <cell r="G340">
            <v>1872</v>
          </cell>
          <cell r="H340">
            <v>18028</v>
          </cell>
          <cell r="I340">
            <v>14962</v>
          </cell>
          <cell r="J340">
            <v>10099</v>
          </cell>
          <cell r="K340">
            <v>28521</v>
          </cell>
          <cell r="L340">
            <v>7364</v>
          </cell>
          <cell r="M340">
            <v>2206</v>
          </cell>
          <cell r="N340">
            <v>13886</v>
          </cell>
          <cell r="O340">
            <v>49970</v>
          </cell>
          <cell r="P340">
            <v>13132</v>
          </cell>
          <cell r="Q340">
            <v>13366</v>
          </cell>
          <cell r="R340">
            <v>13629</v>
          </cell>
          <cell r="S340">
            <v>45568</v>
          </cell>
          <cell r="T340">
            <v>13916</v>
          </cell>
          <cell r="U340">
            <v>17779</v>
          </cell>
          <cell r="V340">
            <v>12624</v>
          </cell>
          <cell r="W340">
            <v>15103</v>
          </cell>
          <cell r="X340">
            <v>14957</v>
          </cell>
          <cell r="Y340">
            <v>11938</v>
          </cell>
          <cell r="Z340">
            <v>17359</v>
          </cell>
          <cell r="AA340">
            <v>12905</v>
          </cell>
          <cell r="AB340">
            <v>11046</v>
          </cell>
          <cell r="AC340">
            <v>6102</v>
          </cell>
          <cell r="AD340">
            <v>9853</v>
          </cell>
          <cell r="AE340">
            <v>8994</v>
          </cell>
          <cell r="AF340">
            <v>12456</v>
          </cell>
          <cell r="AG340">
            <v>30145</v>
          </cell>
          <cell r="AH340">
            <v>1872</v>
          </cell>
        </row>
        <row r="341">
          <cell r="D341" t="str">
            <v>Platos  3 (Arrendamiento)</v>
          </cell>
          <cell r="E341"/>
          <cell r="F341">
            <v>2525</v>
          </cell>
          <cell r="G341">
            <v>705</v>
          </cell>
          <cell r="H341">
            <v>2555</v>
          </cell>
          <cell r="I341">
            <v>786</v>
          </cell>
          <cell r="J341">
            <v>2525</v>
          </cell>
          <cell r="K341">
            <v>2073</v>
          </cell>
          <cell r="L341">
            <v>1368</v>
          </cell>
          <cell r="M341">
            <v>995</v>
          </cell>
          <cell r="N341">
            <v>3103</v>
          </cell>
          <cell r="O341">
            <v>11835</v>
          </cell>
          <cell r="P341">
            <v>603</v>
          </cell>
          <cell r="Q341">
            <v>614</v>
          </cell>
          <cell r="R341">
            <v>626</v>
          </cell>
          <cell r="S341">
            <v>10516</v>
          </cell>
          <cell r="T341">
            <v>640</v>
          </cell>
          <cell r="U341">
            <v>2735</v>
          </cell>
          <cell r="V341">
            <v>2683</v>
          </cell>
          <cell r="W341">
            <v>4052</v>
          </cell>
          <cell r="X341">
            <v>688</v>
          </cell>
          <cell r="Y341">
            <v>706</v>
          </cell>
          <cell r="Z341">
            <v>3115</v>
          </cell>
          <cell r="AA341">
            <v>593</v>
          </cell>
          <cell r="AB341">
            <v>2209</v>
          </cell>
          <cell r="AC341">
            <v>3787</v>
          </cell>
          <cell r="AD341">
            <v>1463</v>
          </cell>
          <cell r="AE341">
            <v>437</v>
          </cell>
          <cell r="AF341">
            <v>1631</v>
          </cell>
          <cell r="AG341">
            <v>2210</v>
          </cell>
          <cell r="AH341">
            <v>437</v>
          </cell>
        </row>
        <row r="342">
          <cell r="D342" t="str">
            <v>Platos  3 (Compra)</v>
          </cell>
          <cell r="E342"/>
          <cell r="F342">
            <v>11888</v>
          </cell>
          <cell r="G342">
            <v>1757</v>
          </cell>
          <cell r="H342">
            <v>12570</v>
          </cell>
          <cell r="I342">
            <v>10340</v>
          </cell>
          <cell r="J342">
            <v>10099</v>
          </cell>
          <cell r="K342">
            <v>21126</v>
          </cell>
          <cell r="L342">
            <v>7154</v>
          </cell>
          <cell r="M342">
            <v>1990</v>
          </cell>
          <cell r="N342">
            <v>20830</v>
          </cell>
          <cell r="O342">
            <v>47340</v>
          </cell>
          <cell r="P342">
            <v>10475</v>
          </cell>
          <cell r="Q342">
            <v>10661</v>
          </cell>
          <cell r="R342">
            <v>10870</v>
          </cell>
          <cell r="S342">
            <v>42063</v>
          </cell>
          <cell r="T342">
            <v>11100</v>
          </cell>
          <cell r="U342">
            <v>13360</v>
          </cell>
          <cell r="V342">
            <v>8469</v>
          </cell>
          <cell r="W342">
            <v>12583</v>
          </cell>
          <cell r="X342">
            <v>11931</v>
          </cell>
          <cell r="Y342">
            <v>8818</v>
          </cell>
          <cell r="Z342">
            <v>9346</v>
          </cell>
          <cell r="AA342">
            <v>10293</v>
          </cell>
          <cell r="AB342">
            <v>6522</v>
          </cell>
          <cell r="AC342">
            <v>3787</v>
          </cell>
          <cell r="AD342">
            <v>5853</v>
          </cell>
          <cell r="AE342">
            <v>5246</v>
          </cell>
          <cell r="AF342">
            <v>14678</v>
          </cell>
          <cell r="AG342">
            <v>22941</v>
          </cell>
          <cell r="AH342">
            <v>1757</v>
          </cell>
        </row>
        <row r="343">
          <cell r="D343" t="str">
            <v>Platos  4 (Arrendamiento)</v>
          </cell>
          <cell r="E343"/>
          <cell r="F343">
            <v>2735</v>
          </cell>
          <cell r="G343">
            <v>857</v>
          </cell>
          <cell r="H343">
            <v>3197</v>
          </cell>
          <cell r="I343">
            <v>1021</v>
          </cell>
          <cell r="J343">
            <v>3288</v>
          </cell>
          <cell r="K343">
            <v>2527</v>
          </cell>
          <cell r="L343">
            <v>1683</v>
          </cell>
          <cell r="M343">
            <v>1149</v>
          </cell>
          <cell r="N343">
            <v>2788</v>
          </cell>
          <cell r="O343">
            <v>11835</v>
          </cell>
          <cell r="P343">
            <v>645</v>
          </cell>
          <cell r="Q343">
            <v>656</v>
          </cell>
          <cell r="R343">
            <v>669</v>
          </cell>
          <cell r="S343">
            <v>10516</v>
          </cell>
          <cell r="T343">
            <v>683</v>
          </cell>
          <cell r="U343">
            <v>2946</v>
          </cell>
          <cell r="V343">
            <v>2693</v>
          </cell>
          <cell r="W343">
            <v>3940</v>
          </cell>
          <cell r="X343">
            <v>734</v>
          </cell>
          <cell r="Y343">
            <v>893</v>
          </cell>
          <cell r="Z343">
            <v>4382</v>
          </cell>
          <cell r="AA343">
            <v>633</v>
          </cell>
          <cell r="AB343">
            <v>2525</v>
          </cell>
          <cell r="AC343">
            <v>5260</v>
          </cell>
          <cell r="AD343">
            <v>1996</v>
          </cell>
          <cell r="AE343">
            <v>876</v>
          </cell>
          <cell r="AF343">
            <v>973</v>
          </cell>
          <cell r="AG343">
            <v>2520</v>
          </cell>
          <cell r="AH343">
            <v>633</v>
          </cell>
        </row>
        <row r="344">
          <cell r="D344" t="str">
            <v>Platos  4 (Compra)</v>
          </cell>
          <cell r="E344"/>
          <cell r="F344">
            <v>18726</v>
          </cell>
          <cell r="G344">
            <v>857</v>
          </cell>
          <cell r="H344">
            <v>17474</v>
          </cell>
          <cell r="I344">
            <v>10218</v>
          </cell>
          <cell r="J344">
            <v>11834</v>
          </cell>
          <cell r="K344">
            <v>28476</v>
          </cell>
          <cell r="L344">
            <v>5681</v>
          </cell>
          <cell r="M344">
            <v>2297</v>
          </cell>
          <cell r="N344">
            <v>17358</v>
          </cell>
          <cell r="O344">
            <v>47340</v>
          </cell>
          <cell r="P344">
            <v>9993</v>
          </cell>
          <cell r="Q344">
            <v>10170</v>
          </cell>
          <cell r="R344">
            <v>10370</v>
          </cell>
          <cell r="S344">
            <v>42063</v>
          </cell>
          <cell r="T344">
            <v>10589</v>
          </cell>
          <cell r="U344">
            <v>20198</v>
          </cell>
          <cell r="V344">
            <v>9889</v>
          </cell>
          <cell r="W344">
            <v>12234</v>
          </cell>
          <cell r="X344">
            <v>11381</v>
          </cell>
          <cell r="Y344">
            <v>11169</v>
          </cell>
          <cell r="Z344">
            <v>13145</v>
          </cell>
          <cell r="AA344">
            <v>9819</v>
          </cell>
          <cell r="AB344">
            <v>7469</v>
          </cell>
          <cell r="AC344">
            <v>5260</v>
          </cell>
          <cell r="AD344">
            <v>7982</v>
          </cell>
          <cell r="AE344">
            <v>10516</v>
          </cell>
          <cell r="AF344">
            <v>8753</v>
          </cell>
          <cell r="AG344">
            <v>25814</v>
          </cell>
          <cell r="AH344">
            <v>857</v>
          </cell>
        </row>
        <row r="345">
          <cell r="D345" t="str">
            <v>Platos  5 (Arrendamiento)</v>
          </cell>
          <cell r="E345"/>
          <cell r="F345">
            <v>3387</v>
          </cell>
          <cell r="G345">
            <v>870</v>
          </cell>
          <cell r="H345">
            <v>3638</v>
          </cell>
          <cell r="I345">
            <v>1021</v>
          </cell>
          <cell r="J345">
            <v>3945</v>
          </cell>
          <cell r="K345">
            <v>2937</v>
          </cell>
          <cell r="L345">
            <v>1894</v>
          </cell>
          <cell r="M345">
            <v>1587</v>
          </cell>
          <cell r="N345">
            <v>3121</v>
          </cell>
          <cell r="O345">
            <v>11282</v>
          </cell>
          <cell r="P345">
            <v>723</v>
          </cell>
          <cell r="Q345">
            <v>735</v>
          </cell>
          <cell r="R345">
            <v>750</v>
          </cell>
          <cell r="S345">
            <v>11392</v>
          </cell>
          <cell r="T345">
            <v>766</v>
          </cell>
          <cell r="U345">
            <v>3577</v>
          </cell>
          <cell r="V345">
            <v>2893</v>
          </cell>
          <cell r="W345">
            <v>7297</v>
          </cell>
          <cell r="X345">
            <v>823</v>
          </cell>
          <cell r="Y345">
            <v>1099</v>
          </cell>
          <cell r="Z345">
            <v>6760</v>
          </cell>
          <cell r="AA345">
            <v>710</v>
          </cell>
          <cell r="AB345">
            <v>3892</v>
          </cell>
          <cell r="AC345">
            <v>10520</v>
          </cell>
          <cell r="AD345">
            <v>1996</v>
          </cell>
          <cell r="AE345">
            <v>857</v>
          </cell>
          <cell r="AF345">
            <v>1122</v>
          </cell>
          <cell r="AG345">
            <v>2608</v>
          </cell>
          <cell r="AH345">
            <v>710</v>
          </cell>
        </row>
        <row r="346">
          <cell r="D346" t="str">
            <v>Platos  5 (Compra)</v>
          </cell>
          <cell r="E346"/>
          <cell r="F346">
            <v>16906</v>
          </cell>
          <cell r="G346">
            <v>3184</v>
          </cell>
          <cell r="H346">
            <v>20057</v>
          </cell>
          <cell r="I346">
            <v>18247</v>
          </cell>
          <cell r="J346">
            <v>15779</v>
          </cell>
          <cell r="K346">
            <v>21302</v>
          </cell>
          <cell r="L346">
            <v>6207</v>
          </cell>
          <cell r="M346">
            <v>3175</v>
          </cell>
          <cell r="N346">
            <v>18915</v>
          </cell>
          <cell r="O346">
            <v>48392</v>
          </cell>
          <cell r="P346">
            <v>17978</v>
          </cell>
          <cell r="Q346">
            <v>18297</v>
          </cell>
          <cell r="R346">
            <v>18658</v>
          </cell>
          <cell r="S346">
            <v>45568</v>
          </cell>
          <cell r="T346">
            <v>19053</v>
          </cell>
          <cell r="U346">
            <v>18410</v>
          </cell>
          <cell r="V346">
            <v>11362</v>
          </cell>
          <cell r="W346">
            <v>22660</v>
          </cell>
          <cell r="X346">
            <v>20478</v>
          </cell>
          <cell r="Y346">
            <v>13748</v>
          </cell>
          <cell r="Z346">
            <v>20280</v>
          </cell>
          <cell r="AA346">
            <v>17668</v>
          </cell>
          <cell r="AB346">
            <v>11572</v>
          </cell>
          <cell r="AC346">
            <v>15780</v>
          </cell>
          <cell r="AD346">
            <v>7982</v>
          </cell>
          <cell r="AE346">
            <v>10300</v>
          </cell>
          <cell r="AF346">
            <v>10099</v>
          </cell>
          <cell r="AG346">
            <v>26521</v>
          </cell>
          <cell r="AH346">
            <v>3175</v>
          </cell>
        </row>
        <row r="347">
          <cell r="D347" t="str">
            <v>Pocillos  (Arrendamiento)</v>
          </cell>
          <cell r="E347"/>
          <cell r="F347">
            <v>1736</v>
          </cell>
          <cell r="G347">
            <v>899</v>
          </cell>
          <cell r="H347">
            <v>1839</v>
          </cell>
          <cell r="I347">
            <v>812</v>
          </cell>
          <cell r="J347">
            <v>2294</v>
          </cell>
          <cell r="K347">
            <v>2002</v>
          </cell>
          <cell r="L347">
            <v>1683</v>
          </cell>
          <cell r="M347">
            <v>804</v>
          </cell>
          <cell r="N347">
            <v>3861</v>
          </cell>
          <cell r="O347">
            <v>3741</v>
          </cell>
          <cell r="P347">
            <v>422</v>
          </cell>
          <cell r="Q347">
            <v>430</v>
          </cell>
          <cell r="R347">
            <v>439</v>
          </cell>
          <cell r="S347">
            <v>3768</v>
          </cell>
          <cell r="T347">
            <v>448</v>
          </cell>
          <cell r="U347">
            <v>1999</v>
          </cell>
          <cell r="V347">
            <v>2020</v>
          </cell>
          <cell r="W347">
            <v>31138</v>
          </cell>
          <cell r="X347">
            <v>481</v>
          </cell>
          <cell r="Y347">
            <v>693</v>
          </cell>
          <cell r="Z347">
            <v>3881</v>
          </cell>
          <cell r="AA347">
            <v>416</v>
          </cell>
          <cell r="AB347">
            <v>2630</v>
          </cell>
          <cell r="AC347">
            <v>4734</v>
          </cell>
          <cell r="AD347">
            <v>1065</v>
          </cell>
          <cell r="AE347">
            <v>827</v>
          </cell>
          <cell r="AF347">
            <v>300</v>
          </cell>
          <cell r="AG347">
            <v>1945</v>
          </cell>
          <cell r="AH347">
            <v>300</v>
          </cell>
        </row>
        <row r="348">
          <cell r="D348" t="str">
            <v>Pocillos  (Compra)</v>
          </cell>
          <cell r="E348"/>
          <cell r="F348">
            <v>10131</v>
          </cell>
          <cell r="G348">
            <v>5107</v>
          </cell>
          <cell r="H348">
            <v>14616</v>
          </cell>
          <cell r="I348">
            <v>8120</v>
          </cell>
          <cell r="J348">
            <v>6883</v>
          </cell>
          <cell r="K348">
            <v>12173</v>
          </cell>
          <cell r="L348">
            <v>6207</v>
          </cell>
          <cell r="M348">
            <v>2343</v>
          </cell>
          <cell r="N348">
            <v>10730</v>
          </cell>
          <cell r="O348">
            <v>15037</v>
          </cell>
          <cell r="P348">
            <v>59560</v>
          </cell>
          <cell r="Q348">
            <v>60618</v>
          </cell>
          <cell r="R348">
            <v>61810</v>
          </cell>
          <cell r="S348">
            <v>15073</v>
          </cell>
          <cell r="T348">
            <v>63117</v>
          </cell>
          <cell r="U348">
            <v>11572</v>
          </cell>
          <cell r="V348">
            <v>9363</v>
          </cell>
          <cell r="W348">
            <v>15254</v>
          </cell>
          <cell r="X348">
            <v>67840</v>
          </cell>
          <cell r="Y348">
            <v>8663</v>
          </cell>
          <cell r="Z348">
            <v>11642</v>
          </cell>
          <cell r="AA348">
            <v>58529</v>
          </cell>
          <cell r="AB348">
            <v>7680</v>
          </cell>
          <cell r="AC348">
            <v>4734</v>
          </cell>
          <cell r="AD348">
            <v>4256</v>
          </cell>
          <cell r="AE348">
            <v>7258</v>
          </cell>
          <cell r="AF348">
            <v>2693</v>
          </cell>
          <cell r="AG348">
            <v>20068</v>
          </cell>
          <cell r="AH348">
            <v>2343</v>
          </cell>
        </row>
        <row r="349">
          <cell r="D349" t="str">
            <v>Juego de cubiertos  (Compra)</v>
          </cell>
          <cell r="E349"/>
          <cell r="F349">
            <v>106988</v>
          </cell>
          <cell r="G349">
            <v>162047</v>
          </cell>
          <cell r="H349">
            <v>128871</v>
          </cell>
          <cell r="I349">
            <v>158136</v>
          </cell>
          <cell r="J349">
            <v>61855</v>
          </cell>
          <cell r="K349">
            <v>111706</v>
          </cell>
          <cell r="L349">
            <v>47340</v>
          </cell>
          <cell r="M349">
            <v>76063</v>
          </cell>
          <cell r="N349">
            <v>107304</v>
          </cell>
          <cell r="O349">
            <v>172116</v>
          </cell>
          <cell r="P349">
            <v>147334</v>
          </cell>
          <cell r="Q349">
            <v>149954</v>
          </cell>
          <cell r="R349">
            <v>152904</v>
          </cell>
          <cell r="S349">
            <v>180544</v>
          </cell>
          <cell r="T349">
            <v>156137</v>
          </cell>
          <cell r="U349">
            <v>108461</v>
          </cell>
          <cell r="V349">
            <v>80688</v>
          </cell>
          <cell r="W349">
            <v>45762</v>
          </cell>
          <cell r="X349">
            <v>167820</v>
          </cell>
          <cell r="Y349">
            <v>91958</v>
          </cell>
          <cell r="Z349">
            <v>58750</v>
          </cell>
          <cell r="AA349">
            <v>144786</v>
          </cell>
          <cell r="AB349">
            <v>115720</v>
          </cell>
          <cell r="AC349">
            <v>12414</v>
          </cell>
          <cell r="AD349">
            <v>153674</v>
          </cell>
          <cell r="AE349">
            <v>71123</v>
          </cell>
          <cell r="AF349">
            <v>121190</v>
          </cell>
          <cell r="AG349">
            <v>102636</v>
          </cell>
          <cell r="AH349">
            <v>12414</v>
          </cell>
        </row>
        <row r="350">
          <cell r="D350" t="str">
            <v>Terno para café (Arrendamiento)</v>
          </cell>
          <cell r="E350"/>
          <cell r="F350">
            <v>3261</v>
          </cell>
          <cell r="G350">
            <v>1985</v>
          </cell>
          <cell r="H350">
            <v>3706</v>
          </cell>
          <cell r="I350">
            <v>1267</v>
          </cell>
          <cell r="J350">
            <v>3505</v>
          </cell>
          <cell r="K350">
            <v>3195</v>
          </cell>
          <cell r="L350">
            <v>2735</v>
          </cell>
          <cell r="M350">
            <v>1087</v>
          </cell>
          <cell r="N350">
            <v>16516</v>
          </cell>
          <cell r="O350">
            <v>8942</v>
          </cell>
          <cell r="P350">
            <v>708</v>
          </cell>
          <cell r="Q350">
            <v>721</v>
          </cell>
          <cell r="R350">
            <v>734</v>
          </cell>
          <cell r="S350">
            <v>8983</v>
          </cell>
          <cell r="T350">
            <v>750</v>
          </cell>
          <cell r="U350">
            <v>3472</v>
          </cell>
          <cell r="V350">
            <v>2998</v>
          </cell>
          <cell r="W350">
            <v>9426</v>
          </cell>
          <cell r="X350">
            <v>806</v>
          </cell>
          <cell r="Y350">
            <v>1190</v>
          </cell>
          <cell r="Z350">
            <v>5133</v>
          </cell>
          <cell r="AA350">
            <v>695</v>
          </cell>
          <cell r="AB350">
            <v>4208</v>
          </cell>
          <cell r="AC350">
            <v>6838</v>
          </cell>
          <cell r="AD350">
            <v>3884</v>
          </cell>
          <cell r="AE350">
            <v>1247</v>
          </cell>
          <cell r="AF350">
            <v>2967</v>
          </cell>
          <cell r="AG350">
            <v>10564</v>
          </cell>
          <cell r="AH350">
            <v>695</v>
          </cell>
        </row>
        <row r="351">
          <cell r="D351" t="str">
            <v>Terno para café (Compra)</v>
          </cell>
          <cell r="E351"/>
          <cell r="F351">
            <v>19041</v>
          </cell>
          <cell r="G351">
            <v>33019</v>
          </cell>
          <cell r="H351">
            <v>20058</v>
          </cell>
          <cell r="I351">
            <v>12663</v>
          </cell>
          <cell r="J351">
            <v>14021</v>
          </cell>
          <cell r="K351">
            <v>23024</v>
          </cell>
          <cell r="L351">
            <v>14307</v>
          </cell>
          <cell r="M351">
            <v>10378</v>
          </cell>
          <cell r="N351">
            <v>41664</v>
          </cell>
          <cell r="O351">
            <v>34386</v>
          </cell>
          <cell r="P351">
            <v>23722</v>
          </cell>
          <cell r="Q351">
            <v>24143</v>
          </cell>
          <cell r="R351">
            <v>24618</v>
          </cell>
          <cell r="S351">
            <v>35931</v>
          </cell>
          <cell r="T351">
            <v>25139</v>
          </cell>
          <cell r="U351">
            <v>20514</v>
          </cell>
          <cell r="V351">
            <v>14307</v>
          </cell>
          <cell r="W351">
            <v>29270</v>
          </cell>
          <cell r="X351">
            <v>27021</v>
          </cell>
          <cell r="Y351">
            <v>14867</v>
          </cell>
          <cell r="Z351">
            <v>15398</v>
          </cell>
          <cell r="AA351">
            <v>23311</v>
          </cell>
          <cell r="AB351">
            <v>12624</v>
          </cell>
          <cell r="AC351">
            <v>6838</v>
          </cell>
          <cell r="AD351">
            <v>15537</v>
          </cell>
          <cell r="AE351">
            <v>14959</v>
          </cell>
          <cell r="AF351">
            <v>26707</v>
          </cell>
          <cell r="AG351">
            <v>106437</v>
          </cell>
          <cell r="AH351">
            <v>6838</v>
          </cell>
        </row>
        <row r="352">
          <cell r="D352" t="str">
            <v>Vajilla  1 (Arrendamiento)</v>
          </cell>
          <cell r="E352"/>
          <cell r="F352">
            <v>47340</v>
          </cell>
          <cell r="G352">
            <v>69110</v>
          </cell>
          <cell r="H352">
            <v>60523</v>
          </cell>
          <cell r="I352">
            <v>31627</v>
          </cell>
          <cell r="J352">
            <v>38808</v>
          </cell>
          <cell r="K352">
            <v>75744</v>
          </cell>
          <cell r="L352">
            <v>47340</v>
          </cell>
          <cell r="M352">
            <v>26969</v>
          </cell>
          <cell r="N352">
            <v>96048</v>
          </cell>
          <cell r="O352">
            <v>95234</v>
          </cell>
          <cell r="P352">
            <v>29672</v>
          </cell>
          <cell r="Q352">
            <v>30200</v>
          </cell>
          <cell r="R352">
            <v>30794</v>
          </cell>
          <cell r="S352">
            <v>108926</v>
          </cell>
          <cell r="T352">
            <v>31444</v>
          </cell>
          <cell r="U352">
            <v>47550</v>
          </cell>
          <cell r="V352">
            <v>80794</v>
          </cell>
          <cell r="W352">
            <v>233707</v>
          </cell>
          <cell r="X352">
            <v>33798</v>
          </cell>
          <cell r="Y352">
            <v>19095</v>
          </cell>
          <cell r="Z352">
            <v>143966</v>
          </cell>
          <cell r="AA352">
            <v>29158</v>
          </cell>
          <cell r="AB352">
            <v>66276</v>
          </cell>
          <cell r="AC352">
            <v>16569</v>
          </cell>
          <cell r="AD352">
            <v>34053</v>
          </cell>
          <cell r="AE352">
            <v>25769</v>
          </cell>
          <cell r="AF352">
            <v>53413</v>
          </cell>
          <cell r="AG352">
            <v>94327</v>
          </cell>
          <cell r="AH352">
            <v>16569</v>
          </cell>
        </row>
        <row r="353">
          <cell r="D353" t="str">
            <v>Vajilla  1 (Compra)</v>
          </cell>
          <cell r="E353"/>
          <cell r="F353">
            <v>343373</v>
          </cell>
          <cell r="G353">
            <v>668750</v>
          </cell>
          <cell r="H353">
            <v>322639</v>
          </cell>
          <cell r="I353">
            <v>364928</v>
          </cell>
          <cell r="J353">
            <v>155233</v>
          </cell>
          <cell r="K353">
            <v>454460</v>
          </cell>
          <cell r="L353">
            <v>257740</v>
          </cell>
          <cell r="M353">
            <v>336640</v>
          </cell>
          <cell r="N353">
            <v>337692</v>
          </cell>
          <cell r="O353">
            <v>441256</v>
          </cell>
          <cell r="P353">
            <v>555477</v>
          </cell>
          <cell r="Q353">
            <v>565355</v>
          </cell>
          <cell r="R353">
            <v>576477</v>
          </cell>
          <cell r="S353">
            <v>435705</v>
          </cell>
          <cell r="T353">
            <v>588668</v>
          </cell>
          <cell r="U353">
            <v>344846</v>
          </cell>
          <cell r="V353">
            <v>372408</v>
          </cell>
          <cell r="W353">
            <v>725742</v>
          </cell>
          <cell r="X353">
            <v>632714</v>
          </cell>
          <cell r="Y353">
            <v>238689</v>
          </cell>
          <cell r="Z353">
            <v>431899</v>
          </cell>
          <cell r="AA353">
            <v>545871</v>
          </cell>
          <cell r="AB353">
            <v>273520</v>
          </cell>
          <cell r="AC353">
            <v>110460</v>
          </cell>
          <cell r="AD353">
            <v>136212</v>
          </cell>
          <cell r="AE353">
            <v>309231</v>
          </cell>
          <cell r="AF353">
            <v>480722</v>
          </cell>
          <cell r="AG353">
            <v>944325</v>
          </cell>
          <cell r="AH353">
            <v>110460</v>
          </cell>
        </row>
        <row r="354">
          <cell r="D354" t="str">
            <v>Vajilla  2 (Arrendamiento)</v>
          </cell>
          <cell r="E354"/>
          <cell r="F354">
            <v>33243</v>
          </cell>
          <cell r="G354">
            <v>58790</v>
          </cell>
          <cell r="H354">
            <v>33201</v>
          </cell>
          <cell r="I354">
            <v>14243</v>
          </cell>
          <cell r="J354">
            <v>28491</v>
          </cell>
          <cell r="K354">
            <v>37871</v>
          </cell>
          <cell r="L354">
            <v>26300</v>
          </cell>
          <cell r="M354">
            <v>14265</v>
          </cell>
          <cell r="N354">
            <v>48392</v>
          </cell>
          <cell r="O354">
            <v>84160</v>
          </cell>
          <cell r="P354">
            <v>13446</v>
          </cell>
          <cell r="Q354">
            <v>13684</v>
          </cell>
          <cell r="R354">
            <v>13954</v>
          </cell>
          <cell r="S354">
            <v>67479</v>
          </cell>
          <cell r="T354">
            <v>14249</v>
          </cell>
          <cell r="U354">
            <v>33454</v>
          </cell>
          <cell r="V354">
            <v>51232</v>
          </cell>
          <cell r="W354">
            <v>78547</v>
          </cell>
          <cell r="X354">
            <v>15316</v>
          </cell>
          <cell r="Y354">
            <v>12499</v>
          </cell>
          <cell r="Z354">
            <v>112669</v>
          </cell>
          <cell r="AA354">
            <v>13214</v>
          </cell>
          <cell r="AB354">
            <v>33980</v>
          </cell>
          <cell r="AC354">
            <v>11030</v>
          </cell>
          <cell r="AD354">
            <v>17293</v>
          </cell>
          <cell r="AE354">
            <v>14772</v>
          </cell>
          <cell r="AF354">
            <v>22396</v>
          </cell>
          <cell r="AG354">
            <v>10697</v>
          </cell>
          <cell r="AH354">
            <v>10697</v>
          </cell>
        </row>
        <row r="355">
          <cell r="D355" t="str">
            <v>Vajilla  2 (Compra)</v>
          </cell>
          <cell r="E355"/>
          <cell r="F355">
            <v>184100</v>
          </cell>
          <cell r="G355">
            <v>448030</v>
          </cell>
          <cell r="H355">
            <v>189641</v>
          </cell>
          <cell r="I355">
            <v>142431</v>
          </cell>
          <cell r="J355">
            <v>136758</v>
          </cell>
          <cell r="K355">
            <v>204507</v>
          </cell>
          <cell r="L355">
            <v>120980</v>
          </cell>
          <cell r="M355">
            <v>168320</v>
          </cell>
          <cell r="N355">
            <v>232492</v>
          </cell>
          <cell r="O355">
            <v>273646</v>
          </cell>
          <cell r="P355">
            <v>190180</v>
          </cell>
          <cell r="Q355">
            <v>193562</v>
          </cell>
          <cell r="R355">
            <v>197370</v>
          </cell>
          <cell r="S355">
            <v>269918</v>
          </cell>
          <cell r="T355">
            <v>201543</v>
          </cell>
          <cell r="U355">
            <v>185573</v>
          </cell>
          <cell r="V355">
            <v>189360</v>
          </cell>
          <cell r="W355">
            <v>243915</v>
          </cell>
          <cell r="X355">
            <v>216624</v>
          </cell>
          <cell r="Y355">
            <v>156234</v>
          </cell>
          <cell r="Z355">
            <v>338008</v>
          </cell>
          <cell r="AA355">
            <v>186891</v>
          </cell>
          <cell r="AB355">
            <v>135918</v>
          </cell>
          <cell r="AC355">
            <v>73535</v>
          </cell>
          <cell r="AD355">
            <v>69170</v>
          </cell>
          <cell r="AE355">
            <v>177266</v>
          </cell>
          <cell r="AF355">
            <v>201563</v>
          </cell>
          <cell r="AG355">
            <v>107940</v>
          </cell>
          <cell r="AH355">
            <v>69170</v>
          </cell>
        </row>
        <row r="356">
          <cell r="D356" t="str">
            <v>Cuchillo de cocina  (Compra)</v>
          </cell>
          <cell r="E356"/>
          <cell r="F356">
            <v>33874</v>
          </cell>
          <cell r="G356">
            <v>4307</v>
          </cell>
          <cell r="H356">
            <v>34141</v>
          </cell>
          <cell r="I356">
            <v>36493</v>
          </cell>
          <cell r="J356">
            <v>8415</v>
          </cell>
          <cell r="K356">
            <v>40814</v>
          </cell>
          <cell r="L356">
            <v>15254</v>
          </cell>
          <cell r="M356">
            <v>29982</v>
          </cell>
          <cell r="N356">
            <v>14097</v>
          </cell>
          <cell r="O356">
            <v>48506</v>
          </cell>
          <cell r="P356">
            <v>51566</v>
          </cell>
          <cell r="Q356">
            <v>52483</v>
          </cell>
          <cell r="R356">
            <v>53515</v>
          </cell>
          <cell r="S356">
            <v>56447</v>
          </cell>
          <cell r="T356">
            <v>54646</v>
          </cell>
          <cell r="U356">
            <v>35347</v>
          </cell>
          <cell r="V356">
            <v>19041</v>
          </cell>
          <cell r="W356">
            <v>73948</v>
          </cell>
          <cell r="X356">
            <v>58736</v>
          </cell>
          <cell r="Y356">
            <v>22377</v>
          </cell>
          <cell r="Z356">
            <v>13351</v>
          </cell>
          <cell r="AA356">
            <v>50674</v>
          </cell>
          <cell r="AB356">
            <v>19462</v>
          </cell>
          <cell r="AC356">
            <v>11572</v>
          </cell>
          <cell r="AD356">
            <v>44802</v>
          </cell>
          <cell r="AE356">
            <v>30608</v>
          </cell>
          <cell r="AF356">
            <v>3770</v>
          </cell>
          <cell r="AG356">
            <v>31648</v>
          </cell>
          <cell r="AH356">
            <v>3770</v>
          </cell>
        </row>
        <row r="357">
          <cell r="D357" t="str">
            <v>Tijeras de cocina  (Compra)</v>
          </cell>
          <cell r="E357"/>
          <cell r="F357">
            <v>25774</v>
          </cell>
          <cell r="G357">
            <v>12895</v>
          </cell>
          <cell r="H357">
            <v>24889</v>
          </cell>
          <cell r="I357">
            <v>36371</v>
          </cell>
          <cell r="J357">
            <v>21124</v>
          </cell>
          <cell r="K357">
            <v>54284</v>
          </cell>
          <cell r="L357">
            <v>17884</v>
          </cell>
          <cell r="M357">
            <v>19041</v>
          </cell>
          <cell r="N357">
            <v>33664</v>
          </cell>
          <cell r="O357">
            <v>34046</v>
          </cell>
          <cell r="P357">
            <v>25933</v>
          </cell>
          <cell r="Q357">
            <v>26394</v>
          </cell>
          <cell r="R357">
            <v>26912</v>
          </cell>
          <cell r="S357">
            <v>36812</v>
          </cell>
          <cell r="T357">
            <v>27482</v>
          </cell>
          <cell r="U357">
            <v>27247</v>
          </cell>
          <cell r="V357">
            <v>25248</v>
          </cell>
          <cell r="W357">
            <v>28844</v>
          </cell>
          <cell r="X357">
            <v>29538</v>
          </cell>
          <cell r="Y357">
            <v>19448</v>
          </cell>
          <cell r="Z357">
            <v>31923</v>
          </cell>
          <cell r="AA357">
            <v>25484</v>
          </cell>
          <cell r="AB357">
            <v>19462</v>
          </cell>
          <cell r="AC357">
            <v>10520</v>
          </cell>
          <cell r="AD357">
            <v>33220</v>
          </cell>
          <cell r="AE357">
            <v>27772</v>
          </cell>
          <cell r="AF357">
            <v>17505</v>
          </cell>
          <cell r="AG357">
            <v>17151</v>
          </cell>
          <cell r="AH357">
            <v>10520</v>
          </cell>
        </row>
        <row r="358">
          <cell r="D358" t="str">
            <v>Jarra  (Arrendamiento)</v>
          </cell>
          <cell r="E358"/>
          <cell r="F358">
            <v>4050</v>
          </cell>
          <cell r="G358">
            <v>2999</v>
          </cell>
          <cell r="H358">
            <v>4239</v>
          </cell>
          <cell r="I358">
            <v>1242</v>
          </cell>
          <cell r="J358">
            <v>6575</v>
          </cell>
          <cell r="K358">
            <v>4100</v>
          </cell>
          <cell r="L358">
            <v>2630</v>
          </cell>
          <cell r="M358">
            <v>4326</v>
          </cell>
          <cell r="N358">
            <v>10310</v>
          </cell>
          <cell r="O358">
            <v>12624</v>
          </cell>
          <cell r="P358">
            <v>1504</v>
          </cell>
          <cell r="Q358">
            <v>1531</v>
          </cell>
          <cell r="R358">
            <v>1560</v>
          </cell>
          <cell r="S358">
            <v>9202</v>
          </cell>
          <cell r="T358">
            <v>1594</v>
          </cell>
          <cell r="U358">
            <v>4313</v>
          </cell>
          <cell r="V358">
            <v>8100</v>
          </cell>
          <cell r="W358">
            <v>10598</v>
          </cell>
          <cell r="X358">
            <v>1713</v>
          </cell>
          <cell r="Y358">
            <v>1529</v>
          </cell>
          <cell r="Z358">
            <v>8763</v>
          </cell>
          <cell r="AA358">
            <v>1478</v>
          </cell>
          <cell r="AB358">
            <v>4944</v>
          </cell>
          <cell r="AC358">
            <v>8907</v>
          </cell>
          <cell r="AD358">
            <v>5121</v>
          </cell>
          <cell r="AE358">
            <v>2203</v>
          </cell>
          <cell r="AF358">
            <v>2770</v>
          </cell>
          <cell r="AG358">
            <v>2122</v>
          </cell>
          <cell r="AH358">
            <v>1242</v>
          </cell>
        </row>
        <row r="359">
          <cell r="D359" t="str">
            <v>Jarra  (Compra)</v>
          </cell>
          <cell r="E359"/>
          <cell r="F359">
            <v>23344</v>
          </cell>
          <cell r="G359">
            <v>2999</v>
          </cell>
          <cell r="H359">
            <v>31861</v>
          </cell>
          <cell r="I359">
            <v>26125</v>
          </cell>
          <cell r="J359">
            <v>19725</v>
          </cell>
          <cell r="K359">
            <v>28643</v>
          </cell>
          <cell r="L359">
            <v>14938</v>
          </cell>
          <cell r="M359">
            <v>31455</v>
          </cell>
          <cell r="N359">
            <v>38924</v>
          </cell>
          <cell r="O359">
            <v>35505</v>
          </cell>
          <cell r="P359">
            <v>27195</v>
          </cell>
          <cell r="Q359">
            <v>27678</v>
          </cell>
          <cell r="R359">
            <v>28223</v>
          </cell>
          <cell r="S359">
            <v>36805</v>
          </cell>
          <cell r="T359">
            <v>28820</v>
          </cell>
          <cell r="U359">
            <v>24827</v>
          </cell>
          <cell r="V359">
            <v>24406</v>
          </cell>
          <cell r="W359">
            <v>32910</v>
          </cell>
          <cell r="X359">
            <v>30976</v>
          </cell>
          <cell r="Y359">
            <v>19104</v>
          </cell>
          <cell r="Z359">
            <v>26289</v>
          </cell>
          <cell r="AA359">
            <v>26724</v>
          </cell>
          <cell r="AB359">
            <v>19462</v>
          </cell>
          <cell r="AC359">
            <v>8907</v>
          </cell>
          <cell r="AD359">
            <v>20485</v>
          </cell>
          <cell r="AE359">
            <v>26439</v>
          </cell>
          <cell r="AF359">
            <v>20198</v>
          </cell>
          <cell r="AG359">
            <v>21570</v>
          </cell>
          <cell r="AH359">
            <v>2999</v>
          </cell>
        </row>
        <row r="360">
          <cell r="D360" t="str">
            <v>Combustible  (Compra)</v>
          </cell>
          <cell r="E360"/>
          <cell r="F360">
            <v>18620</v>
          </cell>
          <cell r="G360">
            <v>18783</v>
          </cell>
          <cell r="H360">
            <v>20447</v>
          </cell>
          <cell r="I360">
            <v>19936</v>
          </cell>
          <cell r="J360">
            <v>23035</v>
          </cell>
          <cell r="K360">
            <v>24168</v>
          </cell>
          <cell r="L360">
            <v>22092</v>
          </cell>
          <cell r="M360">
            <v>18936</v>
          </cell>
          <cell r="N360">
            <v>20724</v>
          </cell>
          <cell r="O360">
            <v>32612</v>
          </cell>
          <cell r="P360">
            <v>24659</v>
          </cell>
          <cell r="Q360">
            <v>25097</v>
          </cell>
          <cell r="R360">
            <v>25591</v>
          </cell>
          <cell r="S360">
            <v>37315</v>
          </cell>
          <cell r="T360">
            <v>26133</v>
          </cell>
          <cell r="U360">
            <v>23880</v>
          </cell>
          <cell r="V360">
            <v>21566</v>
          </cell>
          <cell r="W360">
            <v>21682</v>
          </cell>
          <cell r="X360">
            <v>28087</v>
          </cell>
          <cell r="Y360">
            <v>17884</v>
          </cell>
          <cell r="Z360">
            <v>30045</v>
          </cell>
          <cell r="AA360">
            <v>24232</v>
          </cell>
          <cell r="AB360">
            <v>21040</v>
          </cell>
          <cell r="AC360">
            <v>15254</v>
          </cell>
          <cell r="AD360">
            <v>24814</v>
          </cell>
          <cell r="AE360">
            <v>20280</v>
          </cell>
          <cell r="AF360">
            <v>26510</v>
          </cell>
          <cell r="AG360">
            <v>24399</v>
          </cell>
          <cell r="AH360">
            <v>15254</v>
          </cell>
        </row>
        <row r="361">
          <cell r="D361" t="str">
            <v>Organizador  porta escobas  (Compra)</v>
          </cell>
          <cell r="E361"/>
          <cell r="F361">
            <v>20619</v>
          </cell>
          <cell r="G361">
            <v>55825</v>
          </cell>
          <cell r="H361">
            <v>22773</v>
          </cell>
          <cell r="I361">
            <v>23431</v>
          </cell>
          <cell r="J361">
            <v>15492</v>
          </cell>
          <cell r="K361">
            <v>18733</v>
          </cell>
          <cell r="L361">
            <v>19462</v>
          </cell>
          <cell r="M361">
            <v>18333</v>
          </cell>
          <cell r="N361">
            <v>24301</v>
          </cell>
          <cell r="O361">
            <v>27809</v>
          </cell>
          <cell r="P361">
            <v>20467</v>
          </cell>
          <cell r="Q361">
            <v>20831</v>
          </cell>
          <cell r="R361">
            <v>21240</v>
          </cell>
          <cell r="S361">
            <v>25679</v>
          </cell>
          <cell r="T361">
            <v>21690</v>
          </cell>
          <cell r="U361">
            <v>22092</v>
          </cell>
          <cell r="V361">
            <v>14202</v>
          </cell>
          <cell r="W361">
            <v>24938</v>
          </cell>
          <cell r="X361">
            <v>23312</v>
          </cell>
          <cell r="Y361">
            <v>24196</v>
          </cell>
          <cell r="Z361">
            <v>21220</v>
          </cell>
          <cell r="AA361">
            <v>20113</v>
          </cell>
          <cell r="AB361">
            <v>13781</v>
          </cell>
          <cell r="AC361">
            <v>12624</v>
          </cell>
          <cell r="AD361">
            <v>9365</v>
          </cell>
          <cell r="AE361">
            <v>15287</v>
          </cell>
          <cell r="AF361">
            <v>13466</v>
          </cell>
          <cell r="AG361">
            <v>24222</v>
          </cell>
          <cell r="AH361">
            <v>9365</v>
          </cell>
        </row>
        <row r="362">
          <cell r="D362" t="str">
            <v>Espátula  (Compra)</v>
          </cell>
          <cell r="E362"/>
          <cell r="F362">
            <v>6207</v>
          </cell>
          <cell r="G362">
            <v>13436</v>
          </cell>
          <cell r="H362">
            <v>6508</v>
          </cell>
          <cell r="I362">
            <v>7026</v>
          </cell>
          <cell r="J362">
            <v>5941</v>
          </cell>
          <cell r="K362">
            <v>5843</v>
          </cell>
          <cell r="L362">
            <v>6838</v>
          </cell>
          <cell r="M362">
            <v>4839</v>
          </cell>
          <cell r="N362">
            <v>6522</v>
          </cell>
          <cell r="O362">
            <v>9749</v>
          </cell>
          <cell r="P362">
            <v>5206</v>
          </cell>
          <cell r="Q362">
            <v>5299</v>
          </cell>
          <cell r="R362">
            <v>5403</v>
          </cell>
          <cell r="S362">
            <v>11043</v>
          </cell>
          <cell r="T362">
            <v>5518</v>
          </cell>
          <cell r="U362">
            <v>7680</v>
          </cell>
          <cell r="V362">
            <v>3629</v>
          </cell>
          <cell r="W362">
            <v>4742</v>
          </cell>
          <cell r="X362">
            <v>5930</v>
          </cell>
          <cell r="Y362">
            <v>4639</v>
          </cell>
          <cell r="Z362">
            <v>6573</v>
          </cell>
          <cell r="AA362">
            <v>5116</v>
          </cell>
          <cell r="AB362">
            <v>4208</v>
          </cell>
          <cell r="AC362">
            <v>6312</v>
          </cell>
          <cell r="AD362">
            <v>2998</v>
          </cell>
          <cell r="AE362">
            <v>4864</v>
          </cell>
          <cell r="AF362">
            <v>4713</v>
          </cell>
          <cell r="AG362">
            <v>7161</v>
          </cell>
          <cell r="AH362">
            <v>2998</v>
          </cell>
        </row>
        <row r="363">
          <cell r="D363" t="str">
            <v>Haraganes 1  (Compra)</v>
          </cell>
          <cell r="E363"/>
          <cell r="F363">
            <v>25143</v>
          </cell>
          <cell r="G363">
            <v>31992</v>
          </cell>
          <cell r="H363">
            <v>24025</v>
          </cell>
          <cell r="I363">
            <v>15846</v>
          </cell>
          <cell r="J363">
            <v>21466</v>
          </cell>
          <cell r="K363">
            <v>12079</v>
          </cell>
          <cell r="L363">
            <v>25248</v>
          </cell>
          <cell r="M363">
            <v>30382</v>
          </cell>
          <cell r="N363">
            <v>68380</v>
          </cell>
          <cell r="O363">
            <v>94680</v>
          </cell>
          <cell r="P363">
            <v>12808</v>
          </cell>
          <cell r="Q363">
            <v>13035</v>
          </cell>
          <cell r="R363">
            <v>13292</v>
          </cell>
          <cell r="S363">
            <v>69229</v>
          </cell>
          <cell r="T363">
            <v>13573</v>
          </cell>
          <cell r="U363">
            <v>26616</v>
          </cell>
          <cell r="V363">
            <v>12624</v>
          </cell>
          <cell r="W363">
            <v>16247</v>
          </cell>
          <cell r="X363">
            <v>14588</v>
          </cell>
          <cell r="Y363">
            <v>20632</v>
          </cell>
          <cell r="Z363">
            <v>22515</v>
          </cell>
          <cell r="AA363">
            <v>12586</v>
          </cell>
          <cell r="AB363">
            <v>17463</v>
          </cell>
          <cell r="AC363">
            <v>4208</v>
          </cell>
          <cell r="AD363">
            <v>12070</v>
          </cell>
          <cell r="AE363">
            <v>30147</v>
          </cell>
          <cell r="AF363">
            <v>14812</v>
          </cell>
          <cell r="AG363">
            <v>307025</v>
          </cell>
          <cell r="AH363">
            <v>4208</v>
          </cell>
        </row>
        <row r="364">
          <cell r="D364" t="str">
            <v>Haraganes 2  (Compra)</v>
          </cell>
          <cell r="E364"/>
          <cell r="F364">
            <v>60280</v>
          </cell>
          <cell r="G364">
            <v>74140</v>
          </cell>
          <cell r="H364">
            <v>62106</v>
          </cell>
          <cell r="I364">
            <v>109029</v>
          </cell>
          <cell r="J364">
            <v>65200</v>
          </cell>
          <cell r="K364">
            <v>59664</v>
          </cell>
          <cell r="L364">
            <v>32612</v>
          </cell>
          <cell r="M364">
            <v>60936</v>
          </cell>
          <cell r="N364">
            <v>103902</v>
          </cell>
          <cell r="O364">
            <v>115720</v>
          </cell>
          <cell r="P364">
            <v>89993</v>
          </cell>
          <cell r="Q364">
            <v>91594</v>
          </cell>
          <cell r="R364">
            <v>93396</v>
          </cell>
          <cell r="S364">
            <v>80799</v>
          </cell>
          <cell r="T364">
            <v>95371</v>
          </cell>
          <cell r="U364">
            <v>61752</v>
          </cell>
          <cell r="V364">
            <v>44184</v>
          </cell>
          <cell r="W364">
            <v>77249</v>
          </cell>
          <cell r="X364">
            <v>102507</v>
          </cell>
          <cell r="Y364">
            <v>50516</v>
          </cell>
          <cell r="Z364">
            <v>61405</v>
          </cell>
          <cell r="AA364">
            <v>88437</v>
          </cell>
          <cell r="AB364">
            <v>27878</v>
          </cell>
          <cell r="AC364">
            <v>31560</v>
          </cell>
          <cell r="AD364">
            <v>86418</v>
          </cell>
          <cell r="AE364">
            <v>62246</v>
          </cell>
          <cell r="AF364">
            <v>42417</v>
          </cell>
          <cell r="AG364">
            <v>318164</v>
          </cell>
          <cell r="AH364">
            <v>27878</v>
          </cell>
        </row>
        <row r="365">
          <cell r="D365" t="str">
            <v>Haraganes 3  (Compra)</v>
          </cell>
          <cell r="E365"/>
          <cell r="F365">
            <v>46078</v>
          </cell>
          <cell r="G365">
            <v>67661</v>
          </cell>
          <cell r="H365">
            <v>57295</v>
          </cell>
          <cell r="I365">
            <v>58003</v>
          </cell>
          <cell r="J365">
            <v>59274</v>
          </cell>
          <cell r="K365">
            <v>46186</v>
          </cell>
          <cell r="L365">
            <v>35768</v>
          </cell>
          <cell r="M365">
            <v>41933</v>
          </cell>
          <cell r="N365">
            <v>68380</v>
          </cell>
          <cell r="O365">
            <v>84160</v>
          </cell>
          <cell r="P365">
            <v>45865</v>
          </cell>
          <cell r="Q365">
            <v>46679</v>
          </cell>
          <cell r="R365">
            <v>47599</v>
          </cell>
          <cell r="S365">
            <v>64847</v>
          </cell>
          <cell r="T365">
            <v>48606</v>
          </cell>
          <cell r="U365">
            <v>47550</v>
          </cell>
          <cell r="V365">
            <v>47971</v>
          </cell>
          <cell r="W365">
            <v>54659</v>
          </cell>
          <cell r="X365">
            <v>52242</v>
          </cell>
          <cell r="Y365">
            <v>45236</v>
          </cell>
          <cell r="Z365">
            <v>71357</v>
          </cell>
          <cell r="AA365">
            <v>45072</v>
          </cell>
          <cell r="AB365">
            <v>35032</v>
          </cell>
          <cell r="AC365">
            <v>8416</v>
          </cell>
          <cell r="AD365">
            <v>32245</v>
          </cell>
          <cell r="AE365">
            <v>61649</v>
          </cell>
          <cell r="AF365">
            <v>43372</v>
          </cell>
          <cell r="AG365">
            <v>120405</v>
          </cell>
          <cell r="AH365">
            <v>8416</v>
          </cell>
        </row>
        <row r="366">
          <cell r="D366" t="str">
            <v>Haraganes 4  (Compra)</v>
          </cell>
          <cell r="E366"/>
          <cell r="F366">
            <v>63646</v>
          </cell>
          <cell r="G366">
            <v>74140</v>
          </cell>
          <cell r="H366">
            <v>71997</v>
          </cell>
          <cell r="I366">
            <v>75273</v>
          </cell>
          <cell r="J366">
            <v>59763</v>
          </cell>
          <cell r="K366">
            <v>62631</v>
          </cell>
          <cell r="L366">
            <v>43132</v>
          </cell>
          <cell r="M366">
            <v>51424</v>
          </cell>
          <cell r="N366">
            <v>79952</v>
          </cell>
          <cell r="O366">
            <v>94680</v>
          </cell>
          <cell r="P366">
            <v>66002</v>
          </cell>
          <cell r="Q366">
            <v>67175</v>
          </cell>
          <cell r="R366">
            <v>68497</v>
          </cell>
          <cell r="S366">
            <v>88334</v>
          </cell>
          <cell r="T366">
            <v>69945</v>
          </cell>
          <cell r="U366">
            <v>65119</v>
          </cell>
          <cell r="V366">
            <v>56598</v>
          </cell>
          <cell r="W366">
            <v>54659</v>
          </cell>
          <cell r="X366">
            <v>75179</v>
          </cell>
          <cell r="Y366">
            <v>52390</v>
          </cell>
          <cell r="Z366">
            <v>75113</v>
          </cell>
          <cell r="AA366">
            <v>64861</v>
          </cell>
          <cell r="AB366">
            <v>58912</v>
          </cell>
          <cell r="AC366">
            <v>17884</v>
          </cell>
          <cell r="AD366">
            <v>69419</v>
          </cell>
          <cell r="AE366">
            <v>63976</v>
          </cell>
          <cell r="AF366">
            <v>72909</v>
          </cell>
          <cell r="AG366">
            <v>124383</v>
          </cell>
          <cell r="AH366">
            <v>17884</v>
          </cell>
        </row>
        <row r="367">
          <cell r="D367" t="str">
            <v>Haraganes 5 (Compra)</v>
          </cell>
          <cell r="E367"/>
          <cell r="F367">
            <v>92576</v>
          </cell>
          <cell r="G367">
            <v>59307</v>
          </cell>
          <cell r="H367">
            <v>90961</v>
          </cell>
          <cell r="I367">
            <v>79615</v>
          </cell>
          <cell r="J367">
            <v>73429</v>
          </cell>
          <cell r="K367">
            <v>91389</v>
          </cell>
          <cell r="L367">
            <v>57860</v>
          </cell>
          <cell r="M367">
            <v>60683</v>
          </cell>
          <cell r="N367">
            <v>83108</v>
          </cell>
          <cell r="O367">
            <v>178840</v>
          </cell>
          <cell r="P367">
            <v>92331</v>
          </cell>
          <cell r="Q367">
            <v>93973</v>
          </cell>
          <cell r="R367">
            <v>95821</v>
          </cell>
          <cell r="S367">
            <v>192790</v>
          </cell>
          <cell r="T367">
            <v>97848</v>
          </cell>
          <cell r="U367">
            <v>94049</v>
          </cell>
          <cell r="V367">
            <v>77006</v>
          </cell>
          <cell r="W367">
            <v>74530</v>
          </cell>
          <cell r="X367">
            <v>105169</v>
          </cell>
          <cell r="Y367">
            <v>79920</v>
          </cell>
          <cell r="Z367">
            <v>103280</v>
          </cell>
          <cell r="AA367">
            <v>90734</v>
          </cell>
          <cell r="AB367">
            <v>77006</v>
          </cell>
          <cell r="AC367">
            <v>36820</v>
          </cell>
          <cell r="AD367">
            <v>73404</v>
          </cell>
          <cell r="AE367">
            <v>82624</v>
          </cell>
          <cell r="AF367">
            <v>87331</v>
          </cell>
          <cell r="AG367">
            <v>137820</v>
          </cell>
          <cell r="AH367">
            <v>36820</v>
          </cell>
        </row>
        <row r="368">
          <cell r="D368" t="str">
            <v>Balde (Arrendamiento)</v>
          </cell>
          <cell r="E368"/>
          <cell r="F368">
            <v>1578</v>
          </cell>
          <cell r="G368">
            <v>1525</v>
          </cell>
          <cell r="H368">
            <v>1646</v>
          </cell>
          <cell r="I368">
            <v>1232</v>
          </cell>
          <cell r="J368">
            <v>8996</v>
          </cell>
          <cell r="K368">
            <v>1503</v>
          </cell>
          <cell r="L368">
            <v>1262</v>
          </cell>
          <cell r="M368">
            <v>3252</v>
          </cell>
          <cell r="N368">
            <v>2630</v>
          </cell>
          <cell r="O368">
            <v>5260</v>
          </cell>
          <cell r="P368">
            <v>697</v>
          </cell>
          <cell r="Q368">
            <v>709</v>
          </cell>
          <cell r="R368">
            <v>724</v>
          </cell>
          <cell r="S368">
            <v>5434</v>
          </cell>
          <cell r="T368">
            <v>739</v>
          </cell>
          <cell r="U368">
            <v>1788</v>
          </cell>
          <cell r="V368">
            <v>2420</v>
          </cell>
          <cell r="W368">
            <v>2616</v>
          </cell>
          <cell r="X368">
            <v>793</v>
          </cell>
          <cell r="Y368">
            <v>671</v>
          </cell>
          <cell r="Z368">
            <v>3752</v>
          </cell>
          <cell r="AA368">
            <v>685</v>
          </cell>
          <cell r="AB368">
            <v>2209</v>
          </cell>
          <cell r="AC368">
            <v>5260</v>
          </cell>
          <cell r="AD368">
            <v>1582</v>
          </cell>
          <cell r="AE368">
            <v>2755</v>
          </cell>
          <cell r="AF368">
            <v>1647</v>
          </cell>
          <cell r="AG368">
            <v>1016</v>
          </cell>
          <cell r="AH368">
            <v>671</v>
          </cell>
        </row>
        <row r="369">
          <cell r="D369" t="str">
            <v>Balde (Compra)</v>
          </cell>
          <cell r="E369"/>
          <cell r="F369">
            <v>5891</v>
          </cell>
          <cell r="G369">
            <v>5733</v>
          </cell>
          <cell r="H369">
            <v>9714</v>
          </cell>
          <cell r="I369">
            <v>12319</v>
          </cell>
          <cell r="J369">
            <v>9882</v>
          </cell>
          <cell r="K369">
            <v>8278</v>
          </cell>
          <cell r="L369">
            <v>7890</v>
          </cell>
          <cell r="M369">
            <v>3252</v>
          </cell>
          <cell r="N369">
            <v>12940</v>
          </cell>
          <cell r="O369">
            <v>22577</v>
          </cell>
          <cell r="P369">
            <v>8112</v>
          </cell>
          <cell r="Q369">
            <v>8257</v>
          </cell>
          <cell r="R369">
            <v>8420</v>
          </cell>
          <cell r="S369">
            <v>21735</v>
          </cell>
          <cell r="T369">
            <v>8598</v>
          </cell>
          <cell r="U369">
            <v>7364</v>
          </cell>
          <cell r="V369">
            <v>8995</v>
          </cell>
          <cell r="W369">
            <v>8124</v>
          </cell>
          <cell r="X369">
            <v>9241</v>
          </cell>
          <cell r="Y369">
            <v>8395</v>
          </cell>
          <cell r="Z369">
            <v>11257</v>
          </cell>
          <cell r="AA369">
            <v>7972</v>
          </cell>
          <cell r="AB369">
            <v>8626</v>
          </cell>
          <cell r="AC369">
            <v>5260</v>
          </cell>
          <cell r="AD369">
            <v>6330</v>
          </cell>
          <cell r="AE369">
            <v>8267</v>
          </cell>
          <cell r="AF369">
            <v>13255</v>
          </cell>
          <cell r="AG369">
            <v>10078</v>
          </cell>
          <cell r="AH369">
            <v>3252</v>
          </cell>
        </row>
        <row r="370">
          <cell r="D370" t="str">
            <v>Plato Biodegradable 1 (Compra)</v>
          </cell>
          <cell r="E370"/>
          <cell r="F370">
            <v>2314</v>
          </cell>
          <cell r="G370">
            <v>1919</v>
          </cell>
          <cell r="H370">
            <v>3229</v>
          </cell>
          <cell r="I370">
            <v>4209</v>
          </cell>
          <cell r="J370">
            <v>2466</v>
          </cell>
          <cell r="K370">
            <v>3989</v>
          </cell>
          <cell r="L370">
            <v>7890</v>
          </cell>
          <cell r="M370">
            <v>3701</v>
          </cell>
          <cell r="N370">
            <v>6859</v>
          </cell>
          <cell r="O370">
            <v>6124</v>
          </cell>
          <cell r="P370">
            <v>7994</v>
          </cell>
          <cell r="Q370">
            <v>8136</v>
          </cell>
          <cell r="R370">
            <v>8296</v>
          </cell>
          <cell r="S370">
            <v>6064</v>
          </cell>
          <cell r="T370">
            <v>8472</v>
          </cell>
          <cell r="U370">
            <v>3787</v>
          </cell>
          <cell r="V370">
            <v>6102</v>
          </cell>
          <cell r="W370">
            <v>11669</v>
          </cell>
          <cell r="X370">
            <v>9106</v>
          </cell>
          <cell r="Y370">
            <v>2920</v>
          </cell>
          <cell r="Z370">
            <v>3356</v>
          </cell>
          <cell r="AA370">
            <v>7856</v>
          </cell>
          <cell r="AB370">
            <v>1052</v>
          </cell>
          <cell r="AC370">
            <v>594</v>
          </cell>
          <cell r="AD370">
            <v>3724</v>
          </cell>
          <cell r="AE370">
            <v>4055</v>
          </cell>
          <cell r="AF370">
            <v>3765</v>
          </cell>
          <cell r="AG370">
            <v>4200</v>
          </cell>
          <cell r="AH370">
            <v>594</v>
          </cell>
        </row>
        <row r="371">
          <cell r="D371" t="str">
            <v>Plato Biodegradable 2 (Compra)</v>
          </cell>
          <cell r="E371"/>
          <cell r="F371">
            <v>2472</v>
          </cell>
          <cell r="G371">
            <v>2560</v>
          </cell>
          <cell r="H371">
            <v>3997</v>
          </cell>
          <cell r="I371">
            <v>9111</v>
          </cell>
          <cell r="J371">
            <v>2466</v>
          </cell>
          <cell r="K371">
            <v>5370</v>
          </cell>
          <cell r="L371">
            <v>8942</v>
          </cell>
          <cell r="M371">
            <v>2865</v>
          </cell>
          <cell r="N371">
            <v>6859</v>
          </cell>
          <cell r="O371">
            <v>11572</v>
          </cell>
          <cell r="P371">
            <v>15671</v>
          </cell>
          <cell r="Q371">
            <v>15950</v>
          </cell>
          <cell r="R371">
            <v>16263</v>
          </cell>
          <cell r="S371">
            <v>13127</v>
          </cell>
          <cell r="T371">
            <v>16607</v>
          </cell>
          <cell r="U371">
            <v>3998</v>
          </cell>
          <cell r="V371">
            <v>10362</v>
          </cell>
          <cell r="W371">
            <v>24373</v>
          </cell>
          <cell r="X371">
            <v>17850</v>
          </cell>
          <cell r="Y371">
            <v>3667</v>
          </cell>
          <cell r="Z371">
            <v>4507</v>
          </cell>
          <cell r="AA371">
            <v>15399</v>
          </cell>
          <cell r="AB371">
            <v>1578</v>
          </cell>
          <cell r="AC371">
            <v>594</v>
          </cell>
          <cell r="AD371">
            <v>4710</v>
          </cell>
          <cell r="AE371">
            <v>5648</v>
          </cell>
          <cell r="AF371">
            <v>6249</v>
          </cell>
          <cell r="AG371">
            <v>4995</v>
          </cell>
          <cell r="AH371">
            <v>594</v>
          </cell>
        </row>
        <row r="372">
          <cell r="D372" t="str">
            <v>Pocillos 1 (Arrendamiento)</v>
          </cell>
          <cell r="E372"/>
          <cell r="F372">
            <v>1894</v>
          </cell>
          <cell r="G372">
            <v>1645</v>
          </cell>
          <cell r="H372">
            <v>1807</v>
          </cell>
          <cell r="I372">
            <v>812</v>
          </cell>
          <cell r="J372">
            <v>2294</v>
          </cell>
          <cell r="K372">
            <v>1663</v>
          </cell>
          <cell r="L372">
            <v>947</v>
          </cell>
          <cell r="M372">
            <v>1172</v>
          </cell>
          <cell r="N372">
            <v>7995</v>
          </cell>
          <cell r="O372">
            <v>6312</v>
          </cell>
          <cell r="P372">
            <v>649</v>
          </cell>
          <cell r="Q372">
            <v>661</v>
          </cell>
          <cell r="R372">
            <v>674</v>
          </cell>
          <cell r="S372">
            <v>6924</v>
          </cell>
          <cell r="T372">
            <v>688</v>
          </cell>
          <cell r="U372">
            <v>2104</v>
          </cell>
          <cell r="V372">
            <v>2020</v>
          </cell>
          <cell r="W372">
            <v>5548</v>
          </cell>
          <cell r="X372">
            <v>741</v>
          </cell>
          <cell r="Y372">
            <v>857</v>
          </cell>
          <cell r="Z372">
            <v>3756</v>
          </cell>
          <cell r="AA372">
            <v>639</v>
          </cell>
          <cell r="AB372">
            <v>2630</v>
          </cell>
          <cell r="AC372">
            <v>4208</v>
          </cell>
          <cell r="AD372">
            <v>1132</v>
          </cell>
          <cell r="AE372">
            <v>921</v>
          </cell>
          <cell r="AF372">
            <v>2263</v>
          </cell>
          <cell r="AG372">
            <v>1945</v>
          </cell>
          <cell r="AH372">
            <v>639</v>
          </cell>
        </row>
        <row r="373">
          <cell r="D373" t="str">
            <v>Pocillos 1 (Compra)</v>
          </cell>
          <cell r="E373"/>
          <cell r="F373">
            <v>10099</v>
          </cell>
          <cell r="G373">
            <v>7935</v>
          </cell>
          <cell r="H373">
            <v>12670</v>
          </cell>
          <cell r="I373">
            <v>8120</v>
          </cell>
          <cell r="J373">
            <v>9178</v>
          </cell>
          <cell r="K373">
            <v>14962</v>
          </cell>
          <cell r="L373">
            <v>5470</v>
          </cell>
          <cell r="M373">
            <v>6768</v>
          </cell>
          <cell r="N373">
            <v>25564</v>
          </cell>
          <cell r="O373">
            <v>18936</v>
          </cell>
          <cell r="P373">
            <v>13431</v>
          </cell>
          <cell r="Q373">
            <v>13670</v>
          </cell>
          <cell r="R373">
            <v>13938</v>
          </cell>
          <cell r="S373">
            <v>18229</v>
          </cell>
          <cell r="T373">
            <v>14233</v>
          </cell>
          <cell r="U373">
            <v>11572</v>
          </cell>
          <cell r="V373">
            <v>9994</v>
          </cell>
          <cell r="W373">
            <v>17229</v>
          </cell>
          <cell r="X373">
            <v>15298</v>
          </cell>
          <cell r="Y373">
            <v>10722</v>
          </cell>
          <cell r="Z373">
            <v>11267</v>
          </cell>
          <cell r="AA373">
            <v>13198</v>
          </cell>
          <cell r="AB373">
            <v>7680</v>
          </cell>
          <cell r="AC373">
            <v>4208</v>
          </cell>
          <cell r="AD373">
            <v>4527</v>
          </cell>
          <cell r="AE373">
            <v>11051</v>
          </cell>
          <cell r="AF373">
            <v>20372</v>
          </cell>
          <cell r="AG373">
            <v>20068</v>
          </cell>
          <cell r="AH373">
            <v>4208</v>
          </cell>
        </row>
        <row r="374">
          <cell r="D374" t="str">
            <v>Terno para café  (Arrendamiento)</v>
          </cell>
          <cell r="E374"/>
          <cell r="F374">
            <v>3524</v>
          </cell>
          <cell r="G374">
            <v>1116</v>
          </cell>
          <cell r="H374">
            <v>3391</v>
          </cell>
          <cell r="I374">
            <v>2948</v>
          </cell>
          <cell r="J374">
            <v>4131</v>
          </cell>
          <cell r="K374">
            <v>3195</v>
          </cell>
          <cell r="L374">
            <v>2735</v>
          </cell>
          <cell r="M374">
            <v>2724</v>
          </cell>
          <cell r="N374">
            <v>9047</v>
          </cell>
          <cell r="O374">
            <v>8416</v>
          </cell>
          <cell r="P374">
            <v>770</v>
          </cell>
          <cell r="Q374">
            <v>783</v>
          </cell>
          <cell r="R374">
            <v>798</v>
          </cell>
          <cell r="S374">
            <v>9772</v>
          </cell>
          <cell r="T374">
            <v>815</v>
          </cell>
          <cell r="U374">
            <v>3787</v>
          </cell>
          <cell r="V374">
            <v>2998</v>
          </cell>
          <cell r="W374">
            <v>12343</v>
          </cell>
          <cell r="X374">
            <v>876</v>
          </cell>
          <cell r="Y374">
            <v>1121</v>
          </cell>
          <cell r="Z374">
            <v>6385</v>
          </cell>
          <cell r="AA374">
            <v>756</v>
          </cell>
          <cell r="AB374">
            <v>4734</v>
          </cell>
          <cell r="AC374">
            <v>6838</v>
          </cell>
          <cell r="AD374">
            <v>6782</v>
          </cell>
          <cell r="AE374">
            <v>1700</v>
          </cell>
          <cell r="AF374">
            <v>2493</v>
          </cell>
          <cell r="AG374">
            <v>2520</v>
          </cell>
          <cell r="AH374">
            <v>756</v>
          </cell>
        </row>
        <row r="375">
          <cell r="D375" t="str">
            <v>Terno para café  (Compra)</v>
          </cell>
          <cell r="E375"/>
          <cell r="F375">
            <v>19462</v>
          </cell>
          <cell r="G375">
            <v>5433</v>
          </cell>
          <cell r="H375">
            <v>18895</v>
          </cell>
          <cell r="I375">
            <v>29476</v>
          </cell>
          <cell r="J375">
            <v>16525</v>
          </cell>
          <cell r="K375">
            <v>21571</v>
          </cell>
          <cell r="L375">
            <v>14307</v>
          </cell>
          <cell r="M375">
            <v>10822</v>
          </cell>
          <cell r="N375">
            <v>23144</v>
          </cell>
          <cell r="O375">
            <v>37734</v>
          </cell>
          <cell r="P375">
            <v>27644</v>
          </cell>
          <cell r="Q375">
            <v>28135</v>
          </cell>
          <cell r="R375">
            <v>28688</v>
          </cell>
          <cell r="S375">
            <v>39087</v>
          </cell>
          <cell r="T375">
            <v>29295</v>
          </cell>
          <cell r="U375">
            <v>20935</v>
          </cell>
          <cell r="V375">
            <v>15675</v>
          </cell>
          <cell r="W375">
            <v>38330</v>
          </cell>
          <cell r="X375">
            <v>31487</v>
          </cell>
          <cell r="Y375">
            <v>14017</v>
          </cell>
          <cell r="Z375">
            <v>19154</v>
          </cell>
          <cell r="AA375">
            <v>27166</v>
          </cell>
          <cell r="AB375">
            <v>14202</v>
          </cell>
          <cell r="AC375">
            <v>6838</v>
          </cell>
          <cell r="AD375">
            <v>27130</v>
          </cell>
          <cell r="AE375">
            <v>20400</v>
          </cell>
          <cell r="AF375">
            <v>22442</v>
          </cell>
          <cell r="AG375">
            <v>25814</v>
          </cell>
          <cell r="AH375">
            <v>5433</v>
          </cell>
        </row>
        <row r="376">
          <cell r="D376" t="str">
            <v>Cafetera 1 (Arrendamiento)</v>
          </cell>
          <cell r="E376"/>
          <cell r="F376">
            <v>35452</v>
          </cell>
          <cell r="G376">
            <v>9057</v>
          </cell>
          <cell r="H376">
            <v>39874</v>
          </cell>
          <cell r="I376">
            <v>13267</v>
          </cell>
          <cell r="J376">
            <v>37294</v>
          </cell>
          <cell r="K376">
            <v>21334</v>
          </cell>
          <cell r="L376">
            <v>15780</v>
          </cell>
          <cell r="M376">
            <v>20935</v>
          </cell>
          <cell r="N376">
            <v>14097</v>
          </cell>
          <cell r="O376">
            <v>64411</v>
          </cell>
          <cell r="P376">
            <v>16409</v>
          </cell>
          <cell r="Q376">
            <v>16701</v>
          </cell>
          <cell r="R376">
            <v>17029</v>
          </cell>
          <cell r="S376">
            <v>69232</v>
          </cell>
          <cell r="T376">
            <v>17390</v>
          </cell>
          <cell r="U376">
            <v>35663</v>
          </cell>
          <cell r="V376">
            <v>52495</v>
          </cell>
          <cell r="W376">
            <v>62400</v>
          </cell>
          <cell r="X376">
            <v>18691</v>
          </cell>
          <cell r="Y376">
            <v>13303</v>
          </cell>
          <cell r="Z376">
            <v>89509</v>
          </cell>
          <cell r="AA376">
            <v>16125</v>
          </cell>
          <cell r="AB376">
            <v>21040</v>
          </cell>
          <cell r="AC376">
            <v>17342</v>
          </cell>
          <cell r="AD376">
            <v>78581</v>
          </cell>
          <cell r="AE376">
            <v>9839</v>
          </cell>
          <cell r="AF376">
            <v>17940</v>
          </cell>
          <cell r="AG376">
            <v>27405</v>
          </cell>
          <cell r="AH376">
            <v>9057</v>
          </cell>
        </row>
        <row r="377">
          <cell r="D377" t="str">
            <v>Cafetera 1 (Compra)</v>
          </cell>
          <cell r="E377"/>
          <cell r="F377">
            <v>214503</v>
          </cell>
          <cell r="G377">
            <v>80593</v>
          </cell>
          <cell r="H377">
            <v>246932</v>
          </cell>
          <cell r="I377">
            <v>194628</v>
          </cell>
          <cell r="J377">
            <v>223765</v>
          </cell>
          <cell r="K377">
            <v>187643</v>
          </cell>
          <cell r="L377">
            <v>120980</v>
          </cell>
          <cell r="M377">
            <v>157695</v>
          </cell>
          <cell r="N377">
            <v>160956</v>
          </cell>
          <cell r="O377">
            <v>302042</v>
          </cell>
          <cell r="P377">
            <v>191068</v>
          </cell>
          <cell r="Q377">
            <v>194466</v>
          </cell>
          <cell r="R377">
            <v>198293</v>
          </cell>
          <cell r="S377">
            <v>276928</v>
          </cell>
          <cell r="T377">
            <v>202485</v>
          </cell>
          <cell r="U377">
            <v>215976</v>
          </cell>
          <cell r="V377">
            <v>201984</v>
          </cell>
          <cell r="W377">
            <v>193776</v>
          </cell>
          <cell r="X377">
            <v>217636</v>
          </cell>
          <cell r="Y377">
            <v>166280</v>
          </cell>
          <cell r="Z377">
            <v>268528</v>
          </cell>
          <cell r="AA377">
            <v>187765</v>
          </cell>
          <cell r="AB377">
            <v>181154</v>
          </cell>
          <cell r="AC377">
            <v>115615</v>
          </cell>
          <cell r="AD377">
            <v>314325</v>
          </cell>
          <cell r="AE377">
            <v>236154</v>
          </cell>
          <cell r="AF377">
            <v>161453</v>
          </cell>
          <cell r="AG377">
            <v>275288</v>
          </cell>
          <cell r="AH377">
            <v>80593</v>
          </cell>
        </row>
        <row r="378">
          <cell r="D378" t="str">
            <v>Vajilla  3 (Arrendamiento)</v>
          </cell>
          <cell r="E378"/>
          <cell r="F378">
            <v>64803</v>
          </cell>
          <cell r="G378">
            <v>16510</v>
          </cell>
          <cell r="H378">
            <v>62914</v>
          </cell>
          <cell r="I378">
            <v>35155</v>
          </cell>
          <cell r="J378">
            <v>38808</v>
          </cell>
          <cell r="K378">
            <v>54129</v>
          </cell>
          <cell r="L378">
            <v>47340</v>
          </cell>
          <cell r="M378">
            <v>72325</v>
          </cell>
          <cell r="N378">
            <v>68380</v>
          </cell>
          <cell r="O378">
            <v>131500</v>
          </cell>
          <cell r="P378">
            <v>29674</v>
          </cell>
          <cell r="Q378">
            <v>30201</v>
          </cell>
          <cell r="R378">
            <v>30795</v>
          </cell>
          <cell r="S378">
            <v>138020</v>
          </cell>
          <cell r="T378">
            <v>31445</v>
          </cell>
          <cell r="U378">
            <v>65014</v>
          </cell>
          <cell r="V378">
            <v>65329</v>
          </cell>
          <cell r="W378">
            <v>233707</v>
          </cell>
          <cell r="X378">
            <v>33799</v>
          </cell>
          <cell r="Y378">
            <v>20240</v>
          </cell>
          <cell r="Z378">
            <v>143966</v>
          </cell>
          <cell r="AA378">
            <v>29159</v>
          </cell>
          <cell r="AB378">
            <v>68380</v>
          </cell>
          <cell r="AC378">
            <v>16569</v>
          </cell>
          <cell r="AD378">
            <v>34053</v>
          </cell>
          <cell r="AE378">
            <v>25769</v>
          </cell>
          <cell r="AF378">
            <v>23190</v>
          </cell>
          <cell r="AG378">
            <v>94327</v>
          </cell>
          <cell r="AH378">
            <v>16510</v>
          </cell>
        </row>
        <row r="379">
          <cell r="D379" t="str">
            <v>Vajilla  3 (Compra)</v>
          </cell>
          <cell r="E379"/>
          <cell r="F379">
            <v>363150</v>
          </cell>
          <cell r="G379">
            <v>599009</v>
          </cell>
          <cell r="H379">
            <v>377832</v>
          </cell>
          <cell r="I379">
            <v>351548</v>
          </cell>
          <cell r="J379">
            <v>155233</v>
          </cell>
          <cell r="K379">
            <v>409014</v>
          </cell>
          <cell r="L379">
            <v>257740</v>
          </cell>
          <cell r="M379">
            <v>578600</v>
          </cell>
          <cell r="N379">
            <v>418696</v>
          </cell>
          <cell r="O379">
            <v>515480</v>
          </cell>
          <cell r="P379">
            <v>555477</v>
          </cell>
          <cell r="Q379">
            <v>565355</v>
          </cell>
          <cell r="R379">
            <v>576477</v>
          </cell>
          <cell r="S379">
            <v>552079</v>
          </cell>
          <cell r="T379">
            <v>588668</v>
          </cell>
          <cell r="U379">
            <v>364623</v>
          </cell>
          <cell r="V379">
            <v>337692</v>
          </cell>
          <cell r="W379">
            <v>725742</v>
          </cell>
          <cell r="X379">
            <v>632714</v>
          </cell>
          <cell r="Y379">
            <v>253010</v>
          </cell>
          <cell r="Z379">
            <v>431899</v>
          </cell>
          <cell r="AA379">
            <v>545871</v>
          </cell>
          <cell r="AB379">
            <v>273520</v>
          </cell>
          <cell r="AC379">
            <v>110460</v>
          </cell>
          <cell r="AD379">
            <v>136212</v>
          </cell>
          <cell r="AE379">
            <v>309231</v>
          </cell>
          <cell r="AF379">
            <v>208717</v>
          </cell>
          <cell r="AG379">
            <v>944325</v>
          </cell>
          <cell r="AH379">
            <v>110460</v>
          </cell>
        </row>
        <row r="380">
          <cell r="D380" t="str">
            <v>Vajilla  4 (Arrendamiento)</v>
          </cell>
          <cell r="E380"/>
          <cell r="F380">
            <v>33874</v>
          </cell>
          <cell r="G380">
            <v>16710</v>
          </cell>
          <cell r="H380">
            <v>39718</v>
          </cell>
          <cell r="I380">
            <v>16950</v>
          </cell>
          <cell r="J380">
            <v>28491</v>
          </cell>
          <cell r="K380">
            <v>27051</v>
          </cell>
          <cell r="L380">
            <v>26300</v>
          </cell>
          <cell r="M380">
            <v>37872</v>
          </cell>
          <cell r="N380">
            <v>50496</v>
          </cell>
          <cell r="O380">
            <v>81004</v>
          </cell>
          <cell r="P380">
            <v>13445</v>
          </cell>
          <cell r="Q380">
            <v>13683</v>
          </cell>
          <cell r="R380">
            <v>13953</v>
          </cell>
          <cell r="S380">
            <v>76247</v>
          </cell>
          <cell r="T380">
            <v>14248</v>
          </cell>
          <cell r="U380">
            <v>34085</v>
          </cell>
          <cell r="V380">
            <v>58596</v>
          </cell>
          <cell r="W380">
            <v>78547</v>
          </cell>
          <cell r="X380">
            <v>15314</v>
          </cell>
          <cell r="Y380">
            <v>10495</v>
          </cell>
          <cell r="Z380">
            <v>112669</v>
          </cell>
          <cell r="AA380">
            <v>13212</v>
          </cell>
          <cell r="AB380">
            <v>33980</v>
          </cell>
          <cell r="AC380">
            <v>11030</v>
          </cell>
          <cell r="AD380">
            <v>17293</v>
          </cell>
          <cell r="AE380">
            <v>14772</v>
          </cell>
          <cell r="AF380">
            <v>26065</v>
          </cell>
          <cell r="AG380">
            <v>10697</v>
          </cell>
          <cell r="AH380">
            <v>10495</v>
          </cell>
        </row>
        <row r="381">
          <cell r="D381" t="str">
            <v>Vajilla  4 (Compra)</v>
          </cell>
          <cell r="E381"/>
          <cell r="F381">
            <v>184100</v>
          </cell>
          <cell r="G381">
            <v>693100</v>
          </cell>
          <cell r="H381">
            <v>229490</v>
          </cell>
          <cell r="I381">
            <v>206793</v>
          </cell>
          <cell r="J381">
            <v>136758</v>
          </cell>
          <cell r="K381">
            <v>204507</v>
          </cell>
          <cell r="L381">
            <v>120980</v>
          </cell>
          <cell r="M381">
            <v>305080</v>
          </cell>
          <cell r="N381">
            <v>205140</v>
          </cell>
          <cell r="O381">
            <v>326120</v>
          </cell>
          <cell r="P381">
            <v>190177</v>
          </cell>
          <cell r="Q381">
            <v>193560</v>
          </cell>
          <cell r="R381">
            <v>197368</v>
          </cell>
          <cell r="S381">
            <v>304987</v>
          </cell>
          <cell r="T381">
            <v>201541</v>
          </cell>
          <cell r="U381">
            <v>185573</v>
          </cell>
          <cell r="V381">
            <v>291930</v>
          </cell>
          <cell r="W381">
            <v>243915</v>
          </cell>
          <cell r="X381">
            <v>216620</v>
          </cell>
          <cell r="Y381">
            <v>131191</v>
          </cell>
          <cell r="Z381">
            <v>338008</v>
          </cell>
          <cell r="AA381">
            <v>186889</v>
          </cell>
          <cell r="AB381">
            <v>135918</v>
          </cell>
          <cell r="AC381">
            <v>73535</v>
          </cell>
          <cell r="AD381">
            <v>69170</v>
          </cell>
          <cell r="AE381">
            <v>177266</v>
          </cell>
          <cell r="AF381">
            <v>234596</v>
          </cell>
          <cell r="AG381">
            <v>107940</v>
          </cell>
          <cell r="AH381">
            <v>69170</v>
          </cell>
        </row>
        <row r="382">
          <cell r="D382" t="str">
            <v>Portavasos (Arrendamiento)</v>
          </cell>
          <cell r="E382"/>
          <cell r="F382">
            <v>2209</v>
          </cell>
          <cell r="G382">
            <v>2858</v>
          </cell>
          <cell r="H382">
            <v>4251</v>
          </cell>
          <cell r="I382">
            <v>3418</v>
          </cell>
          <cell r="J382">
            <v>1826</v>
          </cell>
          <cell r="K382">
            <v>1864</v>
          </cell>
          <cell r="L382">
            <v>947</v>
          </cell>
          <cell r="M382">
            <v>3051</v>
          </cell>
          <cell r="N382">
            <v>1262</v>
          </cell>
          <cell r="O382">
            <v>9216</v>
          </cell>
          <cell r="P382">
            <v>676</v>
          </cell>
          <cell r="Q382">
            <v>688</v>
          </cell>
          <cell r="R382">
            <v>702</v>
          </cell>
          <cell r="S382">
            <v>6400</v>
          </cell>
          <cell r="T382">
            <v>716</v>
          </cell>
          <cell r="U382">
            <v>2420</v>
          </cell>
          <cell r="V382">
            <v>2840</v>
          </cell>
          <cell r="W382">
            <v>14182</v>
          </cell>
          <cell r="X382">
            <v>770</v>
          </cell>
          <cell r="Y382">
            <v>1043</v>
          </cell>
          <cell r="Z382">
            <v>20344</v>
          </cell>
          <cell r="AA382">
            <v>665</v>
          </cell>
          <cell r="AB382">
            <v>1262</v>
          </cell>
          <cell r="AC382">
            <v>5260</v>
          </cell>
          <cell r="AD382">
            <v>4438</v>
          </cell>
          <cell r="AE382">
            <v>2887</v>
          </cell>
          <cell r="AF382">
            <v>1796</v>
          </cell>
          <cell r="AG382">
            <v>1371</v>
          </cell>
          <cell r="AH382">
            <v>665</v>
          </cell>
        </row>
        <row r="383">
          <cell r="D383" t="str">
            <v>Portavasos (Compra)</v>
          </cell>
          <cell r="E383"/>
          <cell r="F383">
            <v>17884</v>
          </cell>
          <cell r="G383">
            <v>3910</v>
          </cell>
          <cell r="H383">
            <v>27667</v>
          </cell>
          <cell r="I383">
            <v>34176</v>
          </cell>
          <cell r="J383">
            <v>10956</v>
          </cell>
          <cell r="K383">
            <v>16784</v>
          </cell>
          <cell r="L383">
            <v>4734</v>
          </cell>
          <cell r="M383">
            <v>18410</v>
          </cell>
          <cell r="N383">
            <v>22408</v>
          </cell>
          <cell r="O383">
            <v>36820</v>
          </cell>
          <cell r="P383">
            <v>12098</v>
          </cell>
          <cell r="Q383">
            <v>12313</v>
          </cell>
          <cell r="R383">
            <v>12556</v>
          </cell>
          <cell r="S383">
            <v>25599</v>
          </cell>
          <cell r="T383">
            <v>12822</v>
          </cell>
          <cell r="U383">
            <v>19357</v>
          </cell>
          <cell r="V383">
            <v>45762</v>
          </cell>
          <cell r="W383">
            <v>44040</v>
          </cell>
          <cell r="X383">
            <v>13780</v>
          </cell>
          <cell r="Y383">
            <v>13031</v>
          </cell>
          <cell r="Z383">
            <v>61030</v>
          </cell>
          <cell r="AA383">
            <v>11890</v>
          </cell>
          <cell r="AB383">
            <v>12624</v>
          </cell>
          <cell r="AC383">
            <v>5260</v>
          </cell>
          <cell r="AD383">
            <v>17753</v>
          </cell>
          <cell r="AE383">
            <v>34646</v>
          </cell>
          <cell r="AF383">
            <v>16159</v>
          </cell>
          <cell r="AG383">
            <v>14321</v>
          </cell>
          <cell r="AH383">
            <v>3910</v>
          </cell>
        </row>
        <row r="384">
          <cell r="D384" t="str">
            <v>Bandeja 1 (Arrendamiento)</v>
          </cell>
          <cell r="E384"/>
          <cell r="F384">
            <v>9152</v>
          </cell>
          <cell r="G384">
            <v>3658</v>
          </cell>
          <cell r="H384">
            <v>7421</v>
          </cell>
          <cell r="I384">
            <v>3259</v>
          </cell>
          <cell r="J384">
            <v>9688</v>
          </cell>
          <cell r="K384">
            <v>6779</v>
          </cell>
          <cell r="L384">
            <v>3682</v>
          </cell>
          <cell r="M384">
            <v>15898</v>
          </cell>
          <cell r="N384">
            <v>5155</v>
          </cell>
          <cell r="O384">
            <v>14825</v>
          </cell>
          <cell r="P384">
            <v>1775</v>
          </cell>
          <cell r="Q384">
            <v>1805</v>
          </cell>
          <cell r="R384">
            <v>1841</v>
          </cell>
          <cell r="S384">
            <v>16175</v>
          </cell>
          <cell r="T384">
            <v>1880</v>
          </cell>
          <cell r="U384">
            <v>9363</v>
          </cell>
          <cell r="V384">
            <v>7680</v>
          </cell>
          <cell r="W384">
            <v>18639</v>
          </cell>
          <cell r="X384">
            <v>2021</v>
          </cell>
          <cell r="Y384">
            <v>3543</v>
          </cell>
          <cell r="Z384">
            <v>9703</v>
          </cell>
          <cell r="AA384">
            <v>1743</v>
          </cell>
          <cell r="AB384">
            <v>3156</v>
          </cell>
          <cell r="AC384">
            <v>2840</v>
          </cell>
          <cell r="AD384">
            <v>18553</v>
          </cell>
          <cell r="AE384">
            <v>3630</v>
          </cell>
          <cell r="AF384">
            <v>2993</v>
          </cell>
          <cell r="AG384">
            <v>5393</v>
          </cell>
          <cell r="AH384">
            <v>1743</v>
          </cell>
        </row>
        <row r="385">
          <cell r="D385" t="str">
            <v>Bandeja 1 (Compra)</v>
          </cell>
          <cell r="E385"/>
          <cell r="F385">
            <v>55230</v>
          </cell>
          <cell r="G385">
            <v>14178</v>
          </cell>
          <cell r="H385">
            <v>55818</v>
          </cell>
          <cell r="I385">
            <v>32585</v>
          </cell>
          <cell r="J385">
            <v>58126</v>
          </cell>
          <cell r="K385">
            <v>63909</v>
          </cell>
          <cell r="L385">
            <v>29456</v>
          </cell>
          <cell r="M385">
            <v>127176</v>
          </cell>
          <cell r="N385">
            <v>40607</v>
          </cell>
          <cell r="O385">
            <v>85987</v>
          </cell>
          <cell r="P385">
            <v>46130</v>
          </cell>
          <cell r="Q385">
            <v>46951</v>
          </cell>
          <cell r="R385">
            <v>47874</v>
          </cell>
          <cell r="S385">
            <v>81532</v>
          </cell>
          <cell r="T385">
            <v>48886</v>
          </cell>
          <cell r="U385">
            <v>56703</v>
          </cell>
          <cell r="V385">
            <v>25669</v>
          </cell>
          <cell r="W385">
            <v>57881</v>
          </cell>
          <cell r="X385">
            <v>52544</v>
          </cell>
          <cell r="Y385">
            <v>44286</v>
          </cell>
          <cell r="Z385">
            <v>29107</v>
          </cell>
          <cell r="AA385">
            <v>45333</v>
          </cell>
          <cell r="AB385">
            <v>18936</v>
          </cell>
          <cell r="AC385">
            <v>18936</v>
          </cell>
          <cell r="AD385">
            <v>74213</v>
          </cell>
          <cell r="AE385">
            <v>43565</v>
          </cell>
          <cell r="AF385">
            <v>26931</v>
          </cell>
          <cell r="AG385">
            <v>54619</v>
          </cell>
          <cell r="AH385">
            <v>14178</v>
          </cell>
        </row>
        <row r="386">
          <cell r="D386" t="str">
            <v>Bandeja 2 (Arrendamiento)</v>
          </cell>
          <cell r="E386"/>
          <cell r="F386">
            <v>11782</v>
          </cell>
          <cell r="G386">
            <v>4390</v>
          </cell>
          <cell r="H386">
            <v>12094</v>
          </cell>
          <cell r="I386">
            <v>4861</v>
          </cell>
          <cell r="J386">
            <v>12778</v>
          </cell>
          <cell r="K386">
            <v>9683</v>
          </cell>
          <cell r="L386">
            <v>4839</v>
          </cell>
          <cell r="M386">
            <v>42575</v>
          </cell>
          <cell r="N386">
            <v>6280</v>
          </cell>
          <cell r="O386">
            <v>20017</v>
          </cell>
          <cell r="P386">
            <v>1775</v>
          </cell>
          <cell r="Q386">
            <v>1805</v>
          </cell>
          <cell r="R386">
            <v>1841</v>
          </cell>
          <cell r="S386">
            <v>22603</v>
          </cell>
          <cell r="T386">
            <v>1880</v>
          </cell>
          <cell r="U386">
            <v>11993</v>
          </cell>
          <cell r="V386">
            <v>8100</v>
          </cell>
          <cell r="W386">
            <v>82804</v>
          </cell>
          <cell r="X386">
            <v>2021</v>
          </cell>
          <cell r="Y386">
            <v>4455</v>
          </cell>
          <cell r="Z386">
            <v>13145</v>
          </cell>
          <cell r="AA386">
            <v>1743</v>
          </cell>
          <cell r="AB386">
            <v>4208</v>
          </cell>
          <cell r="AC386">
            <v>3472</v>
          </cell>
          <cell r="AD386">
            <v>21189</v>
          </cell>
          <cell r="AE386">
            <v>4882</v>
          </cell>
          <cell r="AF386">
            <v>11656</v>
          </cell>
          <cell r="AG386">
            <v>8266</v>
          </cell>
          <cell r="AH386">
            <v>1743</v>
          </cell>
        </row>
        <row r="387">
          <cell r="D387" t="str">
            <v>Bandeja 2 (Compra)</v>
          </cell>
          <cell r="E387"/>
          <cell r="F387">
            <v>82056</v>
          </cell>
          <cell r="G387">
            <v>14910</v>
          </cell>
          <cell r="H387">
            <v>68108</v>
          </cell>
          <cell r="I387">
            <v>48609</v>
          </cell>
          <cell r="J387">
            <v>76665</v>
          </cell>
          <cell r="K387">
            <v>116198</v>
          </cell>
          <cell r="L387">
            <v>39976</v>
          </cell>
          <cell r="M387">
            <v>264983</v>
          </cell>
          <cell r="N387">
            <v>68380</v>
          </cell>
          <cell r="O387">
            <v>104963</v>
          </cell>
          <cell r="P387">
            <v>188089</v>
          </cell>
          <cell r="Q387">
            <v>191433</v>
          </cell>
          <cell r="R387">
            <v>195200</v>
          </cell>
          <cell r="S387">
            <v>90413</v>
          </cell>
          <cell r="T387">
            <v>199328</v>
          </cell>
          <cell r="U387">
            <v>83529</v>
          </cell>
          <cell r="V387">
            <v>38503</v>
          </cell>
          <cell r="W387">
            <v>257136</v>
          </cell>
          <cell r="X387">
            <v>214241</v>
          </cell>
          <cell r="Y387">
            <v>55695</v>
          </cell>
          <cell r="Z387">
            <v>39434</v>
          </cell>
          <cell r="AA387">
            <v>184835</v>
          </cell>
          <cell r="AB387">
            <v>50496</v>
          </cell>
          <cell r="AC387">
            <v>23144</v>
          </cell>
          <cell r="AD387">
            <v>84756</v>
          </cell>
          <cell r="AE387">
            <v>58588</v>
          </cell>
          <cell r="AF387">
            <v>104897</v>
          </cell>
          <cell r="AG387">
            <v>83409</v>
          </cell>
          <cell r="AH387">
            <v>14910</v>
          </cell>
        </row>
        <row r="388">
          <cell r="D388" t="str">
            <v>Bandeja 3 (Arrendamiento)</v>
          </cell>
          <cell r="E388"/>
          <cell r="F388">
            <v>2104</v>
          </cell>
          <cell r="G388">
            <v>857</v>
          </cell>
          <cell r="H388">
            <v>2432</v>
          </cell>
          <cell r="I388">
            <v>1737</v>
          </cell>
          <cell r="J388">
            <v>3508</v>
          </cell>
          <cell r="K388">
            <v>1433</v>
          </cell>
          <cell r="L388">
            <v>947</v>
          </cell>
          <cell r="M388">
            <v>3759</v>
          </cell>
          <cell r="N388">
            <v>2525</v>
          </cell>
          <cell r="O388">
            <v>7364</v>
          </cell>
          <cell r="P388">
            <v>1775</v>
          </cell>
          <cell r="Q388">
            <v>1805</v>
          </cell>
          <cell r="R388">
            <v>1841</v>
          </cell>
          <cell r="S388">
            <v>6552</v>
          </cell>
          <cell r="T388">
            <v>1880</v>
          </cell>
          <cell r="U388">
            <v>2314</v>
          </cell>
          <cell r="V388">
            <v>2683</v>
          </cell>
          <cell r="W388">
            <v>14276</v>
          </cell>
          <cell r="X388">
            <v>2021</v>
          </cell>
          <cell r="Y388">
            <v>906</v>
          </cell>
          <cell r="Z388">
            <v>3881</v>
          </cell>
          <cell r="AA388">
            <v>1743</v>
          </cell>
          <cell r="AB388">
            <v>2735</v>
          </cell>
          <cell r="AC388">
            <v>5523</v>
          </cell>
          <cell r="AD388">
            <v>5411</v>
          </cell>
          <cell r="AE388">
            <v>2263</v>
          </cell>
          <cell r="AF388">
            <v>1298</v>
          </cell>
          <cell r="AG388">
            <v>1857</v>
          </cell>
          <cell r="AH388">
            <v>857</v>
          </cell>
        </row>
        <row r="389">
          <cell r="D389" t="str">
            <v>Bandeja 3 (Compra)</v>
          </cell>
          <cell r="E389"/>
          <cell r="F389">
            <v>14728</v>
          </cell>
          <cell r="G389">
            <v>1909</v>
          </cell>
          <cell r="H389">
            <v>15604</v>
          </cell>
          <cell r="I389">
            <v>17371</v>
          </cell>
          <cell r="J389">
            <v>21048</v>
          </cell>
          <cell r="K389">
            <v>17197</v>
          </cell>
          <cell r="L389">
            <v>7890</v>
          </cell>
          <cell r="M389">
            <v>19551</v>
          </cell>
          <cell r="N389">
            <v>18515</v>
          </cell>
          <cell r="O389">
            <v>24840</v>
          </cell>
          <cell r="P389">
            <v>33203</v>
          </cell>
          <cell r="Q389">
            <v>33794</v>
          </cell>
          <cell r="R389">
            <v>34459</v>
          </cell>
          <cell r="S389">
            <v>26206</v>
          </cell>
          <cell r="T389">
            <v>35187</v>
          </cell>
          <cell r="U389">
            <v>16201</v>
          </cell>
          <cell r="V389">
            <v>9941</v>
          </cell>
          <cell r="W389">
            <v>44330</v>
          </cell>
          <cell r="X389">
            <v>37820</v>
          </cell>
          <cell r="Y389">
            <v>11324</v>
          </cell>
          <cell r="Z389">
            <v>11642</v>
          </cell>
          <cell r="AA389">
            <v>32630</v>
          </cell>
          <cell r="AB389">
            <v>32402</v>
          </cell>
          <cell r="AC389">
            <v>36820</v>
          </cell>
          <cell r="AD389">
            <v>21645</v>
          </cell>
          <cell r="AE389">
            <v>27166</v>
          </cell>
          <cell r="AF389">
            <v>10373</v>
          </cell>
          <cell r="AG389">
            <v>18653</v>
          </cell>
          <cell r="AH389">
            <v>1909</v>
          </cell>
        </row>
        <row r="390">
          <cell r="D390" t="str">
            <v>Bandeja 4 (Arrendamiento)</v>
          </cell>
          <cell r="E390"/>
          <cell r="F390">
            <v>3577</v>
          </cell>
          <cell r="G390">
            <v>1659</v>
          </cell>
          <cell r="H390">
            <v>3187</v>
          </cell>
          <cell r="I390">
            <v>2321</v>
          </cell>
          <cell r="J390">
            <v>7434</v>
          </cell>
          <cell r="K390">
            <v>2508</v>
          </cell>
          <cell r="L390">
            <v>1031</v>
          </cell>
          <cell r="M390">
            <v>4187</v>
          </cell>
          <cell r="N390">
            <v>4187</v>
          </cell>
          <cell r="O390">
            <v>12536</v>
          </cell>
          <cell r="P390">
            <v>2217</v>
          </cell>
          <cell r="Q390">
            <v>2255</v>
          </cell>
          <cell r="R390">
            <v>2301</v>
          </cell>
          <cell r="S390">
            <v>9654</v>
          </cell>
          <cell r="T390">
            <v>2349</v>
          </cell>
          <cell r="U390">
            <v>3787</v>
          </cell>
          <cell r="V390">
            <v>3524</v>
          </cell>
          <cell r="W390">
            <v>16146</v>
          </cell>
          <cell r="X390">
            <v>2524</v>
          </cell>
          <cell r="Y390">
            <v>1408</v>
          </cell>
          <cell r="Z390">
            <v>5133</v>
          </cell>
          <cell r="AA390">
            <v>2178</v>
          </cell>
          <cell r="AB390">
            <v>3787</v>
          </cell>
          <cell r="AC390">
            <v>6312</v>
          </cell>
          <cell r="AD390">
            <v>7943</v>
          </cell>
          <cell r="AE390">
            <v>2614</v>
          </cell>
          <cell r="AF390">
            <v>3291</v>
          </cell>
          <cell r="AG390">
            <v>2785</v>
          </cell>
          <cell r="AH390">
            <v>1031</v>
          </cell>
        </row>
        <row r="391">
          <cell r="D391" t="str">
            <v>Bandeja 4 (Compra)</v>
          </cell>
          <cell r="E391"/>
          <cell r="F391">
            <v>21776</v>
          </cell>
          <cell r="G391">
            <v>16590</v>
          </cell>
          <cell r="H391">
            <v>22025</v>
          </cell>
          <cell r="I391">
            <v>23205</v>
          </cell>
          <cell r="J391">
            <v>27878</v>
          </cell>
          <cell r="K391">
            <v>23646</v>
          </cell>
          <cell r="L391">
            <v>10310</v>
          </cell>
          <cell r="M391">
            <v>28814</v>
          </cell>
          <cell r="N391">
            <v>27878</v>
          </cell>
          <cell r="O391">
            <v>35783</v>
          </cell>
          <cell r="P391">
            <v>39582</v>
          </cell>
          <cell r="Q391">
            <v>40284</v>
          </cell>
          <cell r="R391">
            <v>41077</v>
          </cell>
          <cell r="S391">
            <v>38615</v>
          </cell>
          <cell r="T391">
            <v>41946</v>
          </cell>
          <cell r="U391">
            <v>23249</v>
          </cell>
          <cell r="V391">
            <v>13360</v>
          </cell>
          <cell r="W391">
            <v>50138</v>
          </cell>
          <cell r="X391">
            <v>45085</v>
          </cell>
          <cell r="Y391">
            <v>17590</v>
          </cell>
          <cell r="Z391">
            <v>15398</v>
          </cell>
          <cell r="AA391">
            <v>38897</v>
          </cell>
          <cell r="AB391">
            <v>45446</v>
          </cell>
          <cell r="AC391">
            <v>42080</v>
          </cell>
          <cell r="AD391">
            <v>31770</v>
          </cell>
          <cell r="AE391">
            <v>31381</v>
          </cell>
          <cell r="AF391">
            <v>29624</v>
          </cell>
          <cell r="AG391">
            <v>28731</v>
          </cell>
          <cell r="AH391">
            <v>10310</v>
          </cell>
        </row>
        <row r="392">
          <cell r="D392" t="str">
            <v>Olleta (Arrendamiento)</v>
          </cell>
          <cell r="E392"/>
          <cell r="F392">
            <v>4208</v>
          </cell>
          <cell r="G392">
            <v>1059</v>
          </cell>
          <cell r="H392">
            <v>5035</v>
          </cell>
          <cell r="I392">
            <v>2873</v>
          </cell>
          <cell r="J392">
            <v>7605</v>
          </cell>
          <cell r="K392">
            <v>4618</v>
          </cell>
          <cell r="L392">
            <v>3998</v>
          </cell>
          <cell r="M392">
            <v>5049</v>
          </cell>
          <cell r="N392">
            <v>4078</v>
          </cell>
          <cell r="O392">
            <v>10520</v>
          </cell>
          <cell r="P392">
            <v>894</v>
          </cell>
          <cell r="Q392">
            <v>910</v>
          </cell>
          <cell r="R392">
            <v>929</v>
          </cell>
          <cell r="S392">
            <v>8698</v>
          </cell>
          <cell r="T392">
            <v>947</v>
          </cell>
          <cell r="U392">
            <v>4418</v>
          </cell>
          <cell r="V392">
            <v>4839</v>
          </cell>
          <cell r="W392">
            <v>37341</v>
          </cell>
          <cell r="X392">
            <v>1018</v>
          </cell>
          <cell r="Y392">
            <v>1962</v>
          </cell>
          <cell r="Z392">
            <v>8763</v>
          </cell>
          <cell r="AA392">
            <v>878</v>
          </cell>
          <cell r="AB392">
            <v>3892</v>
          </cell>
          <cell r="AC392">
            <v>2051</v>
          </cell>
          <cell r="AD392">
            <v>10675</v>
          </cell>
          <cell r="AE392">
            <v>2534</v>
          </cell>
          <cell r="AF392">
            <v>4103</v>
          </cell>
          <cell r="AG392">
            <v>3094</v>
          </cell>
          <cell r="AH392">
            <v>878</v>
          </cell>
        </row>
        <row r="393">
          <cell r="D393" t="str">
            <v>Olleta (Compra)</v>
          </cell>
          <cell r="E393"/>
          <cell r="F393">
            <v>31350</v>
          </cell>
          <cell r="G393">
            <v>6319</v>
          </cell>
          <cell r="H393">
            <v>33798</v>
          </cell>
          <cell r="I393">
            <v>28734</v>
          </cell>
          <cell r="J393">
            <v>45628</v>
          </cell>
          <cell r="K393">
            <v>65884</v>
          </cell>
          <cell r="L393">
            <v>23670</v>
          </cell>
          <cell r="M393">
            <v>40386</v>
          </cell>
          <cell r="N393">
            <v>52390</v>
          </cell>
          <cell r="O393">
            <v>49368</v>
          </cell>
          <cell r="P393">
            <v>82342</v>
          </cell>
          <cell r="Q393">
            <v>83808</v>
          </cell>
          <cell r="R393">
            <v>85456</v>
          </cell>
          <cell r="S393">
            <v>45310</v>
          </cell>
          <cell r="T393">
            <v>87263</v>
          </cell>
          <cell r="U393">
            <v>32822</v>
          </cell>
          <cell r="V393">
            <v>24406</v>
          </cell>
          <cell r="W393">
            <v>115956</v>
          </cell>
          <cell r="X393">
            <v>93792</v>
          </cell>
          <cell r="Y393">
            <v>24525</v>
          </cell>
          <cell r="Z393">
            <v>26289</v>
          </cell>
          <cell r="AA393">
            <v>80919</v>
          </cell>
          <cell r="AB393">
            <v>23354</v>
          </cell>
          <cell r="AC393">
            <v>13676</v>
          </cell>
          <cell r="AD393">
            <v>42698</v>
          </cell>
          <cell r="AE393">
            <v>27041</v>
          </cell>
          <cell r="AF393">
            <v>36356</v>
          </cell>
          <cell r="AG393">
            <v>31030</v>
          </cell>
          <cell r="AH393">
            <v>6319</v>
          </cell>
        </row>
        <row r="394">
          <cell r="D394" t="str">
            <v>Olla 1 (Arrendamiento)</v>
          </cell>
          <cell r="E394"/>
          <cell r="F394">
            <v>4629</v>
          </cell>
          <cell r="G394">
            <v>2099</v>
          </cell>
          <cell r="H394">
            <v>5369</v>
          </cell>
          <cell r="I394">
            <v>2489</v>
          </cell>
          <cell r="J394">
            <v>8368</v>
          </cell>
          <cell r="K394">
            <v>5536</v>
          </cell>
          <cell r="L394">
            <v>4734</v>
          </cell>
          <cell r="M394">
            <v>12281</v>
          </cell>
          <cell r="N394">
            <v>7995</v>
          </cell>
          <cell r="O394">
            <v>16532</v>
          </cell>
          <cell r="P394">
            <v>1783</v>
          </cell>
          <cell r="Q394">
            <v>1816</v>
          </cell>
          <cell r="R394">
            <v>1852</v>
          </cell>
          <cell r="S394">
            <v>12792</v>
          </cell>
          <cell r="T394">
            <v>1890</v>
          </cell>
          <cell r="U394">
            <v>4839</v>
          </cell>
          <cell r="V394">
            <v>6365</v>
          </cell>
          <cell r="W394">
            <v>31107</v>
          </cell>
          <cell r="X394">
            <v>2031</v>
          </cell>
          <cell r="Y394">
            <v>2554</v>
          </cell>
          <cell r="Z394">
            <v>10641</v>
          </cell>
          <cell r="AA394">
            <v>1753</v>
          </cell>
          <cell r="AB394">
            <v>3998</v>
          </cell>
          <cell r="AC394">
            <v>2525</v>
          </cell>
          <cell r="AD394">
            <v>14696</v>
          </cell>
          <cell r="AE394">
            <v>4418</v>
          </cell>
          <cell r="AF394">
            <v>5685</v>
          </cell>
          <cell r="AG394">
            <v>3624</v>
          </cell>
          <cell r="AH394">
            <v>1753</v>
          </cell>
        </row>
        <row r="395">
          <cell r="D395" t="str">
            <v>Olla 1 (Compra)</v>
          </cell>
          <cell r="E395"/>
          <cell r="F395">
            <v>39134</v>
          </cell>
          <cell r="G395">
            <v>9513</v>
          </cell>
          <cell r="H395">
            <v>43058</v>
          </cell>
          <cell r="I395">
            <v>24883</v>
          </cell>
          <cell r="J395">
            <v>54573</v>
          </cell>
          <cell r="K395">
            <v>53256</v>
          </cell>
          <cell r="L395">
            <v>36294</v>
          </cell>
          <cell r="M395">
            <v>98246</v>
          </cell>
          <cell r="N395">
            <v>66486</v>
          </cell>
          <cell r="O395">
            <v>66130</v>
          </cell>
          <cell r="P395">
            <v>75286</v>
          </cell>
          <cell r="Q395">
            <v>76626</v>
          </cell>
          <cell r="R395">
            <v>78133</v>
          </cell>
          <cell r="S395">
            <v>51168</v>
          </cell>
          <cell r="T395">
            <v>79785</v>
          </cell>
          <cell r="U395">
            <v>40607</v>
          </cell>
          <cell r="V395">
            <v>36715</v>
          </cell>
          <cell r="W395">
            <v>96598</v>
          </cell>
          <cell r="X395">
            <v>85755</v>
          </cell>
          <cell r="Y395">
            <v>31926</v>
          </cell>
          <cell r="Z395">
            <v>31923</v>
          </cell>
          <cell r="AA395">
            <v>73984</v>
          </cell>
          <cell r="AB395">
            <v>47971</v>
          </cell>
          <cell r="AC395">
            <v>16832</v>
          </cell>
          <cell r="AD395">
            <v>58784</v>
          </cell>
          <cell r="AE395">
            <v>33050</v>
          </cell>
          <cell r="AF395">
            <v>51169</v>
          </cell>
          <cell r="AG395">
            <v>36201</v>
          </cell>
          <cell r="AH395">
            <v>9513</v>
          </cell>
        </row>
        <row r="396">
          <cell r="D396" t="str">
            <v>Olla 2 (Arrendamiento)</v>
          </cell>
          <cell r="E396"/>
          <cell r="F396">
            <v>7259</v>
          </cell>
          <cell r="G396">
            <v>4459</v>
          </cell>
          <cell r="H396">
            <v>8583</v>
          </cell>
          <cell r="I396">
            <v>3113</v>
          </cell>
          <cell r="J396">
            <v>11113</v>
          </cell>
          <cell r="K396">
            <v>8531</v>
          </cell>
          <cell r="L396">
            <v>6522</v>
          </cell>
          <cell r="M396">
            <v>13438</v>
          </cell>
          <cell r="N396">
            <v>7048</v>
          </cell>
          <cell r="O396">
            <v>21383</v>
          </cell>
          <cell r="P396">
            <v>2322</v>
          </cell>
          <cell r="Q396">
            <v>2364</v>
          </cell>
          <cell r="R396">
            <v>2410</v>
          </cell>
          <cell r="S396">
            <v>23197</v>
          </cell>
          <cell r="T396">
            <v>2461</v>
          </cell>
          <cell r="U396">
            <v>7469</v>
          </cell>
          <cell r="V396">
            <v>9731</v>
          </cell>
          <cell r="W396">
            <v>49795</v>
          </cell>
          <cell r="X396">
            <v>2645</v>
          </cell>
          <cell r="Y396">
            <v>3515</v>
          </cell>
          <cell r="Z396">
            <v>17526</v>
          </cell>
          <cell r="AA396">
            <v>2282</v>
          </cell>
          <cell r="AB396">
            <v>5260</v>
          </cell>
          <cell r="AC396">
            <v>5602</v>
          </cell>
          <cell r="AD396">
            <v>18554</v>
          </cell>
          <cell r="AE396">
            <v>4131</v>
          </cell>
          <cell r="AF396">
            <v>5760</v>
          </cell>
          <cell r="AG396">
            <v>4730</v>
          </cell>
          <cell r="AH396">
            <v>2282</v>
          </cell>
        </row>
        <row r="397">
          <cell r="D397" t="str">
            <v>Olla 2 (Compra)</v>
          </cell>
          <cell r="E397"/>
          <cell r="F397">
            <v>54494</v>
          </cell>
          <cell r="G397">
            <v>15825</v>
          </cell>
          <cell r="H397">
            <v>58992</v>
          </cell>
          <cell r="I397">
            <v>31122</v>
          </cell>
          <cell r="J397">
            <v>66681</v>
          </cell>
          <cell r="K397">
            <v>79886</v>
          </cell>
          <cell r="L397">
            <v>43132</v>
          </cell>
          <cell r="M397">
            <v>107504</v>
          </cell>
          <cell r="N397">
            <v>72272</v>
          </cell>
          <cell r="O397">
            <v>85534</v>
          </cell>
          <cell r="P397">
            <v>121710</v>
          </cell>
          <cell r="Q397">
            <v>123874</v>
          </cell>
          <cell r="R397">
            <v>126310</v>
          </cell>
          <cell r="S397">
            <v>92784</v>
          </cell>
          <cell r="T397">
            <v>128982</v>
          </cell>
          <cell r="U397">
            <v>55966</v>
          </cell>
          <cell r="V397">
            <v>53126</v>
          </cell>
          <cell r="W397">
            <v>154632</v>
          </cell>
          <cell r="X397">
            <v>138634</v>
          </cell>
          <cell r="Y397">
            <v>43938</v>
          </cell>
          <cell r="Z397">
            <v>52579</v>
          </cell>
          <cell r="AA397">
            <v>119605</v>
          </cell>
          <cell r="AB397">
            <v>63120</v>
          </cell>
          <cell r="AC397">
            <v>37346</v>
          </cell>
          <cell r="AD397">
            <v>74216</v>
          </cell>
          <cell r="AE397">
            <v>46420</v>
          </cell>
          <cell r="AF397">
            <v>51843</v>
          </cell>
          <cell r="AG397">
            <v>48091</v>
          </cell>
          <cell r="AH397">
            <v>15825</v>
          </cell>
        </row>
        <row r="398">
          <cell r="D398" t="str">
            <v>Escurridor para platos (Arrendamiento)</v>
          </cell>
          <cell r="E398"/>
          <cell r="F398">
            <v>8416</v>
          </cell>
          <cell r="G398">
            <v>2228</v>
          </cell>
          <cell r="H398">
            <v>6784</v>
          </cell>
          <cell r="I398">
            <v>5478</v>
          </cell>
          <cell r="J398">
            <v>9678</v>
          </cell>
          <cell r="K398">
            <v>6075</v>
          </cell>
          <cell r="L398">
            <v>3366</v>
          </cell>
          <cell r="M398">
            <v>6784</v>
          </cell>
          <cell r="N398">
            <v>5891</v>
          </cell>
          <cell r="O398">
            <v>16815</v>
          </cell>
          <cell r="P398">
            <v>2208</v>
          </cell>
          <cell r="Q398">
            <v>2247</v>
          </cell>
          <cell r="R398">
            <v>2291</v>
          </cell>
          <cell r="S398">
            <v>19247</v>
          </cell>
          <cell r="T398">
            <v>2340</v>
          </cell>
          <cell r="U398">
            <v>8626</v>
          </cell>
          <cell r="V398">
            <v>8100</v>
          </cell>
          <cell r="W398">
            <v>31138</v>
          </cell>
          <cell r="X398">
            <v>2514</v>
          </cell>
          <cell r="Y398">
            <v>3111</v>
          </cell>
          <cell r="Z398">
            <v>13771</v>
          </cell>
          <cell r="AA398">
            <v>2169</v>
          </cell>
          <cell r="AB398">
            <v>4944</v>
          </cell>
          <cell r="AC398">
            <v>3156</v>
          </cell>
          <cell r="AD398">
            <v>17062</v>
          </cell>
          <cell r="AE398">
            <v>6943</v>
          </cell>
          <cell r="AF398">
            <v>4488</v>
          </cell>
          <cell r="AG398">
            <v>6453</v>
          </cell>
          <cell r="AH398">
            <v>2169</v>
          </cell>
        </row>
        <row r="399">
          <cell r="D399" t="str">
            <v>Escurridor para platos (Compra)</v>
          </cell>
          <cell r="E399"/>
          <cell r="F399">
            <v>55440</v>
          </cell>
          <cell r="G399">
            <v>13046</v>
          </cell>
          <cell r="H399">
            <v>57761</v>
          </cell>
          <cell r="I399">
            <v>54773</v>
          </cell>
          <cell r="J399">
            <v>58073</v>
          </cell>
          <cell r="K399">
            <v>49707</v>
          </cell>
          <cell r="L399">
            <v>17884</v>
          </cell>
          <cell r="M399">
            <v>54273</v>
          </cell>
          <cell r="N399">
            <v>79952</v>
          </cell>
          <cell r="O399">
            <v>76994</v>
          </cell>
          <cell r="P399">
            <v>75931</v>
          </cell>
          <cell r="Q399">
            <v>77282</v>
          </cell>
          <cell r="R399">
            <v>78801</v>
          </cell>
          <cell r="S399">
            <v>76991</v>
          </cell>
          <cell r="T399">
            <v>80467</v>
          </cell>
          <cell r="U399">
            <v>56913</v>
          </cell>
          <cell r="V399">
            <v>47235</v>
          </cell>
          <cell r="W399">
            <v>96695</v>
          </cell>
          <cell r="X399">
            <v>86489</v>
          </cell>
          <cell r="Y399">
            <v>38886</v>
          </cell>
          <cell r="Z399">
            <v>41312</v>
          </cell>
          <cell r="AA399">
            <v>74618</v>
          </cell>
          <cell r="AB399">
            <v>58281</v>
          </cell>
          <cell r="AC399">
            <v>21040</v>
          </cell>
          <cell r="AD399">
            <v>68249</v>
          </cell>
          <cell r="AE399">
            <v>26747</v>
          </cell>
          <cell r="AF399">
            <v>40396</v>
          </cell>
          <cell r="AG399">
            <v>64623</v>
          </cell>
          <cell r="AH399">
            <v>13046</v>
          </cell>
        </row>
        <row r="400">
          <cell r="D400" t="str">
            <v>Soporte para Botellón de agua (Compra)</v>
          </cell>
          <cell r="E400"/>
          <cell r="F400">
            <v>68380</v>
          </cell>
          <cell r="G400">
            <v>47374</v>
          </cell>
          <cell r="H400">
            <v>77571</v>
          </cell>
          <cell r="I400">
            <v>42468</v>
          </cell>
          <cell r="J400">
            <v>83779</v>
          </cell>
          <cell r="K400">
            <v>36617</v>
          </cell>
          <cell r="L400">
            <v>19462</v>
          </cell>
          <cell r="M400">
            <v>48578</v>
          </cell>
          <cell r="N400">
            <v>55756</v>
          </cell>
          <cell r="O400">
            <v>73425</v>
          </cell>
          <cell r="P400">
            <v>44119</v>
          </cell>
          <cell r="Q400">
            <v>44905</v>
          </cell>
          <cell r="R400">
            <v>45787</v>
          </cell>
          <cell r="S400">
            <v>73619</v>
          </cell>
          <cell r="T400">
            <v>46756</v>
          </cell>
          <cell r="U400">
            <v>69853</v>
          </cell>
          <cell r="V400">
            <v>69327</v>
          </cell>
          <cell r="W400">
            <v>74530</v>
          </cell>
          <cell r="X400">
            <v>50254</v>
          </cell>
          <cell r="Y400">
            <v>63650</v>
          </cell>
          <cell r="Z400">
            <v>103280</v>
          </cell>
          <cell r="AA400">
            <v>43356</v>
          </cell>
          <cell r="AB400">
            <v>38819</v>
          </cell>
          <cell r="AC400">
            <v>23144</v>
          </cell>
          <cell r="AD400">
            <v>38656</v>
          </cell>
          <cell r="AE400">
            <v>25248</v>
          </cell>
          <cell r="AF400">
            <v>26931</v>
          </cell>
          <cell r="AG400">
            <v>56932</v>
          </cell>
          <cell r="AH400">
            <v>19462</v>
          </cell>
        </row>
        <row r="401">
          <cell r="D401" t="str">
            <v>Carro exprimidor de trapero 1 (Arrendamiento)</v>
          </cell>
          <cell r="E401"/>
          <cell r="F401">
            <v>17589</v>
          </cell>
          <cell r="G401">
            <v>11989</v>
          </cell>
          <cell r="H401">
            <v>52096</v>
          </cell>
          <cell r="I401">
            <v>14728</v>
          </cell>
          <cell r="J401">
            <v>13771</v>
          </cell>
          <cell r="K401">
            <v>9090</v>
          </cell>
          <cell r="L401">
            <v>4734</v>
          </cell>
          <cell r="M401">
            <v>11809</v>
          </cell>
          <cell r="N401">
            <v>33664</v>
          </cell>
          <cell r="O401">
            <v>92050</v>
          </cell>
          <cell r="P401">
            <v>7574</v>
          </cell>
          <cell r="Q401">
            <v>7709</v>
          </cell>
          <cell r="R401">
            <v>7859</v>
          </cell>
          <cell r="S401">
            <v>74487</v>
          </cell>
          <cell r="T401">
            <v>8027</v>
          </cell>
          <cell r="U401">
            <v>52916</v>
          </cell>
          <cell r="V401">
            <v>45815</v>
          </cell>
          <cell r="W401">
            <v>100802</v>
          </cell>
          <cell r="X401">
            <v>8627</v>
          </cell>
          <cell r="Y401">
            <v>21690</v>
          </cell>
          <cell r="Z401">
            <v>32862</v>
          </cell>
          <cell r="AA401">
            <v>7443</v>
          </cell>
          <cell r="AB401">
            <v>19988</v>
          </cell>
          <cell r="AC401">
            <v>34700</v>
          </cell>
          <cell r="AD401">
            <v>19159</v>
          </cell>
          <cell r="AE401">
            <v>11993</v>
          </cell>
          <cell r="AF401">
            <v>23489</v>
          </cell>
          <cell r="AG401">
            <v>25814</v>
          </cell>
          <cell r="AH401">
            <v>4734</v>
          </cell>
        </row>
        <row r="402">
          <cell r="D402" t="str">
            <v>Carro exprimidor de trapero 1 (Compra)</v>
          </cell>
          <cell r="E402"/>
          <cell r="F402">
            <v>211115</v>
          </cell>
          <cell r="G402">
            <v>129870</v>
          </cell>
          <cell r="H402">
            <v>347305</v>
          </cell>
          <cell r="I402">
            <v>147289</v>
          </cell>
          <cell r="J402">
            <v>165248</v>
          </cell>
          <cell r="K402">
            <v>76316</v>
          </cell>
          <cell r="L402">
            <v>23144</v>
          </cell>
          <cell r="M402">
            <v>47235</v>
          </cell>
          <cell r="N402">
            <v>269312</v>
          </cell>
          <cell r="O402">
            <v>305080</v>
          </cell>
          <cell r="P402">
            <v>73797</v>
          </cell>
          <cell r="Q402">
            <v>75110</v>
          </cell>
          <cell r="R402">
            <v>76587</v>
          </cell>
          <cell r="S402">
            <v>297947</v>
          </cell>
          <cell r="T402">
            <v>78206</v>
          </cell>
          <cell r="U402">
            <v>359363</v>
          </cell>
          <cell r="V402">
            <v>261422</v>
          </cell>
          <cell r="W402">
            <v>284567</v>
          </cell>
          <cell r="X402">
            <v>84058</v>
          </cell>
          <cell r="Y402">
            <v>271133</v>
          </cell>
          <cell r="Z402">
            <v>394342</v>
          </cell>
          <cell r="AA402">
            <v>72521</v>
          </cell>
          <cell r="AB402">
            <v>239856</v>
          </cell>
          <cell r="AC402">
            <v>231335</v>
          </cell>
          <cell r="AD402">
            <v>229910</v>
          </cell>
          <cell r="AE402">
            <v>39891</v>
          </cell>
          <cell r="AF402">
            <v>211410</v>
          </cell>
          <cell r="AG402">
            <v>259111</v>
          </cell>
          <cell r="AH402">
            <v>23144</v>
          </cell>
        </row>
        <row r="403">
          <cell r="D403" t="str">
            <v>Carro exprimidor de trapero 2 (Arrendamiento)</v>
          </cell>
          <cell r="E403"/>
          <cell r="F403">
            <v>33811</v>
          </cell>
          <cell r="G403">
            <v>11989</v>
          </cell>
          <cell r="H403">
            <v>40300</v>
          </cell>
          <cell r="I403">
            <v>36052</v>
          </cell>
          <cell r="J403">
            <v>30500</v>
          </cell>
          <cell r="K403">
            <v>36777</v>
          </cell>
          <cell r="L403">
            <v>33664</v>
          </cell>
          <cell r="M403">
            <v>110442</v>
          </cell>
          <cell r="N403">
            <v>35768</v>
          </cell>
          <cell r="O403">
            <v>107830</v>
          </cell>
          <cell r="P403">
            <v>33944</v>
          </cell>
          <cell r="Q403">
            <v>34547</v>
          </cell>
          <cell r="R403">
            <v>35226</v>
          </cell>
          <cell r="S403">
            <v>114388</v>
          </cell>
          <cell r="T403">
            <v>35971</v>
          </cell>
          <cell r="U403">
            <v>33980</v>
          </cell>
          <cell r="V403">
            <v>51232</v>
          </cell>
          <cell r="W403">
            <v>107522</v>
          </cell>
          <cell r="X403">
            <v>38663</v>
          </cell>
          <cell r="Y403">
            <v>21690</v>
          </cell>
          <cell r="Z403">
            <v>35053</v>
          </cell>
          <cell r="AA403">
            <v>33357</v>
          </cell>
          <cell r="AB403">
            <v>24512</v>
          </cell>
          <cell r="AC403">
            <v>32349</v>
          </cell>
          <cell r="AD403">
            <v>23177</v>
          </cell>
          <cell r="AE403">
            <v>27142</v>
          </cell>
          <cell r="AF403">
            <v>23489</v>
          </cell>
          <cell r="AG403">
            <v>33682</v>
          </cell>
          <cell r="AH403">
            <v>11989</v>
          </cell>
        </row>
        <row r="404">
          <cell r="D404" t="str">
            <v>Carro exprimidor de trapero 2 (Compra)</v>
          </cell>
          <cell r="E404"/>
          <cell r="F404">
            <v>357680</v>
          </cell>
          <cell r="G404">
            <v>188203</v>
          </cell>
          <cell r="H404">
            <v>392965</v>
          </cell>
          <cell r="I404">
            <v>294581</v>
          </cell>
          <cell r="J404">
            <v>304997</v>
          </cell>
          <cell r="K404">
            <v>397074</v>
          </cell>
          <cell r="L404">
            <v>208296</v>
          </cell>
          <cell r="M404">
            <v>662655</v>
          </cell>
          <cell r="N404">
            <v>339796</v>
          </cell>
          <cell r="O404">
            <v>389240</v>
          </cell>
          <cell r="P404">
            <v>381753</v>
          </cell>
          <cell r="Q404">
            <v>388541</v>
          </cell>
          <cell r="R404">
            <v>396185</v>
          </cell>
          <cell r="S404">
            <v>457551</v>
          </cell>
          <cell r="T404">
            <v>404563</v>
          </cell>
          <cell r="U404">
            <v>359153</v>
          </cell>
          <cell r="V404">
            <v>367674</v>
          </cell>
          <cell r="W404">
            <v>303538</v>
          </cell>
          <cell r="X404">
            <v>434834</v>
          </cell>
          <cell r="Y404">
            <v>271133</v>
          </cell>
          <cell r="Z404">
            <v>420632</v>
          </cell>
          <cell r="AA404">
            <v>375152</v>
          </cell>
          <cell r="AB404">
            <v>293508</v>
          </cell>
          <cell r="AC404">
            <v>215660</v>
          </cell>
          <cell r="AD404">
            <v>278121</v>
          </cell>
          <cell r="AE404">
            <v>227641</v>
          </cell>
          <cell r="AF404">
            <v>211410</v>
          </cell>
          <cell r="AG404">
            <v>338232</v>
          </cell>
          <cell r="AH404">
            <v>188203</v>
          </cell>
        </row>
        <row r="405">
          <cell r="D405" t="str">
            <v>Carro exprimidor de trapero 3 (Arrendamiento)</v>
          </cell>
          <cell r="E405"/>
          <cell r="F405">
            <v>40923</v>
          </cell>
          <cell r="G405">
            <v>19321</v>
          </cell>
          <cell r="H405">
            <v>42536</v>
          </cell>
          <cell r="I405">
            <v>50579</v>
          </cell>
          <cell r="J405">
            <v>32236</v>
          </cell>
          <cell r="K405">
            <v>36381</v>
          </cell>
          <cell r="L405">
            <v>52179</v>
          </cell>
          <cell r="M405">
            <v>128520</v>
          </cell>
          <cell r="N405">
            <v>33769</v>
          </cell>
          <cell r="O405">
            <v>147280</v>
          </cell>
          <cell r="P405">
            <v>38185</v>
          </cell>
          <cell r="Q405">
            <v>38864</v>
          </cell>
          <cell r="R405">
            <v>39630</v>
          </cell>
          <cell r="S405">
            <v>153097</v>
          </cell>
          <cell r="T405">
            <v>40467</v>
          </cell>
          <cell r="U405">
            <v>41133</v>
          </cell>
          <cell r="V405">
            <v>55230</v>
          </cell>
          <cell r="W405">
            <v>115201</v>
          </cell>
          <cell r="X405">
            <v>43496</v>
          </cell>
          <cell r="Y405">
            <v>25250</v>
          </cell>
          <cell r="Z405">
            <v>37087</v>
          </cell>
          <cell r="AA405">
            <v>37526</v>
          </cell>
          <cell r="AB405">
            <v>26300</v>
          </cell>
          <cell r="AC405">
            <v>42448</v>
          </cell>
          <cell r="AD405">
            <v>24656</v>
          </cell>
          <cell r="AE405">
            <v>30298</v>
          </cell>
          <cell r="AF405">
            <v>38152</v>
          </cell>
          <cell r="AG405">
            <v>40488</v>
          </cell>
          <cell r="AH405">
            <v>19321</v>
          </cell>
        </row>
        <row r="406">
          <cell r="D406" t="str">
            <v>Carro exprimidor de trapero 3 (Compra)</v>
          </cell>
          <cell r="E406"/>
          <cell r="F406">
            <v>398971</v>
          </cell>
          <cell r="G406">
            <v>224508</v>
          </cell>
          <cell r="H406">
            <v>434435</v>
          </cell>
          <cell r="I406">
            <v>505788</v>
          </cell>
          <cell r="J406">
            <v>290436</v>
          </cell>
          <cell r="K406">
            <v>396026</v>
          </cell>
          <cell r="L406">
            <v>292456</v>
          </cell>
          <cell r="M406">
            <v>771116</v>
          </cell>
          <cell r="N406">
            <v>395552</v>
          </cell>
          <cell r="O406">
            <v>586771</v>
          </cell>
          <cell r="P406">
            <v>427967</v>
          </cell>
          <cell r="Q406">
            <v>435577</v>
          </cell>
          <cell r="R406">
            <v>444146</v>
          </cell>
          <cell r="S406">
            <v>612387</v>
          </cell>
          <cell r="T406">
            <v>453538</v>
          </cell>
          <cell r="U406">
            <v>400496</v>
          </cell>
          <cell r="V406">
            <v>450782</v>
          </cell>
          <cell r="W406">
            <v>325219</v>
          </cell>
          <cell r="X406">
            <v>487474</v>
          </cell>
          <cell r="Y406">
            <v>315624</v>
          </cell>
          <cell r="Z406">
            <v>445043</v>
          </cell>
          <cell r="AA406">
            <v>420566</v>
          </cell>
          <cell r="AB406">
            <v>299820</v>
          </cell>
          <cell r="AC406">
            <v>282988</v>
          </cell>
          <cell r="AD406">
            <v>295875</v>
          </cell>
          <cell r="AE406">
            <v>338321</v>
          </cell>
          <cell r="AF406">
            <v>343373</v>
          </cell>
          <cell r="AG406">
            <v>404799</v>
          </cell>
          <cell r="AH406">
            <v>224508</v>
          </cell>
        </row>
        <row r="407">
          <cell r="D407" t="str">
            <v>Carros para limpieza (Arrendamiento)</v>
          </cell>
          <cell r="E407"/>
          <cell r="F407">
            <v>57755</v>
          </cell>
          <cell r="G407">
            <v>58984</v>
          </cell>
          <cell r="H407">
            <v>41781</v>
          </cell>
          <cell r="I407">
            <v>72232</v>
          </cell>
          <cell r="J407">
            <v>64159</v>
          </cell>
          <cell r="K407">
            <v>87445</v>
          </cell>
          <cell r="L407">
            <v>100992</v>
          </cell>
          <cell r="M407">
            <v>96434</v>
          </cell>
          <cell r="N407">
            <v>58912</v>
          </cell>
          <cell r="O407">
            <v>236700</v>
          </cell>
          <cell r="P407">
            <v>90162</v>
          </cell>
          <cell r="Q407">
            <v>91765</v>
          </cell>
          <cell r="R407">
            <v>93570</v>
          </cell>
          <cell r="S407">
            <v>247560</v>
          </cell>
          <cell r="T407">
            <v>95549</v>
          </cell>
          <cell r="U407">
            <v>57965</v>
          </cell>
          <cell r="V407">
            <v>83634</v>
          </cell>
          <cell r="W407">
            <v>273604</v>
          </cell>
          <cell r="X407">
            <v>102697</v>
          </cell>
          <cell r="Y407">
            <v>50807</v>
          </cell>
          <cell r="Z407">
            <v>65724</v>
          </cell>
          <cell r="AA407">
            <v>88603</v>
          </cell>
          <cell r="AB407">
            <v>42711</v>
          </cell>
          <cell r="AC407">
            <v>75728</v>
          </cell>
          <cell r="AD407">
            <v>61641</v>
          </cell>
          <cell r="AE407">
            <v>85212</v>
          </cell>
          <cell r="AF407">
            <v>133961</v>
          </cell>
          <cell r="AG407">
            <v>55606</v>
          </cell>
          <cell r="AH407">
            <v>41781</v>
          </cell>
        </row>
        <row r="408">
          <cell r="D408" t="str">
            <v>Carros para limpieza (Compra)</v>
          </cell>
          <cell r="E408"/>
          <cell r="F408">
            <v>876316</v>
          </cell>
          <cell r="G408">
            <v>584984</v>
          </cell>
          <cell r="H408">
            <v>835354</v>
          </cell>
          <cell r="I408">
            <v>722327</v>
          </cell>
          <cell r="J408">
            <v>641589</v>
          </cell>
          <cell r="K408">
            <v>955162</v>
          </cell>
          <cell r="L408">
            <v>447100</v>
          </cell>
          <cell r="M408">
            <v>1157200</v>
          </cell>
          <cell r="N408">
            <v>1030960</v>
          </cell>
          <cell r="O408">
            <v>946800</v>
          </cell>
          <cell r="P408">
            <v>991895</v>
          </cell>
          <cell r="Q408">
            <v>1009533</v>
          </cell>
          <cell r="R408">
            <v>1029393</v>
          </cell>
          <cell r="S408">
            <v>990237</v>
          </cell>
          <cell r="T408">
            <v>1051162</v>
          </cell>
          <cell r="U408">
            <v>877789</v>
          </cell>
          <cell r="V408">
            <v>862640</v>
          </cell>
          <cell r="W408">
            <v>772396</v>
          </cell>
          <cell r="X408">
            <v>1129812</v>
          </cell>
          <cell r="Y408">
            <v>635099</v>
          </cell>
          <cell r="Z408">
            <v>788684</v>
          </cell>
          <cell r="AA408">
            <v>974741</v>
          </cell>
          <cell r="AB408">
            <v>512324</v>
          </cell>
          <cell r="AC408">
            <v>504855</v>
          </cell>
          <cell r="AD408">
            <v>739685</v>
          </cell>
          <cell r="AE408">
            <v>739861</v>
          </cell>
          <cell r="AF408">
            <v>1205650</v>
          </cell>
          <cell r="AG408">
            <v>557074</v>
          </cell>
          <cell r="AH408">
            <v>447100</v>
          </cell>
        </row>
        <row r="409">
          <cell r="D409" t="str">
            <v>Carro de bebidas (Arrendamiento)</v>
          </cell>
          <cell r="E409"/>
          <cell r="F409">
            <v>59754</v>
          </cell>
          <cell r="G409">
            <v>38256</v>
          </cell>
          <cell r="H409">
            <v>40713</v>
          </cell>
          <cell r="I409">
            <v>60797</v>
          </cell>
          <cell r="J409">
            <v>59227</v>
          </cell>
          <cell r="K409">
            <v>66869</v>
          </cell>
          <cell r="L409">
            <v>92576</v>
          </cell>
          <cell r="M409">
            <v>56399</v>
          </cell>
          <cell r="N409">
            <v>61963</v>
          </cell>
          <cell r="O409">
            <v>210400</v>
          </cell>
          <cell r="P409">
            <v>68947</v>
          </cell>
          <cell r="Q409">
            <v>70173</v>
          </cell>
          <cell r="R409">
            <v>71554</v>
          </cell>
          <cell r="S409">
            <v>211158</v>
          </cell>
          <cell r="T409">
            <v>73067</v>
          </cell>
          <cell r="U409">
            <v>59964</v>
          </cell>
          <cell r="V409">
            <v>87526</v>
          </cell>
          <cell r="W409">
            <v>292804</v>
          </cell>
          <cell r="X409">
            <v>78533</v>
          </cell>
          <cell r="Y409">
            <v>46078</v>
          </cell>
          <cell r="Z409">
            <v>65880</v>
          </cell>
          <cell r="AA409">
            <v>67754</v>
          </cell>
          <cell r="AB409">
            <v>41554</v>
          </cell>
          <cell r="AC409">
            <v>44168</v>
          </cell>
          <cell r="AD409">
            <v>79825</v>
          </cell>
          <cell r="AE409">
            <v>39305</v>
          </cell>
          <cell r="AF409">
            <v>70862</v>
          </cell>
          <cell r="AG409">
            <v>48887</v>
          </cell>
          <cell r="AH409">
            <v>38256</v>
          </cell>
        </row>
        <row r="410">
          <cell r="D410" t="str">
            <v>Carro de bebidas (Compra)</v>
          </cell>
          <cell r="E410"/>
          <cell r="F410">
            <v>852646</v>
          </cell>
          <cell r="G410">
            <v>511656</v>
          </cell>
          <cell r="H410">
            <v>802857</v>
          </cell>
          <cell r="I410">
            <v>939907</v>
          </cell>
          <cell r="J410">
            <v>710722</v>
          </cell>
          <cell r="K410">
            <v>765963</v>
          </cell>
          <cell r="L410">
            <v>447100</v>
          </cell>
          <cell r="M410">
            <v>451192</v>
          </cell>
          <cell r="N410">
            <v>915240</v>
          </cell>
          <cell r="O410">
            <v>841600</v>
          </cell>
          <cell r="P410">
            <v>795419</v>
          </cell>
          <cell r="Q410">
            <v>809563</v>
          </cell>
          <cell r="R410">
            <v>825490</v>
          </cell>
          <cell r="S410">
            <v>844635</v>
          </cell>
          <cell r="T410">
            <v>842947</v>
          </cell>
          <cell r="U410">
            <v>854119</v>
          </cell>
          <cell r="V410">
            <v>912294</v>
          </cell>
          <cell r="W410">
            <v>826600</v>
          </cell>
          <cell r="X410">
            <v>906018</v>
          </cell>
          <cell r="Y410">
            <v>575965</v>
          </cell>
          <cell r="Z410">
            <v>790562</v>
          </cell>
          <cell r="AA410">
            <v>781663</v>
          </cell>
          <cell r="AB410">
            <v>498648</v>
          </cell>
          <cell r="AC410">
            <v>294455</v>
          </cell>
          <cell r="AD410">
            <v>957890</v>
          </cell>
          <cell r="AE410">
            <v>649726</v>
          </cell>
          <cell r="AF410">
            <v>637757</v>
          </cell>
          <cell r="AG410">
            <v>489313</v>
          </cell>
          <cell r="AH410">
            <v>294455</v>
          </cell>
        </row>
        <row r="411">
          <cell r="D411" t="str">
            <v>Escalera 1 (Arrendamiento)</v>
          </cell>
          <cell r="E411"/>
          <cell r="F411">
            <v>9047</v>
          </cell>
          <cell r="G411">
            <v>3990</v>
          </cell>
          <cell r="H411">
            <v>12996</v>
          </cell>
          <cell r="I411">
            <v>7745</v>
          </cell>
          <cell r="J411">
            <v>8350</v>
          </cell>
          <cell r="K411">
            <v>5782</v>
          </cell>
          <cell r="L411">
            <v>14202</v>
          </cell>
          <cell r="M411">
            <v>16727</v>
          </cell>
          <cell r="N411">
            <v>7995</v>
          </cell>
          <cell r="O411">
            <v>24196</v>
          </cell>
          <cell r="P411">
            <v>5302</v>
          </cell>
          <cell r="Q411">
            <v>5397</v>
          </cell>
          <cell r="R411">
            <v>5503</v>
          </cell>
          <cell r="S411">
            <v>28702</v>
          </cell>
          <cell r="T411">
            <v>5620</v>
          </cell>
          <cell r="U411">
            <v>9258</v>
          </cell>
          <cell r="V411">
            <v>8784</v>
          </cell>
          <cell r="W411">
            <v>34800</v>
          </cell>
          <cell r="X411">
            <v>6040</v>
          </cell>
          <cell r="Y411">
            <v>5535</v>
          </cell>
          <cell r="Z411">
            <v>21908</v>
          </cell>
          <cell r="AA411">
            <v>5211</v>
          </cell>
          <cell r="AB411">
            <v>5470</v>
          </cell>
          <cell r="AC411">
            <v>7259</v>
          </cell>
          <cell r="AD411">
            <v>8989</v>
          </cell>
          <cell r="AE411">
            <v>59964</v>
          </cell>
          <cell r="AF411">
            <v>10014</v>
          </cell>
          <cell r="AG411">
            <v>12465</v>
          </cell>
          <cell r="AH411">
            <v>3990</v>
          </cell>
        </row>
        <row r="412">
          <cell r="D412" t="str">
            <v>Escalera 1 (Compra)</v>
          </cell>
          <cell r="E412"/>
          <cell r="F412">
            <v>84476</v>
          </cell>
          <cell r="G412">
            <v>35550</v>
          </cell>
          <cell r="H412">
            <v>103759</v>
          </cell>
          <cell r="I412">
            <v>98084</v>
          </cell>
          <cell r="J412">
            <v>83495</v>
          </cell>
          <cell r="K412">
            <v>92947</v>
          </cell>
          <cell r="L412">
            <v>89420</v>
          </cell>
          <cell r="M412">
            <v>89315</v>
          </cell>
          <cell r="N412">
            <v>72272</v>
          </cell>
          <cell r="O412">
            <v>99940</v>
          </cell>
          <cell r="P412">
            <v>91208</v>
          </cell>
          <cell r="Q412">
            <v>92830</v>
          </cell>
          <cell r="R412">
            <v>94656</v>
          </cell>
          <cell r="S412">
            <v>114806</v>
          </cell>
          <cell r="T412">
            <v>96657</v>
          </cell>
          <cell r="U412">
            <v>85948</v>
          </cell>
          <cell r="V412">
            <v>79426</v>
          </cell>
          <cell r="W412">
            <v>98243</v>
          </cell>
          <cell r="X412">
            <v>103890</v>
          </cell>
          <cell r="Y412">
            <v>69181</v>
          </cell>
          <cell r="Z412">
            <v>131447</v>
          </cell>
          <cell r="AA412">
            <v>89631</v>
          </cell>
          <cell r="AB412">
            <v>65224</v>
          </cell>
          <cell r="AC412">
            <v>48392</v>
          </cell>
          <cell r="AD412">
            <v>107877</v>
          </cell>
          <cell r="AE412">
            <v>80679</v>
          </cell>
          <cell r="AF412">
            <v>80659</v>
          </cell>
          <cell r="AG412">
            <v>125268</v>
          </cell>
          <cell r="AH412">
            <v>35550</v>
          </cell>
        </row>
        <row r="413">
          <cell r="D413" t="str">
            <v>Escalera 2 (Arrendamiento)</v>
          </cell>
          <cell r="E413"/>
          <cell r="F413">
            <v>32507</v>
          </cell>
          <cell r="G413">
            <v>9990</v>
          </cell>
          <cell r="H413">
            <v>25851</v>
          </cell>
          <cell r="I413">
            <v>14141</v>
          </cell>
          <cell r="J413">
            <v>17410</v>
          </cell>
          <cell r="K413">
            <v>18736</v>
          </cell>
          <cell r="L413">
            <v>26090</v>
          </cell>
          <cell r="M413">
            <v>21987</v>
          </cell>
          <cell r="N413">
            <v>12940</v>
          </cell>
          <cell r="O413">
            <v>55230</v>
          </cell>
          <cell r="P413">
            <v>17183</v>
          </cell>
          <cell r="Q413">
            <v>17488</v>
          </cell>
          <cell r="R413">
            <v>17832</v>
          </cell>
          <cell r="S413">
            <v>62662</v>
          </cell>
          <cell r="T413">
            <v>18210</v>
          </cell>
          <cell r="U413">
            <v>32717</v>
          </cell>
          <cell r="V413">
            <v>22934</v>
          </cell>
          <cell r="W413">
            <v>83521</v>
          </cell>
          <cell r="X413">
            <v>19571</v>
          </cell>
          <cell r="Y413">
            <v>12333</v>
          </cell>
          <cell r="Z413">
            <v>35553</v>
          </cell>
          <cell r="AA413">
            <v>16887</v>
          </cell>
          <cell r="AB413">
            <v>10520</v>
          </cell>
          <cell r="AC413">
            <v>12624</v>
          </cell>
          <cell r="AD413">
            <v>20211</v>
          </cell>
          <cell r="AE413">
            <v>59964</v>
          </cell>
          <cell r="AF413">
            <v>76313</v>
          </cell>
          <cell r="AG413">
            <v>17416</v>
          </cell>
          <cell r="AH413">
            <v>9990</v>
          </cell>
        </row>
        <row r="414">
          <cell r="D414" t="str">
            <v>Escalera 2 (Compra)</v>
          </cell>
          <cell r="E414"/>
          <cell r="F414">
            <v>194936</v>
          </cell>
          <cell r="G414">
            <v>108878</v>
          </cell>
          <cell r="H414">
            <v>240695</v>
          </cell>
          <cell r="I414">
            <v>245457</v>
          </cell>
          <cell r="J414">
            <v>174099</v>
          </cell>
          <cell r="K414">
            <v>212108</v>
          </cell>
          <cell r="L414">
            <v>194620</v>
          </cell>
          <cell r="M414">
            <v>152435</v>
          </cell>
          <cell r="N414">
            <v>138864</v>
          </cell>
          <cell r="O414">
            <v>220920</v>
          </cell>
          <cell r="P414">
            <v>208139</v>
          </cell>
          <cell r="Q414">
            <v>211840</v>
          </cell>
          <cell r="R414">
            <v>216008</v>
          </cell>
          <cell r="S414">
            <v>250647</v>
          </cell>
          <cell r="T414">
            <v>220576</v>
          </cell>
          <cell r="U414">
            <v>196408</v>
          </cell>
          <cell r="V414">
            <v>250376</v>
          </cell>
          <cell r="W414">
            <v>235784</v>
          </cell>
          <cell r="X414">
            <v>237080</v>
          </cell>
          <cell r="Y414">
            <v>154156</v>
          </cell>
          <cell r="Z414">
            <v>319981</v>
          </cell>
          <cell r="AA414">
            <v>204539</v>
          </cell>
          <cell r="AB414">
            <v>125819</v>
          </cell>
          <cell r="AC414">
            <v>84160</v>
          </cell>
          <cell r="AD414">
            <v>242536</v>
          </cell>
          <cell r="AE414">
            <v>184562</v>
          </cell>
          <cell r="AF414">
            <v>591287</v>
          </cell>
          <cell r="AG414">
            <v>174508</v>
          </cell>
          <cell r="AH414">
            <v>84160</v>
          </cell>
        </row>
        <row r="415">
          <cell r="D415" t="str">
            <v>Escalera 3 (Arrendamiento)</v>
          </cell>
          <cell r="E415"/>
          <cell r="F415">
            <v>30455</v>
          </cell>
          <cell r="G415">
            <v>12619</v>
          </cell>
          <cell r="H415">
            <v>55377</v>
          </cell>
          <cell r="I415">
            <v>36172</v>
          </cell>
          <cell r="J415">
            <v>27859</v>
          </cell>
          <cell r="K415">
            <v>40480</v>
          </cell>
          <cell r="L415">
            <v>53652</v>
          </cell>
          <cell r="M415">
            <v>71536</v>
          </cell>
          <cell r="N415">
            <v>31350</v>
          </cell>
          <cell r="O415">
            <v>99940</v>
          </cell>
          <cell r="P415">
            <v>37125</v>
          </cell>
          <cell r="Q415">
            <v>37786</v>
          </cell>
          <cell r="R415">
            <v>38528</v>
          </cell>
          <cell r="S415">
            <v>111307</v>
          </cell>
          <cell r="T415">
            <v>39344</v>
          </cell>
          <cell r="U415">
            <v>30718</v>
          </cell>
          <cell r="V415">
            <v>26931</v>
          </cell>
          <cell r="W415">
            <v>144002</v>
          </cell>
          <cell r="X415">
            <v>42287</v>
          </cell>
          <cell r="Y415">
            <v>28275</v>
          </cell>
          <cell r="Z415">
            <v>46946</v>
          </cell>
          <cell r="AA415">
            <v>36483</v>
          </cell>
          <cell r="AB415">
            <v>17148</v>
          </cell>
          <cell r="AC415">
            <v>28388</v>
          </cell>
          <cell r="AD415">
            <v>42127</v>
          </cell>
          <cell r="AE415">
            <v>66276</v>
          </cell>
          <cell r="AF415">
            <v>87435</v>
          </cell>
          <cell r="AG415">
            <v>45616</v>
          </cell>
          <cell r="AH415">
            <v>12619</v>
          </cell>
        </row>
        <row r="416">
          <cell r="D416" t="str">
            <v>Escalera 3 (Compra)</v>
          </cell>
          <cell r="E416"/>
          <cell r="F416">
            <v>326120</v>
          </cell>
          <cell r="G416">
            <v>147227</v>
          </cell>
          <cell r="H416">
            <v>514888</v>
          </cell>
          <cell r="I416">
            <v>361717</v>
          </cell>
          <cell r="J416">
            <v>334313</v>
          </cell>
          <cell r="K416">
            <v>429299</v>
          </cell>
          <cell r="L416">
            <v>257740</v>
          </cell>
          <cell r="M416">
            <v>403747</v>
          </cell>
          <cell r="N416">
            <v>152540</v>
          </cell>
          <cell r="O416">
            <v>420800</v>
          </cell>
          <cell r="P416">
            <v>421264</v>
          </cell>
          <cell r="Q416">
            <v>428754</v>
          </cell>
          <cell r="R416">
            <v>437190</v>
          </cell>
          <cell r="S416">
            <v>445227</v>
          </cell>
          <cell r="T416">
            <v>446435</v>
          </cell>
          <cell r="U416">
            <v>327593</v>
          </cell>
          <cell r="V416">
            <v>392396</v>
          </cell>
          <cell r="W416">
            <v>406524</v>
          </cell>
          <cell r="X416">
            <v>479838</v>
          </cell>
          <cell r="Y416">
            <v>353436</v>
          </cell>
          <cell r="Z416">
            <v>563346</v>
          </cell>
          <cell r="AA416">
            <v>413979</v>
          </cell>
          <cell r="AB416">
            <v>204719</v>
          </cell>
          <cell r="AC416">
            <v>189255</v>
          </cell>
          <cell r="AD416">
            <v>505533</v>
          </cell>
          <cell r="AE416">
            <v>427827</v>
          </cell>
          <cell r="AF416">
            <v>692239</v>
          </cell>
          <cell r="AG416">
            <v>457134</v>
          </cell>
          <cell r="AH416">
            <v>147227</v>
          </cell>
        </row>
        <row r="417">
          <cell r="D417" t="str">
            <v>Escalera 4 (Arrendamiento)</v>
          </cell>
          <cell r="E417"/>
          <cell r="F417">
            <v>48371</v>
          </cell>
          <cell r="G417">
            <v>19653</v>
          </cell>
          <cell r="H417">
            <v>66040</v>
          </cell>
          <cell r="I417">
            <v>48289</v>
          </cell>
          <cell r="J417">
            <v>42779</v>
          </cell>
          <cell r="K417">
            <v>61299</v>
          </cell>
          <cell r="L417">
            <v>68380</v>
          </cell>
          <cell r="M417">
            <v>97466</v>
          </cell>
          <cell r="N417">
            <v>47340</v>
          </cell>
          <cell r="O417">
            <v>134656</v>
          </cell>
          <cell r="P417">
            <v>56218</v>
          </cell>
          <cell r="Q417">
            <v>57218</v>
          </cell>
          <cell r="R417">
            <v>58343</v>
          </cell>
          <cell r="S417">
            <v>149848</v>
          </cell>
          <cell r="T417">
            <v>59577</v>
          </cell>
          <cell r="U417">
            <v>48602</v>
          </cell>
          <cell r="V417">
            <v>33664</v>
          </cell>
          <cell r="W417">
            <v>168002</v>
          </cell>
          <cell r="X417">
            <v>64035</v>
          </cell>
          <cell r="Y417">
            <v>42420</v>
          </cell>
          <cell r="Z417">
            <v>54770</v>
          </cell>
          <cell r="AA417">
            <v>55247</v>
          </cell>
          <cell r="AB417">
            <v>24196</v>
          </cell>
          <cell r="AC417">
            <v>18936</v>
          </cell>
          <cell r="AD417">
            <v>55252</v>
          </cell>
          <cell r="AE417">
            <v>72588</v>
          </cell>
          <cell r="AF417">
            <v>117703</v>
          </cell>
          <cell r="AG417">
            <v>65860</v>
          </cell>
          <cell r="AH417">
            <v>18936</v>
          </cell>
        </row>
        <row r="418">
          <cell r="D418" t="str">
            <v>Escalera 4 (Compra)</v>
          </cell>
          <cell r="E418"/>
          <cell r="F418">
            <v>580283</v>
          </cell>
          <cell r="G418">
            <v>196535</v>
          </cell>
          <cell r="H418">
            <v>626199</v>
          </cell>
          <cell r="I418">
            <v>482889</v>
          </cell>
          <cell r="J418">
            <v>427788</v>
          </cell>
          <cell r="K418">
            <v>639901</v>
          </cell>
          <cell r="L418">
            <v>387136</v>
          </cell>
          <cell r="M418">
            <v>389861</v>
          </cell>
          <cell r="N418">
            <v>676436</v>
          </cell>
          <cell r="O418">
            <v>540728</v>
          </cell>
          <cell r="P418">
            <v>627923</v>
          </cell>
          <cell r="Q418">
            <v>639089</v>
          </cell>
          <cell r="R418">
            <v>651661</v>
          </cell>
          <cell r="S418">
            <v>599393</v>
          </cell>
          <cell r="T418">
            <v>665442</v>
          </cell>
          <cell r="U418">
            <v>581756</v>
          </cell>
          <cell r="V418">
            <v>526000</v>
          </cell>
          <cell r="W418">
            <v>474278</v>
          </cell>
          <cell r="X418">
            <v>715233</v>
          </cell>
          <cell r="Y418">
            <v>530244</v>
          </cell>
          <cell r="Z418">
            <v>657237</v>
          </cell>
          <cell r="AA418">
            <v>617064</v>
          </cell>
          <cell r="AB418">
            <v>289300</v>
          </cell>
          <cell r="AC418">
            <v>126240</v>
          </cell>
          <cell r="AD418">
            <v>663027</v>
          </cell>
          <cell r="AE418">
            <v>492840</v>
          </cell>
          <cell r="AF418">
            <v>964648</v>
          </cell>
          <cell r="AG418">
            <v>659224</v>
          </cell>
          <cell r="AH418">
            <v>126240</v>
          </cell>
        </row>
        <row r="419">
          <cell r="D419" t="str">
            <v>Escalera de tipo industrial (Arrendamiento)</v>
          </cell>
          <cell r="E419"/>
          <cell r="F419">
            <v>56282</v>
          </cell>
          <cell r="G419">
            <v>33373</v>
          </cell>
          <cell r="H419">
            <v>70172</v>
          </cell>
          <cell r="I419">
            <v>56149</v>
          </cell>
          <cell r="J419">
            <v>43882</v>
          </cell>
          <cell r="K419">
            <v>43950</v>
          </cell>
          <cell r="L419">
            <v>76796</v>
          </cell>
          <cell r="M419">
            <v>78661</v>
          </cell>
          <cell r="N419">
            <v>25248</v>
          </cell>
          <cell r="O419">
            <v>166216</v>
          </cell>
          <cell r="P419">
            <v>40307</v>
          </cell>
          <cell r="Q419">
            <v>41025</v>
          </cell>
          <cell r="R419">
            <v>41831</v>
          </cell>
          <cell r="S419">
            <v>162145</v>
          </cell>
          <cell r="T419">
            <v>42716</v>
          </cell>
          <cell r="U419">
            <v>56492</v>
          </cell>
          <cell r="V419">
            <v>47340</v>
          </cell>
          <cell r="W419">
            <v>172803</v>
          </cell>
          <cell r="X419">
            <v>45911</v>
          </cell>
          <cell r="Y419">
            <v>35347</v>
          </cell>
          <cell r="Z419">
            <v>56335</v>
          </cell>
          <cell r="AA419">
            <v>39611</v>
          </cell>
          <cell r="AB419">
            <v>13676</v>
          </cell>
          <cell r="AC419">
            <v>39450</v>
          </cell>
          <cell r="AD419">
            <v>60538</v>
          </cell>
          <cell r="AE419">
            <v>104148</v>
          </cell>
          <cell r="AF419">
            <v>109869</v>
          </cell>
          <cell r="AG419">
            <v>56932</v>
          </cell>
          <cell r="AH419">
            <v>13676</v>
          </cell>
        </row>
        <row r="420">
          <cell r="D420" t="str">
            <v>Escalera de tipo industrial (Compra)</v>
          </cell>
          <cell r="E420"/>
          <cell r="F420">
            <v>507064</v>
          </cell>
          <cell r="G420">
            <v>312686</v>
          </cell>
          <cell r="H420">
            <v>646243</v>
          </cell>
          <cell r="I420">
            <v>561487</v>
          </cell>
          <cell r="J420">
            <v>526585</v>
          </cell>
          <cell r="K420">
            <v>493364</v>
          </cell>
          <cell r="L420">
            <v>387136</v>
          </cell>
          <cell r="M420">
            <v>314643</v>
          </cell>
          <cell r="N420">
            <v>568080</v>
          </cell>
          <cell r="O420">
            <v>590172</v>
          </cell>
          <cell r="P420">
            <v>484128</v>
          </cell>
          <cell r="Q420">
            <v>492737</v>
          </cell>
          <cell r="R420">
            <v>502431</v>
          </cell>
          <cell r="S420">
            <v>648579</v>
          </cell>
          <cell r="T420">
            <v>513055</v>
          </cell>
          <cell r="U420">
            <v>612264</v>
          </cell>
          <cell r="V420">
            <v>508116</v>
          </cell>
          <cell r="W420">
            <v>487829</v>
          </cell>
          <cell r="X420">
            <v>551445</v>
          </cell>
          <cell r="Y420">
            <v>441840</v>
          </cell>
          <cell r="Z420">
            <v>676015</v>
          </cell>
          <cell r="AA420">
            <v>475756</v>
          </cell>
          <cell r="AB420">
            <v>245747</v>
          </cell>
          <cell r="AC420">
            <v>263000</v>
          </cell>
          <cell r="AD420">
            <v>726463</v>
          </cell>
          <cell r="AE420">
            <v>716601</v>
          </cell>
          <cell r="AF420">
            <v>894142</v>
          </cell>
          <cell r="AG420">
            <v>570555</v>
          </cell>
          <cell r="AH420">
            <v>245747</v>
          </cell>
        </row>
        <row r="421">
          <cell r="D421" t="str">
            <v>Mangueras 1 (Arrendamiento)</v>
          </cell>
          <cell r="E421"/>
          <cell r="F421">
            <v>24091</v>
          </cell>
          <cell r="G421">
            <v>8884</v>
          </cell>
          <cell r="H421">
            <v>15906</v>
          </cell>
          <cell r="I421">
            <v>6178</v>
          </cell>
          <cell r="J421">
            <v>16494</v>
          </cell>
          <cell r="K421">
            <v>11934</v>
          </cell>
          <cell r="L421">
            <v>10310</v>
          </cell>
          <cell r="M421">
            <v>13150</v>
          </cell>
          <cell r="N421">
            <v>4734</v>
          </cell>
          <cell r="O421">
            <v>49444</v>
          </cell>
          <cell r="P421">
            <v>4243</v>
          </cell>
          <cell r="Q421">
            <v>4317</v>
          </cell>
          <cell r="R421">
            <v>4403</v>
          </cell>
          <cell r="S421">
            <v>58242</v>
          </cell>
          <cell r="T421">
            <v>4496</v>
          </cell>
          <cell r="U421">
            <v>24301</v>
          </cell>
          <cell r="V421">
            <v>14833</v>
          </cell>
          <cell r="W421">
            <v>36480</v>
          </cell>
          <cell r="X421">
            <v>4832</v>
          </cell>
          <cell r="Y421">
            <v>15982</v>
          </cell>
          <cell r="Z421">
            <v>21908</v>
          </cell>
          <cell r="AA421">
            <v>4169</v>
          </cell>
          <cell r="AB421">
            <v>4524</v>
          </cell>
          <cell r="AC421">
            <v>15780</v>
          </cell>
          <cell r="AD421">
            <v>3722</v>
          </cell>
          <cell r="AE421">
            <v>4997</v>
          </cell>
          <cell r="AF421">
            <v>21742</v>
          </cell>
          <cell r="AG421">
            <v>8310</v>
          </cell>
          <cell r="AH421">
            <v>3722</v>
          </cell>
        </row>
        <row r="422">
          <cell r="D422" t="str">
            <v>Mangueras 1 (Compra)</v>
          </cell>
          <cell r="E422"/>
          <cell r="F422">
            <v>118666</v>
          </cell>
          <cell r="G422">
            <v>72004</v>
          </cell>
          <cell r="H422">
            <v>212869</v>
          </cell>
          <cell r="I422">
            <v>150545</v>
          </cell>
          <cell r="J422">
            <v>118760</v>
          </cell>
          <cell r="K422">
            <v>143212</v>
          </cell>
          <cell r="L422">
            <v>59964</v>
          </cell>
          <cell r="M422">
            <v>88263</v>
          </cell>
          <cell r="N422">
            <v>68380</v>
          </cell>
          <cell r="O422">
            <v>199880</v>
          </cell>
          <cell r="P422">
            <v>85821</v>
          </cell>
          <cell r="Q422">
            <v>87348</v>
          </cell>
          <cell r="R422">
            <v>89065</v>
          </cell>
          <cell r="S422">
            <v>232966</v>
          </cell>
          <cell r="T422">
            <v>90949</v>
          </cell>
          <cell r="U422">
            <v>120138</v>
          </cell>
          <cell r="V422">
            <v>110986</v>
          </cell>
          <cell r="W422">
            <v>102987</v>
          </cell>
          <cell r="X422">
            <v>97754</v>
          </cell>
          <cell r="Y422">
            <v>199775</v>
          </cell>
          <cell r="Z422">
            <v>131447</v>
          </cell>
          <cell r="AA422">
            <v>84337</v>
          </cell>
          <cell r="AB422">
            <v>53862</v>
          </cell>
          <cell r="AC422">
            <v>105200</v>
          </cell>
          <cell r="AD422">
            <v>44668</v>
          </cell>
          <cell r="AE422">
            <v>59964</v>
          </cell>
          <cell r="AF422">
            <v>100992</v>
          </cell>
          <cell r="AG422">
            <v>84160</v>
          </cell>
          <cell r="AH422">
            <v>44668</v>
          </cell>
        </row>
        <row r="423">
          <cell r="D423" t="str">
            <v>Mangueras 2 (Arrendamiento)</v>
          </cell>
          <cell r="E423"/>
          <cell r="F423">
            <v>16096</v>
          </cell>
          <cell r="G423">
            <v>11324</v>
          </cell>
          <cell r="H423">
            <v>20993</v>
          </cell>
          <cell r="I423">
            <v>6326</v>
          </cell>
          <cell r="J423">
            <v>24056</v>
          </cell>
          <cell r="K423">
            <v>14202</v>
          </cell>
          <cell r="L423">
            <v>12098</v>
          </cell>
          <cell r="M423">
            <v>17674</v>
          </cell>
          <cell r="N423">
            <v>4734</v>
          </cell>
          <cell r="O423">
            <v>48492</v>
          </cell>
          <cell r="P423">
            <v>4667</v>
          </cell>
          <cell r="Q423">
            <v>4750</v>
          </cell>
          <cell r="R423">
            <v>4842</v>
          </cell>
          <cell r="S423">
            <v>56708</v>
          </cell>
          <cell r="T423">
            <v>4945</v>
          </cell>
          <cell r="U423">
            <v>16306</v>
          </cell>
          <cell r="V423">
            <v>17568</v>
          </cell>
          <cell r="W423">
            <v>52801</v>
          </cell>
          <cell r="X423">
            <v>5316</v>
          </cell>
          <cell r="Y423">
            <v>15440</v>
          </cell>
          <cell r="Z423">
            <v>34427</v>
          </cell>
          <cell r="AA423">
            <v>4586</v>
          </cell>
          <cell r="AB423">
            <v>5891</v>
          </cell>
          <cell r="AC423">
            <v>15780</v>
          </cell>
          <cell r="AD423">
            <v>5364</v>
          </cell>
          <cell r="AE423">
            <v>5985</v>
          </cell>
          <cell r="AF423">
            <v>25482</v>
          </cell>
          <cell r="AG423">
            <v>138970</v>
          </cell>
          <cell r="AH423">
            <v>4586</v>
          </cell>
        </row>
        <row r="424">
          <cell r="D424" t="str">
            <v>Mangueras 2 (Compra)</v>
          </cell>
          <cell r="E424"/>
          <cell r="F424">
            <v>150015</v>
          </cell>
          <cell r="G424">
            <v>86016</v>
          </cell>
          <cell r="H424">
            <v>185543</v>
          </cell>
          <cell r="I424">
            <v>150545</v>
          </cell>
          <cell r="J424">
            <v>156886</v>
          </cell>
          <cell r="K424">
            <v>170423</v>
          </cell>
          <cell r="L424">
            <v>68380</v>
          </cell>
          <cell r="M424">
            <v>115615</v>
          </cell>
          <cell r="N424">
            <v>79952</v>
          </cell>
          <cell r="O424">
            <v>210400</v>
          </cell>
          <cell r="P424">
            <v>114125</v>
          </cell>
          <cell r="Q424">
            <v>116154</v>
          </cell>
          <cell r="R424">
            <v>118440</v>
          </cell>
          <cell r="S424">
            <v>226832</v>
          </cell>
          <cell r="T424">
            <v>120945</v>
          </cell>
          <cell r="U424">
            <v>151488</v>
          </cell>
          <cell r="V424">
            <v>169898</v>
          </cell>
          <cell r="W424">
            <v>149059</v>
          </cell>
          <cell r="X424">
            <v>129994</v>
          </cell>
          <cell r="Y424">
            <v>193008</v>
          </cell>
          <cell r="Z424">
            <v>206560</v>
          </cell>
          <cell r="AA424">
            <v>112153</v>
          </cell>
          <cell r="AB424">
            <v>70694</v>
          </cell>
          <cell r="AC424">
            <v>105200</v>
          </cell>
          <cell r="AD424">
            <v>64375</v>
          </cell>
          <cell r="AE424">
            <v>71830</v>
          </cell>
          <cell r="AF424">
            <v>134656</v>
          </cell>
          <cell r="AG424">
            <v>126240</v>
          </cell>
          <cell r="AH424">
            <v>64375</v>
          </cell>
        </row>
        <row r="425">
          <cell r="D425" t="str">
            <v>Mangueras 3 (Arrendamiento)</v>
          </cell>
          <cell r="E425"/>
          <cell r="F425">
            <v>22723</v>
          </cell>
          <cell r="G425">
            <v>21054</v>
          </cell>
          <cell r="H425">
            <v>29825</v>
          </cell>
          <cell r="I425">
            <v>15054</v>
          </cell>
          <cell r="J425">
            <v>35939</v>
          </cell>
          <cell r="K425">
            <v>21302</v>
          </cell>
          <cell r="L425">
            <v>15780</v>
          </cell>
          <cell r="M425">
            <v>43132</v>
          </cell>
          <cell r="N425">
            <v>11782</v>
          </cell>
          <cell r="O425">
            <v>91524</v>
          </cell>
          <cell r="P425">
            <v>6365</v>
          </cell>
          <cell r="Q425">
            <v>6478</v>
          </cell>
          <cell r="R425">
            <v>6604</v>
          </cell>
          <cell r="S425">
            <v>94554</v>
          </cell>
          <cell r="T425">
            <v>6744</v>
          </cell>
          <cell r="U425">
            <v>22934</v>
          </cell>
          <cell r="V425">
            <v>26931</v>
          </cell>
          <cell r="W425">
            <v>74881</v>
          </cell>
          <cell r="X425">
            <v>7249</v>
          </cell>
          <cell r="Y425">
            <v>14453</v>
          </cell>
          <cell r="Z425">
            <v>42251</v>
          </cell>
          <cell r="AA425">
            <v>6254</v>
          </cell>
          <cell r="AB425">
            <v>8732</v>
          </cell>
          <cell r="AC425">
            <v>13413</v>
          </cell>
          <cell r="AD425">
            <v>6678</v>
          </cell>
          <cell r="AE425">
            <v>8090</v>
          </cell>
          <cell r="AF425">
            <v>43482</v>
          </cell>
          <cell r="AG425">
            <v>21040</v>
          </cell>
          <cell r="AH425">
            <v>6254</v>
          </cell>
        </row>
        <row r="426">
          <cell r="D426" t="str">
            <v>Mangueras 3 (Compra)</v>
          </cell>
          <cell r="E426"/>
          <cell r="F426">
            <v>218816</v>
          </cell>
          <cell r="G426">
            <v>178977</v>
          </cell>
          <cell r="H426">
            <v>246904</v>
          </cell>
          <cell r="I426">
            <v>209468</v>
          </cell>
          <cell r="J426">
            <v>215637</v>
          </cell>
          <cell r="K426">
            <v>255634</v>
          </cell>
          <cell r="L426">
            <v>82056</v>
          </cell>
          <cell r="M426">
            <v>312339</v>
          </cell>
          <cell r="N426">
            <v>164112</v>
          </cell>
          <cell r="O426">
            <v>368200</v>
          </cell>
          <cell r="P426">
            <v>167439</v>
          </cell>
          <cell r="Q426">
            <v>170418</v>
          </cell>
          <cell r="R426">
            <v>173770</v>
          </cell>
          <cell r="S426">
            <v>378215</v>
          </cell>
          <cell r="T426">
            <v>177445</v>
          </cell>
          <cell r="U426">
            <v>220289</v>
          </cell>
          <cell r="V426">
            <v>280884</v>
          </cell>
          <cell r="W426">
            <v>211393</v>
          </cell>
          <cell r="X426">
            <v>190722</v>
          </cell>
          <cell r="Y426">
            <v>180672</v>
          </cell>
          <cell r="Z426">
            <v>253506</v>
          </cell>
          <cell r="AA426">
            <v>164544</v>
          </cell>
          <cell r="AB426">
            <v>104358</v>
          </cell>
          <cell r="AC426">
            <v>89420</v>
          </cell>
          <cell r="AD426">
            <v>80140</v>
          </cell>
          <cell r="AE426">
            <v>97079</v>
          </cell>
          <cell r="AF426">
            <v>201984</v>
          </cell>
          <cell r="AG426">
            <v>210842</v>
          </cell>
          <cell r="AH426">
            <v>80140</v>
          </cell>
        </row>
        <row r="427">
          <cell r="D427" t="str">
            <v>Contenedor de basura 1 (Compra)</v>
          </cell>
          <cell r="E427"/>
          <cell r="F427">
            <v>75744</v>
          </cell>
          <cell r="G427">
            <v>58065</v>
          </cell>
          <cell r="H427">
            <v>62651</v>
          </cell>
          <cell r="I427">
            <v>59441</v>
          </cell>
          <cell r="J427">
            <v>55767</v>
          </cell>
          <cell r="K427">
            <v>54132</v>
          </cell>
          <cell r="L427">
            <v>29456</v>
          </cell>
          <cell r="M427">
            <v>35863</v>
          </cell>
          <cell r="N427">
            <v>70484</v>
          </cell>
          <cell r="O427">
            <v>94680</v>
          </cell>
          <cell r="P427">
            <v>39037</v>
          </cell>
          <cell r="Q427">
            <v>39730</v>
          </cell>
          <cell r="R427">
            <v>40511</v>
          </cell>
          <cell r="S427">
            <v>101465</v>
          </cell>
          <cell r="T427">
            <v>41369</v>
          </cell>
          <cell r="U427">
            <v>77217</v>
          </cell>
          <cell r="V427">
            <v>36294</v>
          </cell>
          <cell r="W427">
            <v>32115</v>
          </cell>
          <cell r="X427">
            <v>44463</v>
          </cell>
          <cell r="Y427">
            <v>49725</v>
          </cell>
          <cell r="Z427">
            <v>43941</v>
          </cell>
          <cell r="AA427">
            <v>38361</v>
          </cell>
          <cell r="AB427">
            <v>36820</v>
          </cell>
          <cell r="AC427">
            <v>21040</v>
          </cell>
          <cell r="AD427">
            <v>24821</v>
          </cell>
          <cell r="AE427">
            <v>44534</v>
          </cell>
          <cell r="AF427">
            <v>23234</v>
          </cell>
          <cell r="AG427">
            <v>17151</v>
          </cell>
          <cell r="AH427">
            <v>17151</v>
          </cell>
        </row>
        <row r="428">
          <cell r="D428" t="str">
            <v>Contenedor de basura 2 (Compra)</v>
          </cell>
          <cell r="E428"/>
          <cell r="F428">
            <v>75744</v>
          </cell>
          <cell r="G428">
            <v>58065</v>
          </cell>
          <cell r="H428">
            <v>62384</v>
          </cell>
          <cell r="I428">
            <v>59441</v>
          </cell>
          <cell r="J428">
            <v>55767</v>
          </cell>
          <cell r="K428">
            <v>54132</v>
          </cell>
          <cell r="L428">
            <v>29456</v>
          </cell>
          <cell r="M428">
            <v>35863</v>
          </cell>
          <cell r="N428">
            <v>72588</v>
          </cell>
          <cell r="O428">
            <v>94680</v>
          </cell>
          <cell r="P428">
            <v>38585</v>
          </cell>
          <cell r="Q428">
            <v>39271</v>
          </cell>
          <cell r="R428">
            <v>40044</v>
          </cell>
          <cell r="S428">
            <v>101465</v>
          </cell>
          <cell r="T428">
            <v>40891</v>
          </cell>
          <cell r="U428">
            <v>77217</v>
          </cell>
          <cell r="V428">
            <v>36294</v>
          </cell>
          <cell r="W428">
            <v>32115</v>
          </cell>
          <cell r="X428">
            <v>43950</v>
          </cell>
          <cell r="Y428">
            <v>49071</v>
          </cell>
          <cell r="Z428">
            <v>43941</v>
          </cell>
          <cell r="AA428">
            <v>37918</v>
          </cell>
          <cell r="AB428">
            <v>36820</v>
          </cell>
          <cell r="AC428">
            <v>21040</v>
          </cell>
          <cell r="AD428">
            <v>24821</v>
          </cell>
          <cell r="AE428">
            <v>44534</v>
          </cell>
          <cell r="AF428">
            <v>23234</v>
          </cell>
          <cell r="AG428">
            <v>17151</v>
          </cell>
          <cell r="AH428">
            <v>17151</v>
          </cell>
        </row>
        <row r="429">
          <cell r="D429" t="str">
            <v>Contenedor de basura 3 (Compra)</v>
          </cell>
          <cell r="E429"/>
          <cell r="F429">
            <v>75744</v>
          </cell>
          <cell r="G429">
            <v>58065</v>
          </cell>
          <cell r="H429">
            <v>62261</v>
          </cell>
          <cell r="I429">
            <v>59441</v>
          </cell>
          <cell r="J429">
            <v>55014</v>
          </cell>
          <cell r="K429">
            <v>54132</v>
          </cell>
          <cell r="L429">
            <v>29456</v>
          </cell>
          <cell r="M429">
            <v>35863</v>
          </cell>
          <cell r="N429">
            <v>72588</v>
          </cell>
          <cell r="O429">
            <v>94680</v>
          </cell>
          <cell r="P429">
            <v>38585</v>
          </cell>
          <cell r="Q429">
            <v>39271</v>
          </cell>
          <cell r="R429">
            <v>40044</v>
          </cell>
          <cell r="S429">
            <v>101465</v>
          </cell>
          <cell r="T429">
            <v>40891</v>
          </cell>
          <cell r="U429">
            <v>77217</v>
          </cell>
          <cell r="V429">
            <v>36294</v>
          </cell>
          <cell r="W429">
            <v>32115</v>
          </cell>
          <cell r="X429">
            <v>43950</v>
          </cell>
          <cell r="Y429">
            <v>48236</v>
          </cell>
          <cell r="Z429">
            <v>43941</v>
          </cell>
          <cell r="AA429">
            <v>37918</v>
          </cell>
          <cell r="AB429">
            <v>36820</v>
          </cell>
          <cell r="AC429">
            <v>21040</v>
          </cell>
          <cell r="AD429">
            <v>24821</v>
          </cell>
          <cell r="AE429">
            <v>44534</v>
          </cell>
          <cell r="AF429">
            <v>23234</v>
          </cell>
          <cell r="AG429">
            <v>17151</v>
          </cell>
          <cell r="AH429">
            <v>17151</v>
          </cell>
        </row>
        <row r="430">
          <cell r="D430" t="str">
            <v>Contenedor de basura 4 (Compra)</v>
          </cell>
          <cell r="E430"/>
          <cell r="F430">
            <v>75744</v>
          </cell>
          <cell r="G430">
            <v>58065</v>
          </cell>
          <cell r="H430">
            <v>62570</v>
          </cell>
          <cell r="I430">
            <v>59441</v>
          </cell>
          <cell r="J430">
            <v>55014</v>
          </cell>
          <cell r="K430">
            <v>54132</v>
          </cell>
          <cell r="L430">
            <v>29456</v>
          </cell>
          <cell r="M430">
            <v>35863</v>
          </cell>
          <cell r="N430">
            <v>72588</v>
          </cell>
          <cell r="O430">
            <v>99940</v>
          </cell>
          <cell r="P430">
            <v>38585</v>
          </cell>
          <cell r="Q430">
            <v>39271</v>
          </cell>
          <cell r="R430">
            <v>40044</v>
          </cell>
          <cell r="S430">
            <v>101465</v>
          </cell>
          <cell r="T430">
            <v>40891</v>
          </cell>
          <cell r="U430">
            <v>77217</v>
          </cell>
          <cell r="V430">
            <v>36294</v>
          </cell>
          <cell r="W430">
            <v>32115</v>
          </cell>
          <cell r="X430">
            <v>43950</v>
          </cell>
          <cell r="Y430">
            <v>49193</v>
          </cell>
          <cell r="Z430">
            <v>43941</v>
          </cell>
          <cell r="AA430">
            <v>37918</v>
          </cell>
          <cell r="AB430">
            <v>36820</v>
          </cell>
          <cell r="AC430">
            <v>21040</v>
          </cell>
          <cell r="AD430">
            <v>24821</v>
          </cell>
          <cell r="AE430">
            <v>44534</v>
          </cell>
          <cell r="AF430">
            <v>23234</v>
          </cell>
          <cell r="AG430">
            <v>17151</v>
          </cell>
          <cell r="AH430">
            <v>17151</v>
          </cell>
        </row>
        <row r="431">
          <cell r="D431" t="str">
            <v>Contenedor de basura 5 (Compra)</v>
          </cell>
          <cell r="E431"/>
          <cell r="F431">
            <v>99940</v>
          </cell>
          <cell r="G431">
            <v>68585</v>
          </cell>
          <cell r="H431">
            <v>86793</v>
          </cell>
          <cell r="I431">
            <v>59441</v>
          </cell>
          <cell r="J431">
            <v>67121</v>
          </cell>
          <cell r="K431">
            <v>67794</v>
          </cell>
          <cell r="L431">
            <v>50496</v>
          </cell>
          <cell r="M431">
            <v>52863</v>
          </cell>
          <cell r="N431">
            <v>136760</v>
          </cell>
          <cell r="O431">
            <v>147280</v>
          </cell>
          <cell r="P431">
            <v>61387</v>
          </cell>
          <cell r="Q431">
            <v>62478</v>
          </cell>
          <cell r="R431">
            <v>63708</v>
          </cell>
          <cell r="S431">
            <v>126659</v>
          </cell>
          <cell r="T431">
            <v>65055</v>
          </cell>
          <cell r="U431">
            <v>101413</v>
          </cell>
          <cell r="V431">
            <v>49234</v>
          </cell>
          <cell r="W431">
            <v>47428</v>
          </cell>
          <cell r="X431">
            <v>69923</v>
          </cell>
          <cell r="Y431">
            <v>66133</v>
          </cell>
          <cell r="Z431">
            <v>65724</v>
          </cell>
          <cell r="AA431">
            <v>60326</v>
          </cell>
          <cell r="AB431">
            <v>57860</v>
          </cell>
          <cell r="AC431">
            <v>34716</v>
          </cell>
          <cell r="AD431">
            <v>42176</v>
          </cell>
          <cell r="AE431">
            <v>64003</v>
          </cell>
          <cell r="AF431">
            <v>54481</v>
          </cell>
          <cell r="AG431">
            <v>43140</v>
          </cell>
          <cell r="AH431">
            <v>34716</v>
          </cell>
        </row>
        <row r="432">
          <cell r="D432" t="str">
            <v>Contenedor de basura 6 (Compra)</v>
          </cell>
          <cell r="E432"/>
          <cell r="F432">
            <v>99940</v>
          </cell>
          <cell r="G432">
            <v>63824</v>
          </cell>
          <cell r="H432">
            <v>87127</v>
          </cell>
          <cell r="I432">
            <v>65336</v>
          </cell>
          <cell r="J432">
            <v>67121</v>
          </cell>
          <cell r="K432">
            <v>67794</v>
          </cell>
          <cell r="L432">
            <v>50496</v>
          </cell>
          <cell r="M432">
            <v>52863</v>
          </cell>
          <cell r="N432">
            <v>136760</v>
          </cell>
          <cell r="O432">
            <v>147280</v>
          </cell>
          <cell r="P432">
            <v>61387</v>
          </cell>
          <cell r="Q432">
            <v>62478</v>
          </cell>
          <cell r="R432">
            <v>63708</v>
          </cell>
          <cell r="S432">
            <v>126659</v>
          </cell>
          <cell r="T432">
            <v>65055</v>
          </cell>
          <cell r="U432">
            <v>101413</v>
          </cell>
          <cell r="V432">
            <v>49234</v>
          </cell>
          <cell r="W432">
            <v>47428</v>
          </cell>
          <cell r="X432">
            <v>69923</v>
          </cell>
          <cell r="Y432">
            <v>68421</v>
          </cell>
          <cell r="Z432">
            <v>65724</v>
          </cell>
          <cell r="AA432">
            <v>60326</v>
          </cell>
          <cell r="AB432">
            <v>57860</v>
          </cell>
          <cell r="AC432">
            <v>34716</v>
          </cell>
          <cell r="AD432">
            <v>42176</v>
          </cell>
          <cell r="AE432">
            <v>64003</v>
          </cell>
          <cell r="AF432">
            <v>54481</v>
          </cell>
          <cell r="AG432">
            <v>43140</v>
          </cell>
          <cell r="AH432">
            <v>34716</v>
          </cell>
        </row>
        <row r="433">
          <cell r="D433" t="str">
            <v>Contenedor de basura 7 (Compra)</v>
          </cell>
          <cell r="E433"/>
          <cell r="F433">
            <v>99940</v>
          </cell>
          <cell r="G433">
            <v>63824</v>
          </cell>
          <cell r="H433">
            <v>87201</v>
          </cell>
          <cell r="I433">
            <v>65336</v>
          </cell>
          <cell r="J433">
            <v>67121</v>
          </cell>
          <cell r="K433">
            <v>67794</v>
          </cell>
          <cell r="L433">
            <v>50496</v>
          </cell>
          <cell r="M433">
            <v>52863</v>
          </cell>
          <cell r="N433">
            <v>136760</v>
          </cell>
          <cell r="O433">
            <v>147280</v>
          </cell>
          <cell r="P433">
            <v>61387</v>
          </cell>
          <cell r="Q433">
            <v>62478</v>
          </cell>
          <cell r="R433">
            <v>63708</v>
          </cell>
          <cell r="S433">
            <v>126659</v>
          </cell>
          <cell r="T433">
            <v>65055</v>
          </cell>
          <cell r="U433">
            <v>101413</v>
          </cell>
          <cell r="V433">
            <v>49234</v>
          </cell>
          <cell r="W433">
            <v>47428</v>
          </cell>
          <cell r="X433">
            <v>69923</v>
          </cell>
          <cell r="Y433">
            <v>68742</v>
          </cell>
          <cell r="Z433">
            <v>65724</v>
          </cell>
          <cell r="AA433">
            <v>60326</v>
          </cell>
          <cell r="AB433">
            <v>57860</v>
          </cell>
          <cell r="AC433">
            <v>34716</v>
          </cell>
          <cell r="AD433">
            <v>42176</v>
          </cell>
          <cell r="AE433">
            <v>64003</v>
          </cell>
          <cell r="AF433">
            <v>54481</v>
          </cell>
          <cell r="AG433">
            <v>43140</v>
          </cell>
          <cell r="AH433">
            <v>34716</v>
          </cell>
        </row>
        <row r="434">
          <cell r="D434" t="str">
            <v>Contenedor de basura 8 (Compra)</v>
          </cell>
          <cell r="E434"/>
          <cell r="F434">
            <v>99940</v>
          </cell>
          <cell r="G434">
            <v>63824</v>
          </cell>
          <cell r="H434">
            <v>87122</v>
          </cell>
          <cell r="I434">
            <v>65336</v>
          </cell>
          <cell r="J434">
            <v>72347</v>
          </cell>
          <cell r="K434">
            <v>67794</v>
          </cell>
          <cell r="L434">
            <v>50496</v>
          </cell>
          <cell r="M434">
            <v>52863</v>
          </cell>
          <cell r="N434">
            <v>136760</v>
          </cell>
          <cell r="O434">
            <v>157800</v>
          </cell>
          <cell r="P434">
            <v>61387</v>
          </cell>
          <cell r="Q434">
            <v>62478</v>
          </cell>
          <cell r="R434">
            <v>63708</v>
          </cell>
          <cell r="S434">
            <v>126659</v>
          </cell>
          <cell r="T434">
            <v>65055</v>
          </cell>
          <cell r="U434">
            <v>101413</v>
          </cell>
          <cell r="V434">
            <v>49234</v>
          </cell>
          <cell r="W434">
            <v>47428</v>
          </cell>
          <cell r="X434">
            <v>69923</v>
          </cell>
          <cell r="Y434">
            <v>68333</v>
          </cell>
          <cell r="Z434">
            <v>65724</v>
          </cell>
          <cell r="AA434">
            <v>60326</v>
          </cell>
          <cell r="AB434">
            <v>57860</v>
          </cell>
          <cell r="AC434">
            <v>34716</v>
          </cell>
          <cell r="AD434">
            <v>42176</v>
          </cell>
          <cell r="AE434">
            <v>64003</v>
          </cell>
          <cell r="AF434">
            <v>54481</v>
          </cell>
          <cell r="AG434">
            <v>43140</v>
          </cell>
          <cell r="AH434">
            <v>34716</v>
          </cell>
        </row>
        <row r="435">
          <cell r="D435" t="str">
            <v>Contenedor de basura 9 (Compra)</v>
          </cell>
          <cell r="E435"/>
          <cell r="F435">
            <v>122242</v>
          </cell>
          <cell r="G435">
            <v>101535</v>
          </cell>
          <cell r="H435">
            <v>116325</v>
          </cell>
          <cell r="I435">
            <v>93171</v>
          </cell>
          <cell r="J435">
            <v>89705</v>
          </cell>
          <cell r="K435">
            <v>69919</v>
          </cell>
          <cell r="L435">
            <v>65750</v>
          </cell>
          <cell r="M435">
            <v>76990</v>
          </cell>
          <cell r="N435">
            <v>164112</v>
          </cell>
          <cell r="O435">
            <v>189360</v>
          </cell>
          <cell r="P435">
            <v>73884</v>
          </cell>
          <cell r="Q435">
            <v>75198</v>
          </cell>
          <cell r="R435">
            <v>76677</v>
          </cell>
          <cell r="S435">
            <v>139179</v>
          </cell>
          <cell r="T435">
            <v>78298</v>
          </cell>
          <cell r="U435">
            <v>123715</v>
          </cell>
          <cell r="V435">
            <v>81214</v>
          </cell>
          <cell r="W435">
            <v>77240</v>
          </cell>
          <cell r="X435">
            <v>84158</v>
          </cell>
          <cell r="Y435">
            <v>85738</v>
          </cell>
          <cell r="Z435">
            <v>107036</v>
          </cell>
          <cell r="AA435">
            <v>72607</v>
          </cell>
          <cell r="AB435">
            <v>73640</v>
          </cell>
          <cell r="AC435">
            <v>57860</v>
          </cell>
          <cell r="AD435">
            <v>45278</v>
          </cell>
          <cell r="AE435">
            <v>82957</v>
          </cell>
          <cell r="AF435">
            <v>64096</v>
          </cell>
          <cell r="AG435">
            <v>54634</v>
          </cell>
          <cell r="AH435">
            <v>45278</v>
          </cell>
        </row>
        <row r="436">
          <cell r="D436" t="str">
            <v>Contenedor de basura 10 (Compra)</v>
          </cell>
          <cell r="E436"/>
          <cell r="F436">
            <v>122242</v>
          </cell>
          <cell r="G436">
            <v>101535</v>
          </cell>
          <cell r="H436">
            <v>116354</v>
          </cell>
          <cell r="I436">
            <v>93171</v>
          </cell>
          <cell r="J436">
            <v>89705</v>
          </cell>
          <cell r="K436">
            <v>69919</v>
          </cell>
          <cell r="L436">
            <v>65750</v>
          </cell>
          <cell r="M436">
            <v>76967</v>
          </cell>
          <cell r="N436">
            <v>164112</v>
          </cell>
          <cell r="O436">
            <v>189360</v>
          </cell>
          <cell r="P436">
            <v>73884</v>
          </cell>
          <cell r="Q436">
            <v>75198</v>
          </cell>
          <cell r="R436">
            <v>76677</v>
          </cell>
          <cell r="S436">
            <v>139179</v>
          </cell>
          <cell r="T436">
            <v>78298</v>
          </cell>
          <cell r="U436">
            <v>123715</v>
          </cell>
          <cell r="V436">
            <v>77848</v>
          </cell>
          <cell r="W436">
            <v>77240</v>
          </cell>
          <cell r="X436">
            <v>84158</v>
          </cell>
          <cell r="Y436">
            <v>86125</v>
          </cell>
          <cell r="Z436">
            <v>107036</v>
          </cell>
          <cell r="AA436">
            <v>72607</v>
          </cell>
          <cell r="AB436">
            <v>73640</v>
          </cell>
          <cell r="AC436">
            <v>57860</v>
          </cell>
          <cell r="AD436">
            <v>45278</v>
          </cell>
          <cell r="AE436">
            <v>82957</v>
          </cell>
          <cell r="AF436">
            <v>64096</v>
          </cell>
          <cell r="AG436">
            <v>54634</v>
          </cell>
          <cell r="AH436">
            <v>45278</v>
          </cell>
        </row>
        <row r="437">
          <cell r="D437" t="str">
            <v>Contenedor de basura 11 (Compra)</v>
          </cell>
          <cell r="E437"/>
          <cell r="F437">
            <v>122242</v>
          </cell>
          <cell r="G437">
            <v>101535</v>
          </cell>
          <cell r="H437">
            <v>116995</v>
          </cell>
          <cell r="I437">
            <v>93171</v>
          </cell>
          <cell r="J437">
            <v>89705</v>
          </cell>
          <cell r="K437">
            <v>69919</v>
          </cell>
          <cell r="L437">
            <v>65750</v>
          </cell>
          <cell r="M437">
            <v>85177</v>
          </cell>
          <cell r="N437">
            <v>164112</v>
          </cell>
          <cell r="O437">
            <v>189360</v>
          </cell>
          <cell r="P437">
            <v>73884</v>
          </cell>
          <cell r="Q437">
            <v>75198</v>
          </cell>
          <cell r="R437">
            <v>76677</v>
          </cell>
          <cell r="S437">
            <v>144439</v>
          </cell>
          <cell r="T437">
            <v>78298</v>
          </cell>
          <cell r="U437">
            <v>123715</v>
          </cell>
          <cell r="V437">
            <v>81214</v>
          </cell>
          <cell r="W437">
            <v>77240</v>
          </cell>
          <cell r="X437">
            <v>84158</v>
          </cell>
          <cell r="Y437">
            <v>90188</v>
          </cell>
          <cell r="Z437">
            <v>107036</v>
          </cell>
          <cell r="AA437">
            <v>72607</v>
          </cell>
          <cell r="AB437">
            <v>73640</v>
          </cell>
          <cell r="AC437">
            <v>57860</v>
          </cell>
          <cell r="AD437">
            <v>45278</v>
          </cell>
          <cell r="AE437">
            <v>82957</v>
          </cell>
          <cell r="AF437">
            <v>64096</v>
          </cell>
          <cell r="AG437">
            <v>54634</v>
          </cell>
          <cell r="AH437">
            <v>45278</v>
          </cell>
        </row>
        <row r="438">
          <cell r="D438" t="str">
            <v>Contenedor de basura 12 (Compra)</v>
          </cell>
          <cell r="E438"/>
          <cell r="F438">
            <v>122242</v>
          </cell>
          <cell r="G438">
            <v>101535</v>
          </cell>
          <cell r="H438">
            <v>116694</v>
          </cell>
          <cell r="I438">
            <v>93171</v>
          </cell>
          <cell r="J438">
            <v>89705</v>
          </cell>
          <cell r="K438">
            <v>69919</v>
          </cell>
          <cell r="L438">
            <v>65750</v>
          </cell>
          <cell r="M438">
            <v>78665</v>
          </cell>
          <cell r="N438">
            <v>164112</v>
          </cell>
          <cell r="O438">
            <v>199880</v>
          </cell>
          <cell r="P438">
            <v>73884</v>
          </cell>
          <cell r="Q438">
            <v>75198</v>
          </cell>
          <cell r="R438">
            <v>76677</v>
          </cell>
          <cell r="S438">
            <v>141283</v>
          </cell>
          <cell r="T438">
            <v>78298</v>
          </cell>
          <cell r="U438">
            <v>123715</v>
          </cell>
          <cell r="V438">
            <v>81214</v>
          </cell>
          <cell r="W438">
            <v>77240</v>
          </cell>
          <cell r="X438">
            <v>84158</v>
          </cell>
          <cell r="Y438">
            <v>88343</v>
          </cell>
          <cell r="Z438">
            <v>107036</v>
          </cell>
          <cell r="AA438">
            <v>72607</v>
          </cell>
          <cell r="AB438">
            <v>73640</v>
          </cell>
          <cell r="AC438">
            <v>57860</v>
          </cell>
          <cell r="AD438">
            <v>45278</v>
          </cell>
          <cell r="AE438">
            <v>82957</v>
          </cell>
          <cell r="AF438">
            <v>64096</v>
          </cell>
          <cell r="AG438">
            <v>54634</v>
          </cell>
          <cell r="AH438">
            <v>45278</v>
          </cell>
        </row>
        <row r="439">
          <cell r="D439" t="str">
            <v>Contenedor de basura 13 (Compra)</v>
          </cell>
          <cell r="E439"/>
          <cell r="F439">
            <v>252480</v>
          </cell>
          <cell r="G439">
            <v>249000</v>
          </cell>
          <cell r="H439">
            <v>224896</v>
          </cell>
          <cell r="I439">
            <v>147208</v>
          </cell>
          <cell r="J439">
            <v>191816</v>
          </cell>
          <cell r="K439">
            <v>191268</v>
          </cell>
          <cell r="L439">
            <v>103622</v>
          </cell>
          <cell r="M439">
            <v>241258</v>
          </cell>
          <cell r="N439">
            <v>269312</v>
          </cell>
          <cell r="O439">
            <v>333143</v>
          </cell>
          <cell r="P439">
            <v>198598</v>
          </cell>
          <cell r="Q439">
            <v>202130</v>
          </cell>
          <cell r="R439">
            <v>206106</v>
          </cell>
          <cell r="S439">
            <v>314604</v>
          </cell>
          <cell r="T439">
            <v>210465</v>
          </cell>
          <cell r="U439">
            <v>253953</v>
          </cell>
          <cell r="V439">
            <v>142020</v>
          </cell>
          <cell r="W439">
            <v>135780</v>
          </cell>
          <cell r="X439">
            <v>226212</v>
          </cell>
          <cell r="Y439">
            <v>193377</v>
          </cell>
          <cell r="Z439">
            <v>183651</v>
          </cell>
          <cell r="AA439">
            <v>195164</v>
          </cell>
          <cell r="AB439">
            <v>131500</v>
          </cell>
          <cell r="AC439">
            <v>89420</v>
          </cell>
          <cell r="AD439">
            <v>125195</v>
          </cell>
          <cell r="AE439">
            <v>225481</v>
          </cell>
          <cell r="AF439">
            <v>136205</v>
          </cell>
          <cell r="AG439">
            <v>279178</v>
          </cell>
          <cell r="AH439">
            <v>89420</v>
          </cell>
        </row>
        <row r="440">
          <cell r="D440" t="str">
            <v>Contenedor de basura 14 (Compra)</v>
          </cell>
          <cell r="E440"/>
          <cell r="F440">
            <v>252480</v>
          </cell>
          <cell r="G440">
            <v>249000</v>
          </cell>
          <cell r="H440">
            <v>227395</v>
          </cell>
          <cell r="I440">
            <v>147208</v>
          </cell>
          <cell r="J440">
            <v>230180</v>
          </cell>
          <cell r="K440">
            <v>191268</v>
          </cell>
          <cell r="L440">
            <v>103622</v>
          </cell>
          <cell r="M440">
            <v>241258</v>
          </cell>
          <cell r="N440">
            <v>269312</v>
          </cell>
          <cell r="O440">
            <v>350850</v>
          </cell>
          <cell r="P440">
            <v>198598</v>
          </cell>
          <cell r="Q440">
            <v>202130</v>
          </cell>
          <cell r="R440">
            <v>206106</v>
          </cell>
          <cell r="S440">
            <v>314951</v>
          </cell>
          <cell r="T440">
            <v>210465</v>
          </cell>
          <cell r="U440">
            <v>253953</v>
          </cell>
          <cell r="V440">
            <v>142020</v>
          </cell>
          <cell r="W440">
            <v>135780</v>
          </cell>
          <cell r="X440">
            <v>226212</v>
          </cell>
          <cell r="Y440">
            <v>207183</v>
          </cell>
          <cell r="Z440">
            <v>183651</v>
          </cell>
          <cell r="AA440">
            <v>195164</v>
          </cell>
          <cell r="AB440">
            <v>131500</v>
          </cell>
          <cell r="AC440">
            <v>89420</v>
          </cell>
          <cell r="AD440">
            <v>125195</v>
          </cell>
          <cell r="AE440">
            <v>225481</v>
          </cell>
          <cell r="AF440">
            <v>136205</v>
          </cell>
          <cell r="AG440">
            <v>279178</v>
          </cell>
          <cell r="AH440">
            <v>89420</v>
          </cell>
        </row>
        <row r="441">
          <cell r="D441" t="str">
            <v>Contenedor de basura 15 (Compra)</v>
          </cell>
          <cell r="E441"/>
          <cell r="F441">
            <v>252480</v>
          </cell>
          <cell r="G441">
            <v>249000</v>
          </cell>
          <cell r="H441">
            <v>225673</v>
          </cell>
          <cell r="I441">
            <v>147208</v>
          </cell>
          <cell r="J441">
            <v>191816</v>
          </cell>
          <cell r="K441">
            <v>191268</v>
          </cell>
          <cell r="L441">
            <v>103622</v>
          </cell>
          <cell r="M441">
            <v>241258</v>
          </cell>
          <cell r="N441">
            <v>269312</v>
          </cell>
          <cell r="O441">
            <v>333394</v>
          </cell>
          <cell r="P441">
            <v>198598</v>
          </cell>
          <cell r="Q441">
            <v>202130</v>
          </cell>
          <cell r="R441">
            <v>206106</v>
          </cell>
          <cell r="S441">
            <v>314604</v>
          </cell>
          <cell r="T441">
            <v>210465</v>
          </cell>
          <cell r="U441">
            <v>253953</v>
          </cell>
          <cell r="V441">
            <v>142020</v>
          </cell>
          <cell r="W441">
            <v>135780</v>
          </cell>
          <cell r="X441">
            <v>226212</v>
          </cell>
          <cell r="Y441">
            <v>194822</v>
          </cell>
          <cell r="Z441">
            <v>183651</v>
          </cell>
          <cell r="AA441">
            <v>195164</v>
          </cell>
          <cell r="AB441">
            <v>131500</v>
          </cell>
          <cell r="AC441">
            <v>89420</v>
          </cell>
          <cell r="AD441">
            <v>125195</v>
          </cell>
          <cell r="AE441">
            <v>225481</v>
          </cell>
          <cell r="AF441">
            <v>136205</v>
          </cell>
          <cell r="AG441">
            <v>279178</v>
          </cell>
          <cell r="AH441">
            <v>89420</v>
          </cell>
        </row>
        <row r="442">
          <cell r="D442" t="str">
            <v>Contenedor de basura 16 (Compra)</v>
          </cell>
          <cell r="E442"/>
          <cell r="F442">
            <v>252480</v>
          </cell>
          <cell r="G442">
            <v>249000</v>
          </cell>
          <cell r="H442">
            <v>227369</v>
          </cell>
          <cell r="I442">
            <v>147208</v>
          </cell>
          <cell r="J442">
            <v>230180</v>
          </cell>
          <cell r="K442">
            <v>191268</v>
          </cell>
          <cell r="L442">
            <v>103622</v>
          </cell>
          <cell r="M442">
            <v>241258</v>
          </cell>
          <cell r="N442">
            <v>269312</v>
          </cell>
          <cell r="O442">
            <v>349864</v>
          </cell>
          <cell r="P442">
            <v>198598</v>
          </cell>
          <cell r="Q442">
            <v>202130</v>
          </cell>
          <cell r="R442">
            <v>206106</v>
          </cell>
          <cell r="S442">
            <v>314604</v>
          </cell>
          <cell r="T442">
            <v>210465</v>
          </cell>
          <cell r="U442">
            <v>253953</v>
          </cell>
          <cell r="V442">
            <v>142020</v>
          </cell>
          <cell r="W442">
            <v>135780</v>
          </cell>
          <cell r="X442">
            <v>226212</v>
          </cell>
          <cell r="Y442">
            <v>205155</v>
          </cell>
          <cell r="Z442">
            <v>183651</v>
          </cell>
          <cell r="AA442">
            <v>195164</v>
          </cell>
          <cell r="AB442">
            <v>131500</v>
          </cell>
          <cell r="AC442">
            <v>89420</v>
          </cell>
          <cell r="AD442">
            <v>125195</v>
          </cell>
          <cell r="AE442">
            <v>225481</v>
          </cell>
          <cell r="AF442">
            <v>136205</v>
          </cell>
          <cell r="AG442">
            <v>279178</v>
          </cell>
          <cell r="AH442">
            <v>89420</v>
          </cell>
        </row>
        <row r="443">
          <cell r="D443" t="str">
            <v>Contenedor de basura 17 (Compra)</v>
          </cell>
          <cell r="E443"/>
          <cell r="F443">
            <v>745132</v>
          </cell>
          <cell r="G443">
            <v>638197</v>
          </cell>
          <cell r="H443">
            <v>628112</v>
          </cell>
          <cell r="I443">
            <v>796151</v>
          </cell>
          <cell r="J443">
            <v>808607</v>
          </cell>
          <cell r="K443">
            <v>898415</v>
          </cell>
          <cell r="L443">
            <v>436580</v>
          </cell>
          <cell r="M443">
            <v>503618</v>
          </cell>
          <cell r="N443">
            <v>865796</v>
          </cell>
          <cell r="O443">
            <v>1027804</v>
          </cell>
          <cell r="P443">
            <v>955882</v>
          </cell>
          <cell r="Q443">
            <v>972879</v>
          </cell>
          <cell r="R443">
            <v>992019</v>
          </cell>
          <cell r="S443">
            <v>1137737</v>
          </cell>
          <cell r="T443">
            <v>1012996</v>
          </cell>
          <cell r="U443">
            <v>746604</v>
          </cell>
          <cell r="V443">
            <v>822664</v>
          </cell>
          <cell r="W443">
            <v>741992</v>
          </cell>
          <cell r="X443">
            <v>1088793</v>
          </cell>
          <cell r="Y443">
            <v>620680</v>
          </cell>
          <cell r="Z443">
            <v>520156</v>
          </cell>
          <cell r="AA443">
            <v>939351</v>
          </cell>
          <cell r="AB443">
            <v>515480</v>
          </cell>
          <cell r="AC443">
            <v>241960</v>
          </cell>
          <cell r="AD443">
            <v>740968</v>
          </cell>
          <cell r="AE443">
            <v>851408</v>
          </cell>
          <cell r="AF443">
            <v>673144</v>
          </cell>
          <cell r="AG443">
            <v>1294137</v>
          </cell>
          <cell r="AH443">
            <v>241960</v>
          </cell>
        </row>
        <row r="444">
          <cell r="D444" t="str">
            <v>Contenedor de basura 18 (Compra)</v>
          </cell>
          <cell r="E444"/>
          <cell r="F444">
            <v>745132</v>
          </cell>
          <cell r="G444">
            <v>638197</v>
          </cell>
          <cell r="H444">
            <v>629577</v>
          </cell>
          <cell r="I444">
            <v>796151</v>
          </cell>
          <cell r="J444">
            <v>808607</v>
          </cell>
          <cell r="K444">
            <v>898415</v>
          </cell>
          <cell r="L444">
            <v>436580</v>
          </cell>
          <cell r="M444">
            <v>503618</v>
          </cell>
          <cell r="N444">
            <v>865796</v>
          </cell>
          <cell r="O444">
            <v>1027804</v>
          </cell>
          <cell r="P444">
            <v>955882</v>
          </cell>
          <cell r="Q444">
            <v>972879</v>
          </cell>
          <cell r="R444">
            <v>992019</v>
          </cell>
          <cell r="S444">
            <v>1137737</v>
          </cell>
          <cell r="T444">
            <v>1012996</v>
          </cell>
          <cell r="U444">
            <v>746604</v>
          </cell>
          <cell r="V444">
            <v>822664</v>
          </cell>
          <cell r="W444">
            <v>741992</v>
          </cell>
          <cell r="X444">
            <v>1088793</v>
          </cell>
          <cell r="Y444">
            <v>620680</v>
          </cell>
          <cell r="Z444">
            <v>520156</v>
          </cell>
          <cell r="AA444">
            <v>939351</v>
          </cell>
          <cell r="AB444">
            <v>515480</v>
          </cell>
          <cell r="AC444">
            <v>526000</v>
          </cell>
          <cell r="AD444">
            <v>740968</v>
          </cell>
          <cell r="AE444">
            <v>851408</v>
          </cell>
          <cell r="AF444">
            <v>673144</v>
          </cell>
          <cell r="AG444">
            <v>1294137</v>
          </cell>
          <cell r="AH444">
            <v>436580</v>
          </cell>
        </row>
        <row r="445">
          <cell r="D445" t="str">
            <v>Contenedor de basura 19 (Compra)</v>
          </cell>
          <cell r="E445"/>
          <cell r="F445">
            <v>745132</v>
          </cell>
          <cell r="G445">
            <v>638197</v>
          </cell>
          <cell r="H445">
            <v>628487</v>
          </cell>
          <cell r="I445">
            <v>796151</v>
          </cell>
          <cell r="J445">
            <v>808607</v>
          </cell>
          <cell r="K445">
            <v>898415</v>
          </cell>
          <cell r="L445">
            <v>436580</v>
          </cell>
          <cell r="M445">
            <v>503618</v>
          </cell>
          <cell r="N445">
            <v>865796</v>
          </cell>
          <cell r="O445">
            <v>1027804</v>
          </cell>
          <cell r="P445">
            <v>955882</v>
          </cell>
          <cell r="Q445">
            <v>972879</v>
          </cell>
          <cell r="R445">
            <v>992019</v>
          </cell>
          <cell r="S445">
            <v>1137737</v>
          </cell>
          <cell r="T445">
            <v>1012996</v>
          </cell>
          <cell r="U445">
            <v>746604</v>
          </cell>
          <cell r="V445">
            <v>822664</v>
          </cell>
          <cell r="W445">
            <v>741992</v>
          </cell>
          <cell r="X445">
            <v>1088793</v>
          </cell>
          <cell r="Y445">
            <v>620680</v>
          </cell>
          <cell r="Z445">
            <v>520156</v>
          </cell>
          <cell r="AA445">
            <v>939351</v>
          </cell>
          <cell r="AB445">
            <v>515480</v>
          </cell>
          <cell r="AC445">
            <v>526000</v>
          </cell>
          <cell r="AD445">
            <v>740968</v>
          </cell>
          <cell r="AE445">
            <v>851408</v>
          </cell>
          <cell r="AF445">
            <v>673144</v>
          </cell>
          <cell r="AG445">
            <v>1294137</v>
          </cell>
          <cell r="AH445">
            <v>436580</v>
          </cell>
        </row>
        <row r="446">
          <cell r="D446" t="str">
            <v>Contenedor de basura 20 (Compra)</v>
          </cell>
          <cell r="E446"/>
          <cell r="F446">
            <v>825504</v>
          </cell>
          <cell r="G446">
            <v>1032830</v>
          </cell>
          <cell r="H446">
            <v>783087</v>
          </cell>
          <cell r="I446">
            <v>1069240</v>
          </cell>
          <cell r="J446">
            <v>913925</v>
          </cell>
          <cell r="K446">
            <v>1085056</v>
          </cell>
          <cell r="L446">
            <v>531260</v>
          </cell>
          <cell r="M446">
            <v>628982</v>
          </cell>
          <cell r="N446">
            <v>972048</v>
          </cell>
          <cell r="O446">
            <v>1315000</v>
          </cell>
          <cell r="P446">
            <v>1146594</v>
          </cell>
          <cell r="Q446">
            <v>1166981</v>
          </cell>
          <cell r="R446">
            <v>1189940</v>
          </cell>
          <cell r="S446">
            <v>1471327</v>
          </cell>
          <cell r="T446">
            <v>1215103</v>
          </cell>
          <cell r="U446">
            <v>826977</v>
          </cell>
          <cell r="V446">
            <v>1125640</v>
          </cell>
          <cell r="W446">
            <v>907904</v>
          </cell>
          <cell r="X446">
            <v>1306021</v>
          </cell>
          <cell r="Y446">
            <v>648274</v>
          </cell>
          <cell r="Z446">
            <v>563346</v>
          </cell>
          <cell r="AA446">
            <v>1126765</v>
          </cell>
          <cell r="AB446">
            <v>715360</v>
          </cell>
          <cell r="AC446">
            <v>314548</v>
          </cell>
          <cell r="AD446">
            <v>435121</v>
          </cell>
          <cell r="AE446">
            <v>518278</v>
          </cell>
          <cell r="AF446">
            <v>640963</v>
          </cell>
          <cell r="AG446">
            <v>647731</v>
          </cell>
          <cell r="AH446">
            <v>314548</v>
          </cell>
        </row>
        <row r="447">
          <cell r="D447" t="str">
            <v>Contenedor de basura 21 (Compra)</v>
          </cell>
          <cell r="E447"/>
          <cell r="F447">
            <v>825504</v>
          </cell>
          <cell r="G447">
            <v>1032830</v>
          </cell>
          <cell r="H447">
            <v>783132</v>
          </cell>
          <cell r="I447">
            <v>1380385</v>
          </cell>
          <cell r="J447">
            <v>913925</v>
          </cell>
          <cell r="K447">
            <v>1085056</v>
          </cell>
          <cell r="L447">
            <v>531260</v>
          </cell>
          <cell r="M447">
            <v>628982</v>
          </cell>
          <cell r="N447">
            <v>972048</v>
          </cell>
          <cell r="O447">
            <v>1315000</v>
          </cell>
          <cell r="P447">
            <v>1146594</v>
          </cell>
          <cell r="Q447">
            <v>1166981</v>
          </cell>
          <cell r="R447">
            <v>1189940</v>
          </cell>
          <cell r="S447">
            <v>1471327</v>
          </cell>
          <cell r="T447">
            <v>1215103</v>
          </cell>
          <cell r="U447">
            <v>826977</v>
          </cell>
          <cell r="V447">
            <v>1125640</v>
          </cell>
          <cell r="W447">
            <v>907904</v>
          </cell>
          <cell r="X447">
            <v>1306021</v>
          </cell>
          <cell r="Y447">
            <v>648274</v>
          </cell>
          <cell r="Z447">
            <v>563346</v>
          </cell>
          <cell r="AA447">
            <v>1126765</v>
          </cell>
          <cell r="AB447">
            <v>715360</v>
          </cell>
          <cell r="AC447">
            <v>314548</v>
          </cell>
          <cell r="AD447">
            <v>435121</v>
          </cell>
          <cell r="AE447">
            <v>518278</v>
          </cell>
          <cell r="AF447">
            <v>640963</v>
          </cell>
          <cell r="AG447">
            <v>647731</v>
          </cell>
          <cell r="AH447">
            <v>314548</v>
          </cell>
        </row>
        <row r="448">
          <cell r="D448" t="str">
            <v>Contenedor de basura 22 (Compra)</v>
          </cell>
          <cell r="E448"/>
          <cell r="F448">
            <v>825504</v>
          </cell>
          <cell r="G448">
            <v>1032830</v>
          </cell>
          <cell r="H448">
            <v>783174</v>
          </cell>
          <cell r="I448">
            <v>1380385</v>
          </cell>
          <cell r="J448">
            <v>913925</v>
          </cell>
          <cell r="K448">
            <v>1085056</v>
          </cell>
          <cell r="L448">
            <v>531260</v>
          </cell>
          <cell r="M448">
            <v>628982</v>
          </cell>
          <cell r="N448">
            <v>972048</v>
          </cell>
          <cell r="O448">
            <v>1315000</v>
          </cell>
          <cell r="P448">
            <v>1146594</v>
          </cell>
          <cell r="Q448">
            <v>1166981</v>
          </cell>
          <cell r="R448">
            <v>1189940</v>
          </cell>
          <cell r="S448">
            <v>1471327</v>
          </cell>
          <cell r="T448">
            <v>1215103</v>
          </cell>
          <cell r="U448">
            <v>826977</v>
          </cell>
          <cell r="V448">
            <v>1125640</v>
          </cell>
          <cell r="W448">
            <v>907904</v>
          </cell>
          <cell r="X448">
            <v>1306021</v>
          </cell>
          <cell r="Y448">
            <v>648274</v>
          </cell>
          <cell r="Z448">
            <v>563346</v>
          </cell>
          <cell r="AA448">
            <v>1126765</v>
          </cell>
          <cell r="AB448">
            <v>715360</v>
          </cell>
          <cell r="AC448">
            <v>346108</v>
          </cell>
          <cell r="AD448">
            <v>435121</v>
          </cell>
          <cell r="AE448">
            <v>518278</v>
          </cell>
          <cell r="AF448">
            <v>640963</v>
          </cell>
          <cell r="AG448">
            <v>647731</v>
          </cell>
          <cell r="AH448">
            <v>346108</v>
          </cell>
        </row>
        <row r="449">
          <cell r="D449" t="str">
            <v>Contenedor de basura 23 (Compra)</v>
          </cell>
          <cell r="E449"/>
          <cell r="F449">
            <v>1456494</v>
          </cell>
          <cell r="G449">
            <v>1519424</v>
          </cell>
          <cell r="H449">
            <v>1448292</v>
          </cell>
          <cell r="I449">
            <v>1555430</v>
          </cell>
          <cell r="J449">
            <v>1231318</v>
          </cell>
          <cell r="K449">
            <v>1300217</v>
          </cell>
          <cell r="L449">
            <v>678540</v>
          </cell>
          <cell r="M449">
            <v>1159204</v>
          </cell>
          <cell r="N449">
            <v>1272920</v>
          </cell>
          <cell r="O449">
            <v>2419600</v>
          </cell>
          <cell r="P449">
            <v>1366716</v>
          </cell>
          <cell r="Q449">
            <v>1391020</v>
          </cell>
          <cell r="R449">
            <v>1418384</v>
          </cell>
          <cell r="S449">
            <v>2617901</v>
          </cell>
          <cell r="T449">
            <v>1448379</v>
          </cell>
          <cell r="U449">
            <v>1457967</v>
          </cell>
          <cell r="V449">
            <v>1539076</v>
          </cell>
          <cell r="W449">
            <v>1024442</v>
          </cell>
          <cell r="X449">
            <v>1556751</v>
          </cell>
          <cell r="Y449">
            <v>984537</v>
          </cell>
          <cell r="Z449">
            <v>845019</v>
          </cell>
          <cell r="AA449">
            <v>1343080</v>
          </cell>
          <cell r="AB449">
            <v>904720</v>
          </cell>
          <cell r="AC449">
            <v>578600</v>
          </cell>
          <cell r="AD449">
            <v>923668</v>
          </cell>
          <cell r="AE449">
            <v>736105</v>
          </cell>
          <cell r="AF449">
            <v>881324</v>
          </cell>
          <cell r="AG449">
            <v>2044239</v>
          </cell>
          <cell r="AH449">
            <v>578600</v>
          </cell>
        </row>
        <row r="450">
          <cell r="D450" t="str">
            <v>Contenedor de basura 24 (Compra)</v>
          </cell>
          <cell r="E450"/>
          <cell r="F450">
            <v>1456494</v>
          </cell>
          <cell r="G450">
            <v>1519424</v>
          </cell>
          <cell r="H450">
            <v>1448190</v>
          </cell>
          <cell r="I450">
            <v>1555430</v>
          </cell>
          <cell r="J450">
            <v>1231318</v>
          </cell>
          <cell r="K450">
            <v>1300217</v>
          </cell>
          <cell r="L450">
            <v>678540</v>
          </cell>
          <cell r="M450">
            <v>1156880</v>
          </cell>
          <cell r="N450">
            <v>1272920</v>
          </cell>
          <cell r="O450">
            <v>2419600</v>
          </cell>
          <cell r="P450">
            <v>1366716</v>
          </cell>
          <cell r="Q450">
            <v>1391020</v>
          </cell>
          <cell r="R450">
            <v>1418384</v>
          </cell>
          <cell r="S450">
            <v>2617901</v>
          </cell>
          <cell r="T450">
            <v>1448379</v>
          </cell>
          <cell r="U450">
            <v>1457967</v>
          </cell>
          <cell r="V450">
            <v>1539076</v>
          </cell>
          <cell r="W450">
            <v>1024442</v>
          </cell>
          <cell r="X450">
            <v>1556751</v>
          </cell>
          <cell r="Y450">
            <v>984537</v>
          </cell>
          <cell r="Z450">
            <v>845019</v>
          </cell>
          <cell r="AA450">
            <v>1343080</v>
          </cell>
          <cell r="AB450">
            <v>904720</v>
          </cell>
          <cell r="AC450">
            <v>578600</v>
          </cell>
          <cell r="AD450">
            <v>923668</v>
          </cell>
          <cell r="AE450">
            <v>736105</v>
          </cell>
          <cell r="AF450">
            <v>881324</v>
          </cell>
          <cell r="AG450">
            <v>2044239</v>
          </cell>
          <cell r="AH450">
            <v>578600</v>
          </cell>
        </row>
        <row r="451">
          <cell r="D451" t="str">
            <v>Contenedor de basura 25 (Compra)</v>
          </cell>
          <cell r="E451"/>
          <cell r="F451">
            <v>1456494</v>
          </cell>
          <cell r="G451">
            <v>1519424</v>
          </cell>
          <cell r="H451">
            <v>1227270</v>
          </cell>
          <cell r="I451">
            <v>1555430</v>
          </cell>
          <cell r="J451">
            <v>1231318</v>
          </cell>
          <cell r="K451">
            <v>1300217</v>
          </cell>
          <cell r="L451">
            <v>678540</v>
          </cell>
          <cell r="M451">
            <v>1165987</v>
          </cell>
          <cell r="N451">
            <v>1272920</v>
          </cell>
          <cell r="O451">
            <v>2419600</v>
          </cell>
          <cell r="P451">
            <v>1366716</v>
          </cell>
          <cell r="Q451">
            <v>1391020</v>
          </cell>
          <cell r="R451">
            <v>1418384</v>
          </cell>
          <cell r="S451">
            <v>2617901</v>
          </cell>
          <cell r="T451">
            <v>1448379</v>
          </cell>
          <cell r="U451">
            <v>1457967</v>
          </cell>
          <cell r="V451">
            <v>1539076</v>
          </cell>
          <cell r="W451">
            <v>1024442</v>
          </cell>
          <cell r="X451">
            <v>1556751</v>
          </cell>
          <cell r="Y451">
            <v>997507</v>
          </cell>
          <cell r="Z451">
            <v>845019</v>
          </cell>
          <cell r="AA451">
            <v>1343080</v>
          </cell>
          <cell r="AB451">
            <v>904720</v>
          </cell>
          <cell r="AC451">
            <v>578600</v>
          </cell>
          <cell r="AD451">
            <v>923668</v>
          </cell>
          <cell r="AE451">
            <v>736105</v>
          </cell>
          <cell r="AF451">
            <v>881324</v>
          </cell>
          <cell r="AG451">
            <v>2044239</v>
          </cell>
          <cell r="AH451">
            <v>578600</v>
          </cell>
        </row>
        <row r="452">
          <cell r="D452" t="str">
            <v>Contenedor de basura 26 (Compra)</v>
          </cell>
          <cell r="E452"/>
          <cell r="F452">
            <v>5133760</v>
          </cell>
          <cell r="G452">
            <v>2077830</v>
          </cell>
          <cell r="H452">
            <v>3508461</v>
          </cell>
          <cell r="I452">
            <v>3880282</v>
          </cell>
          <cell r="J452">
            <v>2798908</v>
          </cell>
          <cell r="K452">
            <v>2597995</v>
          </cell>
          <cell r="L452">
            <v>1965136</v>
          </cell>
          <cell r="M452">
            <v>2699478</v>
          </cell>
          <cell r="N452">
            <v>2082960</v>
          </cell>
          <cell r="O452">
            <v>3787200</v>
          </cell>
          <cell r="P452">
            <v>2730870</v>
          </cell>
          <cell r="Q452">
            <v>2779430</v>
          </cell>
          <cell r="R452">
            <v>2834109</v>
          </cell>
          <cell r="S452">
            <v>4034998</v>
          </cell>
          <cell r="T452">
            <v>2894041</v>
          </cell>
          <cell r="U452">
            <v>5135233</v>
          </cell>
          <cell r="V452">
            <v>3182300</v>
          </cell>
          <cell r="W452">
            <v>3058350</v>
          </cell>
          <cell r="X452">
            <v>3110582</v>
          </cell>
          <cell r="Y452">
            <v>2317790</v>
          </cell>
          <cell r="Z452">
            <v>2253384</v>
          </cell>
          <cell r="AA452">
            <v>2683643</v>
          </cell>
          <cell r="AB452">
            <v>3017136</v>
          </cell>
          <cell r="AC452">
            <v>2104000</v>
          </cell>
          <cell r="AD452">
            <v>3174494</v>
          </cell>
          <cell r="AE452">
            <v>1727594</v>
          </cell>
          <cell r="AF452">
            <v>1922888</v>
          </cell>
          <cell r="AG452">
            <v>3814959</v>
          </cell>
          <cell r="AH452">
            <v>1727594</v>
          </cell>
        </row>
        <row r="453">
          <cell r="D453" t="str">
            <v>Contenedor de basura 27 (Compra)</v>
          </cell>
          <cell r="E453"/>
          <cell r="F453">
            <v>5133760</v>
          </cell>
          <cell r="G453">
            <v>2077830</v>
          </cell>
          <cell r="H453">
            <v>3508701</v>
          </cell>
          <cell r="I453">
            <v>2127070</v>
          </cell>
          <cell r="J453">
            <v>2798908</v>
          </cell>
          <cell r="K453">
            <v>2597995</v>
          </cell>
          <cell r="L453">
            <v>1965136</v>
          </cell>
          <cell r="M453">
            <v>2704972</v>
          </cell>
          <cell r="N453">
            <v>2082960</v>
          </cell>
          <cell r="O453">
            <v>3787200</v>
          </cell>
          <cell r="P453">
            <v>2730870</v>
          </cell>
          <cell r="Q453">
            <v>2779430</v>
          </cell>
          <cell r="R453">
            <v>2834109</v>
          </cell>
          <cell r="S453">
            <v>4029277</v>
          </cell>
          <cell r="T453">
            <v>2894041</v>
          </cell>
          <cell r="U453">
            <v>5135233</v>
          </cell>
          <cell r="V453">
            <v>3182300</v>
          </cell>
          <cell r="W453">
            <v>3058350</v>
          </cell>
          <cell r="X453">
            <v>3110582</v>
          </cell>
          <cell r="Y453">
            <v>2317790</v>
          </cell>
          <cell r="Z453">
            <v>2253384</v>
          </cell>
          <cell r="AA453">
            <v>2683643</v>
          </cell>
          <cell r="AB453">
            <v>3017136</v>
          </cell>
          <cell r="AC453">
            <v>2104000</v>
          </cell>
          <cell r="AD453">
            <v>3174494</v>
          </cell>
          <cell r="AE453">
            <v>1727594</v>
          </cell>
          <cell r="AF453">
            <v>1922888</v>
          </cell>
          <cell r="AG453">
            <v>3814959</v>
          </cell>
          <cell r="AH453">
            <v>1727594</v>
          </cell>
        </row>
        <row r="454">
          <cell r="D454" t="str">
            <v>Contenedor de basura 28 (Compra)</v>
          </cell>
          <cell r="E454"/>
          <cell r="F454">
            <v>5133760</v>
          </cell>
          <cell r="G454">
            <v>2077830</v>
          </cell>
          <cell r="H454">
            <v>3508366</v>
          </cell>
          <cell r="I454">
            <v>2127070</v>
          </cell>
          <cell r="J454">
            <v>2798908</v>
          </cell>
          <cell r="K454">
            <v>2597995</v>
          </cell>
          <cell r="L454">
            <v>1965136</v>
          </cell>
          <cell r="M454">
            <v>2697316</v>
          </cell>
          <cell r="N454">
            <v>2082960</v>
          </cell>
          <cell r="O454">
            <v>3787200</v>
          </cell>
          <cell r="P454">
            <v>2730870</v>
          </cell>
          <cell r="Q454">
            <v>2779430</v>
          </cell>
          <cell r="R454">
            <v>2834109</v>
          </cell>
          <cell r="S454">
            <v>4044414</v>
          </cell>
          <cell r="T454">
            <v>2894041</v>
          </cell>
          <cell r="U454">
            <v>5135233</v>
          </cell>
          <cell r="V454">
            <v>3182300</v>
          </cell>
          <cell r="W454">
            <v>3058350</v>
          </cell>
          <cell r="X454">
            <v>3110582</v>
          </cell>
          <cell r="Y454">
            <v>2317790</v>
          </cell>
          <cell r="Z454">
            <v>2253384</v>
          </cell>
          <cell r="AA454">
            <v>2683643</v>
          </cell>
          <cell r="AB454">
            <v>3017136</v>
          </cell>
          <cell r="AC454">
            <v>2104000</v>
          </cell>
          <cell r="AD454">
            <v>3174494</v>
          </cell>
          <cell r="AE454">
            <v>1727594</v>
          </cell>
          <cell r="AF454">
            <v>1922888</v>
          </cell>
          <cell r="AG454">
            <v>3814959</v>
          </cell>
          <cell r="AH454">
            <v>1727594</v>
          </cell>
        </row>
        <row r="455">
          <cell r="D455" t="str">
            <v>Contenedor de basura 29 (Compra)</v>
          </cell>
          <cell r="E455"/>
          <cell r="F455">
            <v>3738808</v>
          </cell>
          <cell r="G455">
            <v>2981192</v>
          </cell>
          <cell r="H455">
            <v>4871126</v>
          </cell>
          <cell r="I455">
            <v>3913382</v>
          </cell>
          <cell r="J455">
            <v>3368947</v>
          </cell>
          <cell r="K455">
            <v>2610306</v>
          </cell>
          <cell r="L455">
            <v>2101896</v>
          </cell>
          <cell r="M455">
            <v>3183559</v>
          </cell>
          <cell r="N455">
            <v>2829880</v>
          </cell>
          <cell r="O455">
            <v>5049600</v>
          </cell>
          <cell r="P455">
            <v>2743810</v>
          </cell>
          <cell r="Q455">
            <v>2792600</v>
          </cell>
          <cell r="R455">
            <v>2847538</v>
          </cell>
          <cell r="S455">
            <v>5311229</v>
          </cell>
          <cell r="T455">
            <v>2907754</v>
          </cell>
          <cell r="U455">
            <v>3740281</v>
          </cell>
          <cell r="V455">
            <v>3603100</v>
          </cell>
          <cell r="W455">
            <v>2642408</v>
          </cell>
          <cell r="X455">
            <v>3125322</v>
          </cell>
          <cell r="Y455">
            <v>3030989</v>
          </cell>
          <cell r="Z455">
            <v>2722839</v>
          </cell>
          <cell r="AA455">
            <v>2696358</v>
          </cell>
          <cell r="AB455">
            <v>3156000</v>
          </cell>
          <cell r="AC455">
            <v>1892548</v>
          </cell>
          <cell r="AD455">
            <v>2078493</v>
          </cell>
          <cell r="AE455">
            <v>2178271</v>
          </cell>
          <cell r="AF455">
            <v>2083128</v>
          </cell>
          <cell r="AG455">
            <v>4102712</v>
          </cell>
          <cell r="AH455">
            <v>1892548</v>
          </cell>
        </row>
        <row r="456">
          <cell r="D456" t="str">
            <v>Contenedor de basura 30 (Compra)</v>
          </cell>
          <cell r="E456"/>
          <cell r="F456">
            <v>3738808</v>
          </cell>
          <cell r="G456">
            <v>2981192</v>
          </cell>
          <cell r="H456">
            <v>4821729</v>
          </cell>
          <cell r="I456">
            <v>3913382</v>
          </cell>
          <cell r="J456">
            <v>3368947</v>
          </cell>
          <cell r="K456">
            <v>2559430</v>
          </cell>
          <cell r="L456">
            <v>2101896</v>
          </cell>
          <cell r="M456">
            <v>3178195</v>
          </cell>
          <cell r="N456">
            <v>2829880</v>
          </cell>
          <cell r="O456">
            <v>5049600</v>
          </cell>
          <cell r="P456">
            <v>2690332</v>
          </cell>
          <cell r="Q456">
            <v>2738172</v>
          </cell>
          <cell r="R456">
            <v>2792039</v>
          </cell>
          <cell r="S456">
            <v>5240588</v>
          </cell>
          <cell r="T456">
            <v>2851081</v>
          </cell>
          <cell r="U456">
            <v>3740281</v>
          </cell>
          <cell r="V456">
            <v>3603100</v>
          </cell>
          <cell r="W456">
            <v>2642408</v>
          </cell>
          <cell r="X456">
            <v>3064408</v>
          </cell>
          <cell r="Y456">
            <v>3009205</v>
          </cell>
          <cell r="Z456">
            <v>2722839</v>
          </cell>
          <cell r="AA456">
            <v>2643805</v>
          </cell>
          <cell r="AB456">
            <v>3156000</v>
          </cell>
          <cell r="AC456">
            <v>1787348</v>
          </cell>
          <cell r="AD456">
            <v>1882120</v>
          </cell>
          <cell r="AE456">
            <v>2178271</v>
          </cell>
          <cell r="AF456">
            <v>2083128</v>
          </cell>
          <cell r="AG456">
            <v>4102712</v>
          </cell>
          <cell r="AH456">
            <v>1787348</v>
          </cell>
        </row>
        <row r="457">
          <cell r="D457" t="str">
            <v>Punto Ecológico 1 (Compra)</v>
          </cell>
          <cell r="E457"/>
          <cell r="F457">
            <v>369000</v>
          </cell>
          <cell r="G457">
            <v>431881</v>
          </cell>
          <cell r="H457">
            <v>401297</v>
          </cell>
          <cell r="I457">
            <v>383529</v>
          </cell>
          <cell r="J457">
            <v>361871</v>
          </cell>
          <cell r="K457">
            <v>263327</v>
          </cell>
          <cell r="L457">
            <v>299820</v>
          </cell>
          <cell r="M457">
            <v>308932</v>
          </cell>
          <cell r="N457">
            <v>378720</v>
          </cell>
          <cell r="O457">
            <v>517330</v>
          </cell>
          <cell r="P457">
            <v>256543</v>
          </cell>
          <cell r="Q457">
            <v>261104</v>
          </cell>
          <cell r="R457">
            <v>266241</v>
          </cell>
          <cell r="S457">
            <v>516960</v>
          </cell>
          <cell r="T457">
            <v>271870</v>
          </cell>
          <cell r="U457">
            <v>370514</v>
          </cell>
          <cell r="V457">
            <v>310340</v>
          </cell>
          <cell r="W457">
            <v>298118</v>
          </cell>
          <cell r="X457">
            <v>292213</v>
          </cell>
          <cell r="Y457">
            <v>293919</v>
          </cell>
          <cell r="Z457">
            <v>396220</v>
          </cell>
          <cell r="AA457">
            <v>252107</v>
          </cell>
          <cell r="AB457">
            <v>134866</v>
          </cell>
          <cell r="AC457">
            <v>198828</v>
          </cell>
          <cell r="AD457">
            <v>284038</v>
          </cell>
          <cell r="AE457">
            <v>201984</v>
          </cell>
          <cell r="AF457">
            <v>403968</v>
          </cell>
          <cell r="AG457">
            <v>395781</v>
          </cell>
          <cell r="AH457">
            <v>134866</v>
          </cell>
        </row>
        <row r="458">
          <cell r="D458" t="str">
            <v>Punto Ecológico 2 (Compra)</v>
          </cell>
          <cell r="E458"/>
          <cell r="F458">
            <v>450046</v>
          </cell>
          <cell r="G458">
            <v>543690</v>
          </cell>
          <cell r="H458">
            <v>473337</v>
          </cell>
          <cell r="I458">
            <v>556575</v>
          </cell>
          <cell r="J458">
            <v>419928</v>
          </cell>
          <cell r="K458">
            <v>647473</v>
          </cell>
          <cell r="L458">
            <v>341900</v>
          </cell>
          <cell r="M458">
            <v>369789</v>
          </cell>
          <cell r="N458">
            <v>431320</v>
          </cell>
          <cell r="O458">
            <v>609567</v>
          </cell>
          <cell r="P458">
            <v>630790</v>
          </cell>
          <cell r="Q458">
            <v>642006</v>
          </cell>
          <cell r="R458">
            <v>654636</v>
          </cell>
          <cell r="S458">
            <v>552381</v>
          </cell>
          <cell r="T458">
            <v>668479</v>
          </cell>
          <cell r="U458">
            <v>451518</v>
          </cell>
          <cell r="V458">
            <v>382928</v>
          </cell>
          <cell r="W458">
            <v>959398</v>
          </cell>
          <cell r="X458">
            <v>718497</v>
          </cell>
          <cell r="Y458">
            <v>350208</v>
          </cell>
          <cell r="Z458">
            <v>507011</v>
          </cell>
          <cell r="AA458">
            <v>619880</v>
          </cell>
          <cell r="AB458">
            <v>184836</v>
          </cell>
          <cell r="AC458">
            <v>231124</v>
          </cell>
          <cell r="AD458">
            <v>305698</v>
          </cell>
          <cell r="AE458">
            <v>315599</v>
          </cell>
          <cell r="AF458">
            <v>294897</v>
          </cell>
          <cell r="AG458">
            <v>647819</v>
          </cell>
          <cell r="AH458">
            <v>184836</v>
          </cell>
        </row>
        <row r="459">
          <cell r="D459" t="str">
            <v>Punto Ecológico 3 (Compra)</v>
          </cell>
          <cell r="E459"/>
          <cell r="F459">
            <v>648032</v>
          </cell>
          <cell r="G459">
            <v>623670</v>
          </cell>
          <cell r="H459">
            <v>623205</v>
          </cell>
          <cell r="I459">
            <v>405314</v>
          </cell>
          <cell r="J459">
            <v>503914</v>
          </cell>
          <cell r="K459">
            <v>353007</v>
          </cell>
          <cell r="L459">
            <v>418696</v>
          </cell>
          <cell r="M459">
            <v>445823</v>
          </cell>
          <cell r="N459">
            <v>479712</v>
          </cell>
          <cell r="O459">
            <v>765914</v>
          </cell>
          <cell r="P459">
            <v>334861</v>
          </cell>
          <cell r="Q459">
            <v>340815</v>
          </cell>
          <cell r="R459">
            <v>347520</v>
          </cell>
          <cell r="S459">
            <v>715360</v>
          </cell>
          <cell r="T459">
            <v>354869</v>
          </cell>
          <cell r="U459">
            <v>649505</v>
          </cell>
          <cell r="V459">
            <v>573340</v>
          </cell>
          <cell r="W459">
            <v>392974</v>
          </cell>
          <cell r="X459">
            <v>381422</v>
          </cell>
          <cell r="Y459">
            <v>411662</v>
          </cell>
          <cell r="Z459">
            <v>544568</v>
          </cell>
          <cell r="AA459">
            <v>329069</v>
          </cell>
          <cell r="AB459">
            <v>261632</v>
          </cell>
          <cell r="AC459">
            <v>231124</v>
          </cell>
          <cell r="AD459">
            <v>260569</v>
          </cell>
          <cell r="AE459">
            <v>536981</v>
          </cell>
          <cell r="AF459">
            <v>469949</v>
          </cell>
          <cell r="AG459">
            <v>720576</v>
          </cell>
          <cell r="AH459">
            <v>231124</v>
          </cell>
        </row>
        <row r="460">
          <cell r="D460" t="str">
            <v>Punto Ecológico 4 (Compra)</v>
          </cell>
          <cell r="E460"/>
          <cell r="F460">
            <v>845282</v>
          </cell>
          <cell r="G460">
            <v>1047552</v>
          </cell>
          <cell r="H460">
            <v>827807</v>
          </cell>
          <cell r="I460">
            <v>487186</v>
          </cell>
          <cell r="J460">
            <v>593955</v>
          </cell>
          <cell r="K460">
            <v>699880</v>
          </cell>
          <cell r="L460">
            <v>436580</v>
          </cell>
          <cell r="M460">
            <v>503369</v>
          </cell>
          <cell r="N460">
            <v>491284</v>
          </cell>
          <cell r="O460">
            <v>1028646</v>
          </cell>
          <cell r="P460">
            <v>663901</v>
          </cell>
          <cell r="Q460">
            <v>675707</v>
          </cell>
          <cell r="R460">
            <v>689000</v>
          </cell>
          <cell r="S460">
            <v>918435</v>
          </cell>
          <cell r="T460">
            <v>703570</v>
          </cell>
          <cell r="U460">
            <v>846755</v>
          </cell>
          <cell r="V460">
            <v>463932</v>
          </cell>
          <cell r="W460">
            <v>968884</v>
          </cell>
          <cell r="X460">
            <v>756213</v>
          </cell>
          <cell r="Y460">
            <v>569706</v>
          </cell>
          <cell r="Z460">
            <v>657237</v>
          </cell>
          <cell r="AA460">
            <v>652420</v>
          </cell>
          <cell r="AB460">
            <v>221867</v>
          </cell>
          <cell r="AC460">
            <v>263000</v>
          </cell>
          <cell r="AD460">
            <v>360730</v>
          </cell>
          <cell r="AE460">
            <v>676015</v>
          </cell>
          <cell r="AF460">
            <v>304390</v>
          </cell>
          <cell r="AG460">
            <v>935661</v>
          </cell>
          <cell r="AH460">
            <v>221867</v>
          </cell>
        </row>
        <row r="461">
          <cell r="D461" t="str">
            <v>Punto Ecológico 5 (Compra)</v>
          </cell>
          <cell r="E461"/>
          <cell r="F461">
            <v>1001294</v>
          </cell>
          <cell r="G461">
            <v>1103539</v>
          </cell>
          <cell r="H461">
            <v>910317</v>
          </cell>
          <cell r="I461">
            <v>534000</v>
          </cell>
          <cell r="J461">
            <v>593955</v>
          </cell>
          <cell r="K461">
            <v>628988</v>
          </cell>
          <cell r="L461">
            <v>523896</v>
          </cell>
          <cell r="M461">
            <v>711087</v>
          </cell>
          <cell r="N461">
            <v>515480</v>
          </cell>
          <cell r="O461">
            <v>894200</v>
          </cell>
          <cell r="P461">
            <v>607538</v>
          </cell>
          <cell r="Q461">
            <v>618342</v>
          </cell>
          <cell r="R461">
            <v>630506</v>
          </cell>
          <cell r="S461">
            <v>1040383</v>
          </cell>
          <cell r="T461">
            <v>643839</v>
          </cell>
          <cell r="U461">
            <v>1002766</v>
          </cell>
          <cell r="V461">
            <v>634356</v>
          </cell>
          <cell r="W461">
            <v>582685</v>
          </cell>
          <cell r="X461">
            <v>692014</v>
          </cell>
          <cell r="Y461">
            <v>666154</v>
          </cell>
          <cell r="Z461">
            <v>807463</v>
          </cell>
          <cell r="AA461">
            <v>597031</v>
          </cell>
          <cell r="AB461">
            <v>323385</v>
          </cell>
          <cell r="AC461">
            <v>263000</v>
          </cell>
          <cell r="AD461">
            <v>307019</v>
          </cell>
          <cell r="AE461">
            <v>618574</v>
          </cell>
          <cell r="AF461">
            <v>443018</v>
          </cell>
          <cell r="AG461">
            <v>791652</v>
          </cell>
          <cell r="AH461">
            <v>263000</v>
          </cell>
        </row>
        <row r="462">
          <cell r="D462" t="str">
            <v>Punto Ecológico 6 (Compra)</v>
          </cell>
          <cell r="E462"/>
          <cell r="F462">
            <v>1435875</v>
          </cell>
          <cell r="G462">
            <v>1549807</v>
          </cell>
          <cell r="H462">
            <v>1239615</v>
          </cell>
          <cell r="I462">
            <v>723485</v>
          </cell>
          <cell r="J462">
            <v>1013397</v>
          </cell>
          <cell r="K462">
            <v>937869</v>
          </cell>
          <cell r="L462">
            <v>552300</v>
          </cell>
          <cell r="M462">
            <v>1096274</v>
          </cell>
          <cell r="N462">
            <v>1293960</v>
          </cell>
          <cell r="O462">
            <v>1420200</v>
          </cell>
          <cell r="P462">
            <v>817523</v>
          </cell>
          <cell r="Q462">
            <v>832059</v>
          </cell>
          <cell r="R462">
            <v>848429</v>
          </cell>
          <cell r="S462">
            <v>1540639</v>
          </cell>
          <cell r="T462">
            <v>866370</v>
          </cell>
          <cell r="U462">
            <v>1437348</v>
          </cell>
          <cell r="V462">
            <v>908928</v>
          </cell>
          <cell r="W462">
            <v>962108</v>
          </cell>
          <cell r="X462">
            <v>931195</v>
          </cell>
          <cell r="Y462">
            <v>958080</v>
          </cell>
          <cell r="Z462">
            <v>1333252</v>
          </cell>
          <cell r="AA462">
            <v>803384</v>
          </cell>
          <cell r="AB462">
            <v>1422935</v>
          </cell>
          <cell r="AC462">
            <v>736400</v>
          </cell>
          <cell r="AD462">
            <v>690926</v>
          </cell>
          <cell r="AE462">
            <v>1258830</v>
          </cell>
          <cell r="AF462">
            <v>1090713</v>
          </cell>
          <cell r="AG462">
            <v>2015508</v>
          </cell>
          <cell r="AH462">
            <v>552300</v>
          </cell>
        </row>
        <row r="463">
          <cell r="D463" t="str">
            <v>Papelera 1 (Compra)</v>
          </cell>
          <cell r="E463"/>
          <cell r="F463">
            <v>66171</v>
          </cell>
          <cell r="G463">
            <v>39830</v>
          </cell>
          <cell r="H463">
            <v>62576</v>
          </cell>
          <cell r="I463">
            <v>40773</v>
          </cell>
          <cell r="J463">
            <v>50701</v>
          </cell>
          <cell r="K463">
            <v>39411</v>
          </cell>
          <cell r="L463">
            <v>24196</v>
          </cell>
          <cell r="M463">
            <v>50024</v>
          </cell>
          <cell r="N463">
            <v>50496</v>
          </cell>
          <cell r="O463">
            <v>78900</v>
          </cell>
          <cell r="P463">
            <v>34367</v>
          </cell>
          <cell r="Q463">
            <v>34979</v>
          </cell>
          <cell r="R463">
            <v>35666</v>
          </cell>
          <cell r="S463">
            <v>79812</v>
          </cell>
          <cell r="T463">
            <v>36420</v>
          </cell>
          <cell r="U463">
            <v>77743</v>
          </cell>
          <cell r="V463">
            <v>47340</v>
          </cell>
          <cell r="W463">
            <v>39297</v>
          </cell>
          <cell r="X463">
            <v>39146</v>
          </cell>
          <cell r="Y463">
            <v>53375</v>
          </cell>
          <cell r="Z463">
            <v>54457</v>
          </cell>
          <cell r="AA463">
            <v>33772</v>
          </cell>
          <cell r="AB463">
            <v>26300</v>
          </cell>
          <cell r="AC463">
            <v>19988</v>
          </cell>
          <cell r="AD463">
            <v>18288</v>
          </cell>
          <cell r="AE463">
            <v>41251</v>
          </cell>
          <cell r="AF463">
            <v>33529</v>
          </cell>
          <cell r="AG463">
            <v>50301</v>
          </cell>
          <cell r="AH463">
            <v>18288</v>
          </cell>
        </row>
        <row r="464">
          <cell r="D464" t="str">
            <v>Papelera 2 (Compra)</v>
          </cell>
          <cell r="E464"/>
          <cell r="F464">
            <v>66171</v>
          </cell>
          <cell r="G464">
            <v>46228</v>
          </cell>
          <cell r="H464">
            <v>58460</v>
          </cell>
          <cell r="I464">
            <v>47323</v>
          </cell>
          <cell r="J464">
            <v>51638</v>
          </cell>
          <cell r="K464">
            <v>35806</v>
          </cell>
          <cell r="L464">
            <v>29456</v>
          </cell>
          <cell r="M464">
            <v>33751</v>
          </cell>
          <cell r="N464">
            <v>50496</v>
          </cell>
          <cell r="O464">
            <v>84160</v>
          </cell>
          <cell r="P464">
            <v>30252</v>
          </cell>
          <cell r="Q464">
            <v>30789</v>
          </cell>
          <cell r="R464">
            <v>31396</v>
          </cell>
          <cell r="S464">
            <v>70790</v>
          </cell>
          <cell r="T464">
            <v>32060</v>
          </cell>
          <cell r="U464">
            <v>77743</v>
          </cell>
          <cell r="V464">
            <v>34716</v>
          </cell>
          <cell r="W464">
            <v>32115</v>
          </cell>
          <cell r="X464">
            <v>34458</v>
          </cell>
          <cell r="Y464">
            <v>43410</v>
          </cell>
          <cell r="Z464">
            <v>43941</v>
          </cell>
          <cell r="AA464">
            <v>29728</v>
          </cell>
          <cell r="AB464">
            <v>26300</v>
          </cell>
          <cell r="AC464">
            <v>21040</v>
          </cell>
          <cell r="AD464">
            <v>24821</v>
          </cell>
          <cell r="AE464">
            <v>30123</v>
          </cell>
          <cell r="AF464">
            <v>23234</v>
          </cell>
          <cell r="AG464">
            <v>31648</v>
          </cell>
          <cell r="AH464">
            <v>21040</v>
          </cell>
        </row>
        <row r="465">
          <cell r="D465" t="str">
            <v>Papelera 3 (Compra)</v>
          </cell>
          <cell r="E465"/>
          <cell r="F465">
            <v>26826</v>
          </cell>
          <cell r="G465">
            <v>40665</v>
          </cell>
          <cell r="H465">
            <v>32894</v>
          </cell>
          <cell r="I465">
            <v>24398</v>
          </cell>
          <cell r="J465">
            <v>18591</v>
          </cell>
          <cell r="K465">
            <v>25062</v>
          </cell>
          <cell r="L465">
            <v>6102</v>
          </cell>
          <cell r="M465">
            <v>19795</v>
          </cell>
          <cell r="N465">
            <v>50496</v>
          </cell>
          <cell r="O465">
            <v>41025</v>
          </cell>
          <cell r="P465">
            <v>28163</v>
          </cell>
          <cell r="Q465">
            <v>28665</v>
          </cell>
          <cell r="R465">
            <v>29229</v>
          </cell>
          <cell r="S465">
            <v>36631</v>
          </cell>
          <cell r="T465">
            <v>29846</v>
          </cell>
          <cell r="U465">
            <v>28299</v>
          </cell>
          <cell r="V465">
            <v>17253</v>
          </cell>
          <cell r="W465">
            <v>31709</v>
          </cell>
          <cell r="X465">
            <v>32081</v>
          </cell>
          <cell r="Y465">
            <v>24033</v>
          </cell>
          <cell r="Z465">
            <v>43941</v>
          </cell>
          <cell r="AA465">
            <v>27677</v>
          </cell>
          <cell r="AB465">
            <v>23144</v>
          </cell>
          <cell r="AC465">
            <v>21040</v>
          </cell>
          <cell r="AD465">
            <v>11981</v>
          </cell>
          <cell r="AE465">
            <v>30123</v>
          </cell>
          <cell r="AF465">
            <v>43105</v>
          </cell>
          <cell r="AG465">
            <v>22941</v>
          </cell>
          <cell r="AH465">
            <v>6102</v>
          </cell>
        </row>
        <row r="466">
          <cell r="D466" t="str">
            <v>Papelera 4 (Compra)</v>
          </cell>
          <cell r="E466"/>
          <cell r="F466">
            <v>21882</v>
          </cell>
          <cell r="G466">
            <v>55825</v>
          </cell>
          <cell r="H466">
            <v>20311</v>
          </cell>
          <cell r="I466">
            <v>57148</v>
          </cell>
          <cell r="J466">
            <v>57586</v>
          </cell>
          <cell r="K466">
            <v>26852</v>
          </cell>
          <cell r="L466">
            <v>6102</v>
          </cell>
          <cell r="M466">
            <v>24619</v>
          </cell>
          <cell r="N466">
            <v>40712</v>
          </cell>
          <cell r="O466">
            <v>105200</v>
          </cell>
          <cell r="P466">
            <v>30210</v>
          </cell>
          <cell r="Q466">
            <v>30748</v>
          </cell>
          <cell r="R466">
            <v>31352</v>
          </cell>
          <cell r="S466">
            <v>114878</v>
          </cell>
          <cell r="T466">
            <v>32014</v>
          </cell>
          <cell r="U466">
            <v>23354</v>
          </cell>
          <cell r="V466">
            <v>19357</v>
          </cell>
          <cell r="W466">
            <v>21682</v>
          </cell>
          <cell r="X466">
            <v>34410</v>
          </cell>
          <cell r="Y466">
            <v>22023</v>
          </cell>
          <cell r="Z466">
            <v>15023</v>
          </cell>
          <cell r="AA466">
            <v>29687</v>
          </cell>
          <cell r="AB466">
            <v>20619</v>
          </cell>
          <cell r="AC466">
            <v>12624</v>
          </cell>
          <cell r="AD466">
            <v>22378</v>
          </cell>
          <cell r="AE466">
            <v>22534</v>
          </cell>
          <cell r="AF466">
            <v>31887</v>
          </cell>
          <cell r="AG466">
            <v>60380</v>
          </cell>
          <cell r="AH466">
            <v>6102</v>
          </cell>
        </row>
        <row r="467">
          <cell r="D467" t="str">
            <v>Papelera residuos peligrosos 1 (Compra)</v>
          </cell>
          <cell r="E467"/>
          <cell r="F467">
            <v>63120</v>
          </cell>
          <cell r="G467">
            <v>54139</v>
          </cell>
          <cell r="H467">
            <v>62701</v>
          </cell>
          <cell r="I467">
            <v>48960</v>
          </cell>
          <cell r="J467">
            <v>68859</v>
          </cell>
          <cell r="K467">
            <v>40871</v>
          </cell>
          <cell r="L467">
            <v>29456</v>
          </cell>
          <cell r="M467">
            <v>38705</v>
          </cell>
          <cell r="N467">
            <v>129396</v>
          </cell>
          <cell r="O467">
            <v>87291</v>
          </cell>
          <cell r="P467">
            <v>32726</v>
          </cell>
          <cell r="Q467">
            <v>33307</v>
          </cell>
          <cell r="R467">
            <v>33963</v>
          </cell>
          <cell r="S467">
            <v>77940</v>
          </cell>
          <cell r="T467">
            <v>34681</v>
          </cell>
          <cell r="U467">
            <v>64593</v>
          </cell>
          <cell r="V467">
            <v>35137</v>
          </cell>
          <cell r="W467">
            <v>32522</v>
          </cell>
          <cell r="X467">
            <v>37276</v>
          </cell>
          <cell r="Y467">
            <v>47496</v>
          </cell>
          <cell r="Z467">
            <v>45068</v>
          </cell>
          <cell r="AA467">
            <v>32161</v>
          </cell>
          <cell r="AB467">
            <v>60911</v>
          </cell>
          <cell r="AC467">
            <v>21040</v>
          </cell>
          <cell r="AD467">
            <v>29828</v>
          </cell>
          <cell r="AE467">
            <v>42063</v>
          </cell>
          <cell r="AF467">
            <v>23234</v>
          </cell>
          <cell r="AG467">
            <v>31648</v>
          </cell>
          <cell r="AH467">
            <v>21040</v>
          </cell>
        </row>
        <row r="468">
          <cell r="D468" t="str">
            <v>Papelera residuos peligrosos 2 (Compra)</v>
          </cell>
          <cell r="E468"/>
          <cell r="F468">
            <v>81004</v>
          </cell>
          <cell r="G468">
            <v>64659</v>
          </cell>
          <cell r="H468">
            <v>77206</v>
          </cell>
          <cell r="I468">
            <v>48960</v>
          </cell>
          <cell r="J468">
            <v>66890</v>
          </cell>
          <cell r="K468">
            <v>58817</v>
          </cell>
          <cell r="L468">
            <v>50496</v>
          </cell>
          <cell r="M468">
            <v>54794</v>
          </cell>
          <cell r="N468">
            <v>152540</v>
          </cell>
          <cell r="O468">
            <v>112444</v>
          </cell>
          <cell r="P468">
            <v>41668</v>
          </cell>
          <cell r="Q468">
            <v>42407</v>
          </cell>
          <cell r="R468">
            <v>43242</v>
          </cell>
          <cell r="S468">
            <v>126659</v>
          </cell>
          <cell r="T468">
            <v>44157</v>
          </cell>
          <cell r="U468">
            <v>90367</v>
          </cell>
          <cell r="V468">
            <v>49234</v>
          </cell>
          <cell r="W468">
            <v>39704</v>
          </cell>
          <cell r="X468">
            <v>47460</v>
          </cell>
          <cell r="Y468">
            <v>60491</v>
          </cell>
          <cell r="Z468">
            <v>45068</v>
          </cell>
          <cell r="AA468">
            <v>40946</v>
          </cell>
          <cell r="AB468">
            <v>57755</v>
          </cell>
          <cell r="AC468">
            <v>36820</v>
          </cell>
          <cell r="AD468">
            <v>42176</v>
          </cell>
          <cell r="AE468">
            <v>63118</v>
          </cell>
          <cell r="AF468">
            <v>54481</v>
          </cell>
          <cell r="AG468">
            <v>43140</v>
          </cell>
          <cell r="AH468">
            <v>36820</v>
          </cell>
        </row>
        <row r="469">
          <cell r="D469" t="str">
            <v>Señales peatonales de prevención y atención 1 (Compra)</v>
          </cell>
          <cell r="E469"/>
          <cell r="F469">
            <v>39976</v>
          </cell>
          <cell r="G469">
            <v>19673</v>
          </cell>
          <cell r="H469">
            <v>68806</v>
          </cell>
          <cell r="I469">
            <v>32570</v>
          </cell>
          <cell r="J469">
            <v>39685</v>
          </cell>
          <cell r="K469">
            <v>28467</v>
          </cell>
          <cell r="L469">
            <v>31034</v>
          </cell>
          <cell r="M469">
            <v>47058</v>
          </cell>
          <cell r="N469">
            <v>35768</v>
          </cell>
          <cell r="O469">
            <v>52600</v>
          </cell>
          <cell r="P469">
            <v>29923</v>
          </cell>
          <cell r="Q469">
            <v>30455</v>
          </cell>
          <cell r="R469">
            <v>31054</v>
          </cell>
          <cell r="S469">
            <v>52935</v>
          </cell>
          <cell r="T469">
            <v>31711</v>
          </cell>
          <cell r="U469">
            <v>41449</v>
          </cell>
          <cell r="V469">
            <v>32086</v>
          </cell>
          <cell r="W469">
            <v>31709</v>
          </cell>
          <cell r="X469">
            <v>34084</v>
          </cell>
          <cell r="Y469">
            <v>40913</v>
          </cell>
          <cell r="Z469">
            <v>43941</v>
          </cell>
          <cell r="AA469">
            <v>29406</v>
          </cell>
          <cell r="AB469">
            <v>27352</v>
          </cell>
          <cell r="AC469">
            <v>29456</v>
          </cell>
          <cell r="AD469">
            <v>25225</v>
          </cell>
          <cell r="AE469">
            <v>32760</v>
          </cell>
          <cell r="AF469">
            <v>31442</v>
          </cell>
          <cell r="AG469">
            <v>43140</v>
          </cell>
          <cell r="AH469">
            <v>19673</v>
          </cell>
        </row>
        <row r="470">
          <cell r="D470" t="str">
            <v>Señales peatonales de prevención y atención 1 (Arrendamiento)</v>
          </cell>
          <cell r="E470"/>
          <cell r="F470">
            <v>3366</v>
          </cell>
          <cell r="G470">
            <v>4913</v>
          </cell>
          <cell r="H470">
            <v>10321</v>
          </cell>
          <cell r="I470">
            <v>3258</v>
          </cell>
          <cell r="J470">
            <v>2646</v>
          </cell>
          <cell r="K470">
            <v>2537</v>
          </cell>
          <cell r="L470">
            <v>3682</v>
          </cell>
          <cell r="M470">
            <v>7843</v>
          </cell>
          <cell r="N470">
            <v>3366</v>
          </cell>
          <cell r="O470">
            <v>10520</v>
          </cell>
          <cell r="P470">
            <v>2440</v>
          </cell>
          <cell r="Q470">
            <v>2483</v>
          </cell>
          <cell r="R470">
            <v>2532</v>
          </cell>
          <cell r="S470">
            <v>13234</v>
          </cell>
          <cell r="T470">
            <v>2585</v>
          </cell>
          <cell r="U470">
            <v>4313</v>
          </cell>
          <cell r="V470">
            <v>9468</v>
          </cell>
          <cell r="W470">
            <v>11232</v>
          </cell>
          <cell r="X470">
            <v>2778</v>
          </cell>
          <cell r="Y470">
            <v>3273</v>
          </cell>
          <cell r="Z470">
            <v>7324</v>
          </cell>
          <cell r="AA470">
            <v>2398</v>
          </cell>
          <cell r="AB470">
            <v>9784</v>
          </cell>
          <cell r="AC470">
            <v>4418</v>
          </cell>
          <cell r="AD470">
            <v>5325</v>
          </cell>
          <cell r="AE470">
            <v>5996</v>
          </cell>
          <cell r="AF470">
            <v>3493</v>
          </cell>
          <cell r="AG470">
            <v>4244</v>
          </cell>
          <cell r="AH470">
            <v>2398</v>
          </cell>
        </row>
        <row r="471">
          <cell r="D471" t="str">
            <v>Señales peatonales de prevención y atención 2 (Compra)</v>
          </cell>
          <cell r="E471"/>
          <cell r="F471">
            <v>40818</v>
          </cell>
          <cell r="G471">
            <v>20057</v>
          </cell>
          <cell r="H471">
            <v>70076</v>
          </cell>
          <cell r="I471">
            <v>32570</v>
          </cell>
          <cell r="J471">
            <v>52915</v>
          </cell>
          <cell r="K471">
            <v>28467</v>
          </cell>
          <cell r="L471">
            <v>31034</v>
          </cell>
          <cell r="M471">
            <v>47058</v>
          </cell>
          <cell r="N471">
            <v>39976</v>
          </cell>
          <cell r="O471">
            <v>52600</v>
          </cell>
          <cell r="P471">
            <v>29923</v>
          </cell>
          <cell r="Q471">
            <v>30455</v>
          </cell>
          <cell r="R471">
            <v>31054</v>
          </cell>
          <cell r="S471">
            <v>52935</v>
          </cell>
          <cell r="T471">
            <v>31711</v>
          </cell>
          <cell r="U471">
            <v>42290</v>
          </cell>
          <cell r="V471">
            <v>32086</v>
          </cell>
          <cell r="W471">
            <v>31709</v>
          </cell>
          <cell r="X471">
            <v>34084</v>
          </cell>
          <cell r="Y471">
            <v>42599</v>
          </cell>
          <cell r="Z471">
            <v>43941</v>
          </cell>
          <cell r="AA471">
            <v>29406</v>
          </cell>
          <cell r="AB471">
            <v>58281</v>
          </cell>
          <cell r="AC471">
            <v>23117</v>
          </cell>
          <cell r="AD471">
            <v>21302</v>
          </cell>
          <cell r="AE471">
            <v>29015</v>
          </cell>
          <cell r="AF471">
            <v>37754</v>
          </cell>
          <cell r="AG471">
            <v>43140</v>
          </cell>
          <cell r="AH471">
            <v>20057</v>
          </cell>
        </row>
        <row r="472">
          <cell r="D472" t="str">
            <v>Señales peatonales de prevención y atención 2 (Arrendamiento)</v>
          </cell>
          <cell r="E472"/>
          <cell r="F472">
            <v>3398</v>
          </cell>
          <cell r="G472">
            <v>5582</v>
          </cell>
          <cell r="H472">
            <v>10512</v>
          </cell>
          <cell r="I472">
            <v>3258</v>
          </cell>
          <cell r="J472">
            <v>2646</v>
          </cell>
          <cell r="K472">
            <v>2537</v>
          </cell>
          <cell r="L472">
            <v>3682</v>
          </cell>
          <cell r="M472">
            <v>7843</v>
          </cell>
          <cell r="N472">
            <v>3366</v>
          </cell>
          <cell r="O472">
            <v>10520</v>
          </cell>
          <cell r="P472">
            <v>2440</v>
          </cell>
          <cell r="Q472">
            <v>2483</v>
          </cell>
          <cell r="R472">
            <v>2532</v>
          </cell>
          <cell r="S472">
            <v>13234</v>
          </cell>
          <cell r="T472">
            <v>2585</v>
          </cell>
          <cell r="U472">
            <v>53021</v>
          </cell>
          <cell r="V472">
            <v>9468</v>
          </cell>
          <cell r="W472">
            <v>11232</v>
          </cell>
          <cell r="X472">
            <v>2778</v>
          </cell>
          <cell r="Y472">
            <v>3407</v>
          </cell>
          <cell r="Z472">
            <v>7324</v>
          </cell>
          <cell r="AA472">
            <v>2398</v>
          </cell>
          <cell r="AB472">
            <v>15780</v>
          </cell>
          <cell r="AC472">
            <v>3472</v>
          </cell>
          <cell r="AD472">
            <v>6445</v>
          </cell>
          <cell r="AE472">
            <v>6312</v>
          </cell>
          <cell r="AF472">
            <v>4050</v>
          </cell>
          <cell r="AG472">
            <v>4244</v>
          </cell>
          <cell r="AH472">
            <v>2398</v>
          </cell>
        </row>
        <row r="473">
          <cell r="D473" t="str">
            <v>Señales peatonales de prevención y atención 3 (Compra)</v>
          </cell>
          <cell r="E473"/>
          <cell r="F473">
            <v>37030</v>
          </cell>
          <cell r="G473">
            <v>26907</v>
          </cell>
          <cell r="H473">
            <v>46001</v>
          </cell>
          <cell r="I473">
            <v>32570</v>
          </cell>
          <cell r="J473">
            <v>39687</v>
          </cell>
          <cell r="K473">
            <v>28467</v>
          </cell>
          <cell r="L473">
            <v>31034</v>
          </cell>
          <cell r="M473">
            <v>47058</v>
          </cell>
          <cell r="N473">
            <v>39976</v>
          </cell>
          <cell r="O473">
            <v>52600</v>
          </cell>
          <cell r="P473">
            <v>29923</v>
          </cell>
          <cell r="Q473">
            <v>30455</v>
          </cell>
          <cell r="R473">
            <v>31054</v>
          </cell>
          <cell r="S473">
            <v>52935</v>
          </cell>
          <cell r="T473">
            <v>31711</v>
          </cell>
          <cell r="U473">
            <v>38503</v>
          </cell>
          <cell r="V473">
            <v>32086</v>
          </cell>
          <cell r="W473">
            <v>31709</v>
          </cell>
          <cell r="X473">
            <v>34084</v>
          </cell>
          <cell r="Y473">
            <v>32511</v>
          </cell>
          <cell r="Z473">
            <v>43941</v>
          </cell>
          <cell r="AA473">
            <v>29406</v>
          </cell>
          <cell r="AB473">
            <v>58281</v>
          </cell>
          <cell r="AC473">
            <v>36820</v>
          </cell>
          <cell r="AD473">
            <v>25779</v>
          </cell>
          <cell r="AE473">
            <v>29015</v>
          </cell>
          <cell r="AF473">
            <v>41943</v>
          </cell>
          <cell r="AG473">
            <v>43140</v>
          </cell>
          <cell r="AH473">
            <v>25779</v>
          </cell>
        </row>
        <row r="474">
          <cell r="D474" t="str">
            <v>Señales peatonales de prevención y atención 3 (Arrendamiento)</v>
          </cell>
          <cell r="E474"/>
          <cell r="F474">
            <v>4166</v>
          </cell>
          <cell r="G474">
            <v>5867</v>
          </cell>
          <cell r="H474">
            <v>6900</v>
          </cell>
          <cell r="I474">
            <v>3258</v>
          </cell>
          <cell r="J474">
            <v>2646</v>
          </cell>
          <cell r="K474">
            <v>2537</v>
          </cell>
          <cell r="L474">
            <v>3682</v>
          </cell>
          <cell r="M474">
            <v>7843</v>
          </cell>
          <cell r="N474">
            <v>3892</v>
          </cell>
          <cell r="O474">
            <v>10520</v>
          </cell>
          <cell r="P474">
            <v>2440</v>
          </cell>
          <cell r="Q474">
            <v>2483</v>
          </cell>
          <cell r="R474">
            <v>2532</v>
          </cell>
          <cell r="S474">
            <v>13234</v>
          </cell>
          <cell r="T474">
            <v>2585</v>
          </cell>
          <cell r="U474">
            <v>4418</v>
          </cell>
          <cell r="V474">
            <v>9468</v>
          </cell>
          <cell r="W474">
            <v>11232</v>
          </cell>
          <cell r="X474">
            <v>2778</v>
          </cell>
          <cell r="Y474">
            <v>2601</v>
          </cell>
          <cell r="Z474">
            <v>10140</v>
          </cell>
          <cell r="AA474">
            <v>2398</v>
          </cell>
          <cell r="AB474">
            <v>25879</v>
          </cell>
          <cell r="AC474">
            <v>5523</v>
          </cell>
          <cell r="AD474">
            <v>8419</v>
          </cell>
          <cell r="AE474">
            <v>6312</v>
          </cell>
          <cell r="AF474">
            <v>4660</v>
          </cell>
          <cell r="AG474">
            <v>4244</v>
          </cell>
          <cell r="AH474">
            <v>2398</v>
          </cell>
        </row>
        <row r="475">
          <cell r="D475" t="str">
            <v>Dispensador para papel higiénico 1 (Compra)</v>
          </cell>
          <cell r="E475"/>
          <cell r="F475">
            <v>72167</v>
          </cell>
          <cell r="G475">
            <v>69298</v>
          </cell>
          <cell r="H475">
            <v>66206</v>
          </cell>
          <cell r="I475">
            <v>81710</v>
          </cell>
          <cell r="J475">
            <v>59373</v>
          </cell>
          <cell r="K475">
            <v>60540</v>
          </cell>
          <cell r="L475">
            <v>40186</v>
          </cell>
          <cell r="M475">
            <v>59932</v>
          </cell>
          <cell r="N475">
            <v>82056</v>
          </cell>
          <cell r="O475">
            <v>103402</v>
          </cell>
          <cell r="P475">
            <v>48312</v>
          </cell>
          <cell r="Q475">
            <v>49172</v>
          </cell>
          <cell r="R475">
            <v>50138</v>
          </cell>
          <cell r="S475">
            <v>95972</v>
          </cell>
          <cell r="T475">
            <v>51198</v>
          </cell>
          <cell r="U475">
            <v>73640</v>
          </cell>
          <cell r="V475">
            <v>55651</v>
          </cell>
          <cell r="W475">
            <v>51493</v>
          </cell>
          <cell r="X475">
            <v>55029</v>
          </cell>
          <cell r="Y475">
            <v>51352</v>
          </cell>
          <cell r="Z475">
            <v>60841</v>
          </cell>
          <cell r="AA475">
            <v>47476</v>
          </cell>
          <cell r="AB475">
            <v>105200</v>
          </cell>
          <cell r="AC475">
            <v>33664</v>
          </cell>
          <cell r="AD475">
            <v>33675</v>
          </cell>
          <cell r="AE475">
            <v>39734</v>
          </cell>
          <cell r="AF475">
            <v>87526</v>
          </cell>
          <cell r="AG475">
            <v>78679</v>
          </cell>
          <cell r="AH475">
            <v>33664</v>
          </cell>
        </row>
        <row r="476">
          <cell r="D476" t="str">
            <v>Dispensador para papel higiénico 2 (Compra)</v>
          </cell>
          <cell r="E476"/>
          <cell r="F476">
            <v>171476</v>
          </cell>
          <cell r="G476">
            <v>134898</v>
          </cell>
          <cell r="H476">
            <v>170219</v>
          </cell>
          <cell r="I476">
            <v>196333</v>
          </cell>
          <cell r="J476">
            <v>94996</v>
          </cell>
          <cell r="K476">
            <v>151056</v>
          </cell>
          <cell r="L476">
            <v>215660</v>
          </cell>
          <cell r="M476">
            <v>180267</v>
          </cell>
          <cell r="N476">
            <v>196724</v>
          </cell>
          <cell r="O476">
            <v>284040</v>
          </cell>
          <cell r="P476">
            <v>161436</v>
          </cell>
          <cell r="Q476">
            <v>164307</v>
          </cell>
          <cell r="R476">
            <v>167539</v>
          </cell>
          <cell r="S476">
            <v>280421</v>
          </cell>
          <cell r="T476">
            <v>171082</v>
          </cell>
          <cell r="U476">
            <v>172949</v>
          </cell>
          <cell r="V476">
            <v>122558</v>
          </cell>
          <cell r="W476">
            <v>125683</v>
          </cell>
          <cell r="X476">
            <v>183882</v>
          </cell>
          <cell r="Y476">
            <v>117032</v>
          </cell>
          <cell r="Z476">
            <v>155483</v>
          </cell>
          <cell r="AA476">
            <v>158644</v>
          </cell>
          <cell r="AB476">
            <v>157800</v>
          </cell>
          <cell r="AC476">
            <v>52777</v>
          </cell>
          <cell r="AD476">
            <v>81979</v>
          </cell>
          <cell r="AE476">
            <v>101402</v>
          </cell>
          <cell r="AF476">
            <v>127923</v>
          </cell>
          <cell r="AG476">
            <v>161071</v>
          </cell>
          <cell r="AH476">
            <v>52777</v>
          </cell>
        </row>
        <row r="477">
          <cell r="D477" t="str">
            <v>Dispensador de toallas de manos 1 (Compra)</v>
          </cell>
          <cell r="E477"/>
          <cell r="F477">
            <v>148332</v>
          </cell>
          <cell r="G477">
            <v>109922</v>
          </cell>
          <cell r="H477">
            <v>243509</v>
          </cell>
          <cell r="I477">
            <v>217133</v>
          </cell>
          <cell r="J477">
            <v>220460</v>
          </cell>
          <cell r="K477">
            <v>271611</v>
          </cell>
          <cell r="L477">
            <v>221972</v>
          </cell>
          <cell r="M477">
            <v>211645</v>
          </cell>
          <cell r="N477">
            <v>177788</v>
          </cell>
          <cell r="O477">
            <v>504960</v>
          </cell>
          <cell r="P477">
            <v>262416</v>
          </cell>
          <cell r="Q477">
            <v>267083</v>
          </cell>
          <cell r="R477">
            <v>272338</v>
          </cell>
          <cell r="S477">
            <v>560842</v>
          </cell>
          <cell r="T477">
            <v>278096</v>
          </cell>
          <cell r="U477">
            <v>149805</v>
          </cell>
          <cell r="V477">
            <v>307710</v>
          </cell>
          <cell r="W477">
            <v>338770</v>
          </cell>
          <cell r="X477">
            <v>298905</v>
          </cell>
          <cell r="Y477">
            <v>150434</v>
          </cell>
          <cell r="Z477">
            <v>469455</v>
          </cell>
          <cell r="AA477">
            <v>257878</v>
          </cell>
          <cell r="AB477">
            <v>244064</v>
          </cell>
          <cell r="AC477">
            <v>33664</v>
          </cell>
          <cell r="AD477">
            <v>247830</v>
          </cell>
          <cell r="AE477">
            <v>44941</v>
          </cell>
          <cell r="AF477">
            <v>208152</v>
          </cell>
          <cell r="AG477">
            <v>78679</v>
          </cell>
          <cell r="AH477">
            <v>33664</v>
          </cell>
        </row>
        <row r="478">
          <cell r="D478" t="str">
            <v>Dispensador de toallas de manos 2 (Compra)</v>
          </cell>
          <cell r="E478"/>
          <cell r="F478">
            <v>80688</v>
          </cell>
          <cell r="G478">
            <v>96496</v>
          </cell>
          <cell r="H478">
            <v>73748</v>
          </cell>
          <cell r="I478">
            <v>130135</v>
          </cell>
          <cell r="J478">
            <v>73265</v>
          </cell>
          <cell r="K478">
            <v>75186</v>
          </cell>
          <cell r="L478">
            <v>47340</v>
          </cell>
          <cell r="M478">
            <v>87924</v>
          </cell>
          <cell r="N478">
            <v>86580</v>
          </cell>
          <cell r="O478">
            <v>115720</v>
          </cell>
          <cell r="P478">
            <v>116541</v>
          </cell>
          <cell r="Q478">
            <v>118613</v>
          </cell>
          <cell r="R478">
            <v>120946</v>
          </cell>
          <cell r="S478">
            <v>128410</v>
          </cell>
          <cell r="T478">
            <v>123504</v>
          </cell>
          <cell r="U478">
            <v>82161</v>
          </cell>
          <cell r="V478">
            <v>52074</v>
          </cell>
          <cell r="W478">
            <v>46398</v>
          </cell>
          <cell r="X478">
            <v>132746</v>
          </cell>
          <cell r="Y478">
            <v>70855</v>
          </cell>
          <cell r="Z478">
            <v>51641</v>
          </cell>
          <cell r="AA478">
            <v>114525</v>
          </cell>
          <cell r="AB478">
            <v>73640</v>
          </cell>
          <cell r="AC478">
            <v>42922</v>
          </cell>
          <cell r="AD478">
            <v>30269</v>
          </cell>
          <cell r="AE478">
            <v>59838</v>
          </cell>
          <cell r="AF478">
            <v>65981</v>
          </cell>
          <cell r="AG478">
            <v>78679</v>
          </cell>
          <cell r="AH478">
            <v>30269</v>
          </cell>
        </row>
        <row r="479">
          <cell r="D479" t="str">
            <v>Dispensador de toallas de manos 3 (Compra)</v>
          </cell>
          <cell r="E479"/>
          <cell r="F479">
            <v>189886</v>
          </cell>
          <cell r="G479">
            <v>137190</v>
          </cell>
          <cell r="H479">
            <v>175947</v>
          </cell>
          <cell r="I479">
            <v>279656</v>
          </cell>
          <cell r="J479">
            <v>126659</v>
          </cell>
          <cell r="K479">
            <v>187985</v>
          </cell>
          <cell r="L479">
            <v>220920</v>
          </cell>
          <cell r="M479">
            <v>120284</v>
          </cell>
          <cell r="N479">
            <v>173580</v>
          </cell>
          <cell r="O479">
            <v>220920</v>
          </cell>
          <cell r="P479">
            <v>212538</v>
          </cell>
          <cell r="Q479">
            <v>216316</v>
          </cell>
          <cell r="R479">
            <v>220571</v>
          </cell>
          <cell r="S479">
            <v>231356</v>
          </cell>
          <cell r="T479">
            <v>225236</v>
          </cell>
          <cell r="U479">
            <v>191359</v>
          </cell>
          <cell r="V479">
            <v>122558</v>
          </cell>
          <cell r="W479">
            <v>251368</v>
          </cell>
          <cell r="X479">
            <v>242089</v>
          </cell>
          <cell r="Y479">
            <v>117002</v>
          </cell>
          <cell r="Z479">
            <v>140837</v>
          </cell>
          <cell r="AA479">
            <v>208862</v>
          </cell>
          <cell r="AB479">
            <v>132026</v>
          </cell>
          <cell r="AC479">
            <v>89315</v>
          </cell>
          <cell r="AD479">
            <v>163832</v>
          </cell>
          <cell r="AE479">
            <v>163101</v>
          </cell>
          <cell r="AF479">
            <v>240200</v>
          </cell>
          <cell r="AG479">
            <v>132074</v>
          </cell>
          <cell r="AH479">
            <v>89315</v>
          </cell>
        </row>
        <row r="480">
          <cell r="D480" t="str">
            <v>Dispensador de jabón líquido 1 (Compra)</v>
          </cell>
          <cell r="E480"/>
          <cell r="F480">
            <v>56282</v>
          </cell>
          <cell r="G480">
            <v>116854</v>
          </cell>
          <cell r="H480">
            <v>53115</v>
          </cell>
          <cell r="I480">
            <v>33973</v>
          </cell>
          <cell r="J480">
            <v>52203</v>
          </cell>
          <cell r="K480">
            <v>51127</v>
          </cell>
          <cell r="L480">
            <v>32612</v>
          </cell>
          <cell r="M480">
            <v>54964</v>
          </cell>
          <cell r="N480">
            <v>58912</v>
          </cell>
          <cell r="O480">
            <v>73640</v>
          </cell>
          <cell r="P480">
            <v>38098</v>
          </cell>
          <cell r="Q480">
            <v>38775</v>
          </cell>
          <cell r="R480">
            <v>39538</v>
          </cell>
          <cell r="S480">
            <v>88474</v>
          </cell>
          <cell r="T480">
            <v>40374</v>
          </cell>
          <cell r="U480">
            <v>57755</v>
          </cell>
          <cell r="V480">
            <v>32086</v>
          </cell>
          <cell r="W480">
            <v>34419</v>
          </cell>
          <cell r="X480">
            <v>43395</v>
          </cell>
          <cell r="Y480">
            <v>48311</v>
          </cell>
          <cell r="Z480">
            <v>34740</v>
          </cell>
          <cell r="AA480">
            <v>37439</v>
          </cell>
          <cell r="AB480">
            <v>32402</v>
          </cell>
          <cell r="AC480">
            <v>25248</v>
          </cell>
          <cell r="AD480">
            <v>22450</v>
          </cell>
          <cell r="AE480">
            <v>25883</v>
          </cell>
          <cell r="AF480">
            <v>123480</v>
          </cell>
          <cell r="AG480">
            <v>59584</v>
          </cell>
          <cell r="AH480">
            <v>22450</v>
          </cell>
        </row>
        <row r="481">
          <cell r="D481" t="str">
            <v>Dispensador de jabón líquido 2 (Compra)</v>
          </cell>
          <cell r="E481"/>
          <cell r="F481">
            <v>143598</v>
          </cell>
          <cell r="G481">
            <v>91789</v>
          </cell>
          <cell r="H481">
            <v>166997</v>
          </cell>
          <cell r="I481">
            <v>291821</v>
          </cell>
          <cell r="J481">
            <v>92472</v>
          </cell>
          <cell r="K481">
            <v>206114</v>
          </cell>
          <cell r="L481">
            <v>131500</v>
          </cell>
          <cell r="M481">
            <v>118924</v>
          </cell>
          <cell r="N481">
            <v>175684</v>
          </cell>
          <cell r="O481">
            <v>473400</v>
          </cell>
          <cell r="P481">
            <v>249674</v>
          </cell>
          <cell r="Q481">
            <v>254114</v>
          </cell>
          <cell r="R481">
            <v>259113</v>
          </cell>
          <cell r="S481">
            <v>490737</v>
          </cell>
          <cell r="T481">
            <v>264592</v>
          </cell>
          <cell r="U481">
            <v>145071</v>
          </cell>
          <cell r="V481">
            <v>195146</v>
          </cell>
          <cell r="W481">
            <v>171865</v>
          </cell>
          <cell r="X481">
            <v>284390</v>
          </cell>
          <cell r="Y481">
            <v>126569</v>
          </cell>
          <cell r="Z481">
            <v>225338</v>
          </cell>
          <cell r="AA481">
            <v>245357</v>
          </cell>
          <cell r="AB481">
            <v>32402</v>
          </cell>
          <cell r="AC481">
            <v>31560</v>
          </cell>
          <cell r="AD481">
            <v>112122</v>
          </cell>
          <cell r="AE481">
            <v>113489</v>
          </cell>
          <cell r="AF481">
            <v>394192</v>
          </cell>
          <cell r="AG481">
            <v>87077</v>
          </cell>
          <cell r="AH481">
            <v>31560</v>
          </cell>
        </row>
        <row r="482">
          <cell r="D482" t="str">
            <v>Dispensador de jabón líquido 3 (Compra)</v>
          </cell>
          <cell r="E482"/>
          <cell r="F482">
            <v>130658</v>
          </cell>
          <cell r="G482">
            <v>135803</v>
          </cell>
          <cell r="H482">
            <v>141822</v>
          </cell>
          <cell r="I482">
            <v>93946</v>
          </cell>
          <cell r="J482">
            <v>61342</v>
          </cell>
          <cell r="K482">
            <v>126625</v>
          </cell>
          <cell r="L482">
            <v>215660</v>
          </cell>
          <cell r="M482">
            <v>105617</v>
          </cell>
          <cell r="N482">
            <v>164112</v>
          </cell>
          <cell r="O482">
            <v>368200</v>
          </cell>
          <cell r="P482">
            <v>77639</v>
          </cell>
          <cell r="Q482">
            <v>79020</v>
          </cell>
          <cell r="R482">
            <v>80574</v>
          </cell>
          <cell r="S482">
            <v>403105</v>
          </cell>
          <cell r="T482">
            <v>82278</v>
          </cell>
          <cell r="U482">
            <v>132131</v>
          </cell>
          <cell r="V482">
            <v>107304</v>
          </cell>
          <cell r="W482">
            <v>121957</v>
          </cell>
          <cell r="X482">
            <v>88434</v>
          </cell>
          <cell r="Y482">
            <v>85278</v>
          </cell>
          <cell r="Z482">
            <v>169004</v>
          </cell>
          <cell r="AA482">
            <v>76296</v>
          </cell>
          <cell r="AB482">
            <v>105200</v>
          </cell>
          <cell r="AC482">
            <v>56808</v>
          </cell>
          <cell r="AD482">
            <v>50322</v>
          </cell>
          <cell r="AE482">
            <v>51077</v>
          </cell>
          <cell r="AF482">
            <v>202354</v>
          </cell>
          <cell r="AG482">
            <v>58081</v>
          </cell>
          <cell r="AH482">
            <v>50322</v>
          </cell>
        </row>
        <row r="483">
          <cell r="D483" t="str">
            <v>Dispensador de jabón líquido 4 (Compra)</v>
          </cell>
          <cell r="E483"/>
          <cell r="F483">
            <v>165059</v>
          </cell>
          <cell r="G483">
            <v>202870</v>
          </cell>
          <cell r="H483">
            <v>199346</v>
          </cell>
          <cell r="I483">
            <v>522942</v>
          </cell>
          <cell r="J483">
            <v>61342</v>
          </cell>
          <cell r="K483">
            <v>330490</v>
          </cell>
          <cell r="L483">
            <v>226180</v>
          </cell>
          <cell r="M483">
            <v>270017</v>
          </cell>
          <cell r="N483">
            <v>164112</v>
          </cell>
          <cell r="O483">
            <v>999400</v>
          </cell>
          <cell r="P483">
            <v>345049</v>
          </cell>
          <cell r="Q483">
            <v>351184</v>
          </cell>
          <cell r="R483">
            <v>358092</v>
          </cell>
          <cell r="S483">
            <v>893548</v>
          </cell>
          <cell r="T483">
            <v>365666</v>
          </cell>
          <cell r="U483">
            <v>166532</v>
          </cell>
          <cell r="V483">
            <v>382928</v>
          </cell>
          <cell r="W483">
            <v>357443</v>
          </cell>
          <cell r="X483">
            <v>393026</v>
          </cell>
          <cell r="Y483">
            <v>208236</v>
          </cell>
          <cell r="Z483">
            <v>225338</v>
          </cell>
          <cell r="AA483">
            <v>339082</v>
          </cell>
          <cell r="AB483">
            <v>105200</v>
          </cell>
          <cell r="AC483">
            <v>56808</v>
          </cell>
          <cell r="AD483">
            <v>233168</v>
          </cell>
          <cell r="AE483">
            <v>857978</v>
          </cell>
          <cell r="AF483">
            <v>1328394</v>
          </cell>
          <cell r="AG483">
            <v>89641</v>
          </cell>
          <cell r="AH483">
            <v>56808</v>
          </cell>
        </row>
        <row r="484">
          <cell r="D484" t="str">
            <v>Dispensador para ambientador (Arrendamiento)</v>
          </cell>
          <cell r="E484"/>
          <cell r="F484">
            <v>18410</v>
          </cell>
          <cell r="G484">
            <v>15749</v>
          </cell>
          <cell r="H484">
            <v>53695</v>
          </cell>
          <cell r="I484">
            <v>37662</v>
          </cell>
          <cell r="J484">
            <v>33801</v>
          </cell>
          <cell r="K484">
            <v>59296</v>
          </cell>
          <cell r="L484">
            <v>21040</v>
          </cell>
          <cell r="M484">
            <v>24091</v>
          </cell>
          <cell r="N484">
            <v>15254</v>
          </cell>
          <cell r="O484">
            <v>42080</v>
          </cell>
          <cell r="P484">
            <v>63013</v>
          </cell>
          <cell r="Q484">
            <v>64133</v>
          </cell>
          <cell r="R484">
            <v>65394</v>
          </cell>
          <cell r="S484">
            <v>31806</v>
          </cell>
          <cell r="T484">
            <v>66778</v>
          </cell>
          <cell r="U484">
            <v>18620</v>
          </cell>
          <cell r="V484">
            <v>40502</v>
          </cell>
          <cell r="W484">
            <v>29812</v>
          </cell>
          <cell r="X484">
            <v>71774</v>
          </cell>
          <cell r="Y484">
            <v>7598</v>
          </cell>
          <cell r="Z484">
            <v>46946</v>
          </cell>
          <cell r="AA484">
            <v>61923</v>
          </cell>
          <cell r="AB484">
            <v>47340</v>
          </cell>
          <cell r="AC484">
            <v>7953</v>
          </cell>
          <cell r="AD484">
            <v>9513</v>
          </cell>
          <cell r="AE484">
            <v>27773</v>
          </cell>
          <cell r="AF484">
            <v>42000</v>
          </cell>
          <cell r="AG484">
            <v>6807</v>
          </cell>
          <cell r="AH484">
            <v>6807</v>
          </cell>
        </row>
        <row r="485">
          <cell r="D485" t="str">
            <v>Dispensador para ambientador (Compra)</v>
          </cell>
          <cell r="E485"/>
          <cell r="F485">
            <v>139390</v>
          </cell>
          <cell r="G485">
            <v>94379</v>
          </cell>
          <cell r="H485">
            <v>72769</v>
          </cell>
          <cell r="I485">
            <v>376617</v>
          </cell>
          <cell r="J485">
            <v>54457</v>
          </cell>
          <cell r="K485">
            <v>323954</v>
          </cell>
          <cell r="L485">
            <v>78900</v>
          </cell>
          <cell r="M485">
            <v>273520</v>
          </cell>
          <cell r="N485">
            <v>294560</v>
          </cell>
          <cell r="O485">
            <v>118925</v>
          </cell>
          <cell r="P485">
            <v>344260</v>
          </cell>
          <cell r="Q485">
            <v>350381</v>
          </cell>
          <cell r="R485">
            <v>357274</v>
          </cell>
          <cell r="S485">
            <v>106184</v>
          </cell>
          <cell r="T485">
            <v>364828</v>
          </cell>
          <cell r="U485">
            <v>140863</v>
          </cell>
          <cell r="V485">
            <v>119402</v>
          </cell>
          <cell r="W485">
            <v>59623</v>
          </cell>
          <cell r="X485">
            <v>392127</v>
          </cell>
          <cell r="Y485">
            <v>94966</v>
          </cell>
          <cell r="Z485">
            <v>192896</v>
          </cell>
          <cell r="AA485">
            <v>338306</v>
          </cell>
          <cell r="AB485">
            <v>315600</v>
          </cell>
          <cell r="AC485">
            <v>19883</v>
          </cell>
          <cell r="AD485">
            <v>38051</v>
          </cell>
          <cell r="AE485">
            <v>234099</v>
          </cell>
          <cell r="AF485">
            <v>378007</v>
          </cell>
          <cell r="AG485">
            <v>68689</v>
          </cell>
          <cell r="AH485">
            <v>19883</v>
          </cell>
        </row>
        <row r="486">
          <cell r="D486" t="str">
            <v>Recarga: Dispensador para ambientador (Compra)</v>
          </cell>
          <cell r="E486"/>
          <cell r="F486">
            <v>31560</v>
          </cell>
          <cell r="G486">
            <v>16868</v>
          </cell>
          <cell r="H486">
            <v>36384</v>
          </cell>
          <cell r="I486">
            <v>245457</v>
          </cell>
          <cell r="J486">
            <v>8451</v>
          </cell>
          <cell r="K486">
            <v>50398</v>
          </cell>
          <cell r="L486">
            <v>33664</v>
          </cell>
          <cell r="M486">
            <v>24091</v>
          </cell>
          <cell r="N486">
            <v>58912</v>
          </cell>
          <cell r="O486">
            <v>42080</v>
          </cell>
          <cell r="P486">
            <v>53557</v>
          </cell>
          <cell r="Q486">
            <v>54509</v>
          </cell>
          <cell r="R486">
            <v>55581</v>
          </cell>
          <cell r="S486">
            <v>42417</v>
          </cell>
          <cell r="T486">
            <v>56758</v>
          </cell>
          <cell r="U486">
            <v>50917</v>
          </cell>
          <cell r="V486">
            <v>40502</v>
          </cell>
          <cell r="W486">
            <v>29812</v>
          </cell>
          <cell r="X486">
            <v>61004</v>
          </cell>
          <cell r="Y486">
            <v>50107</v>
          </cell>
          <cell r="Z486">
            <v>52579</v>
          </cell>
          <cell r="AA486">
            <v>52631</v>
          </cell>
          <cell r="AB486">
            <v>47340</v>
          </cell>
          <cell r="AC486">
            <v>30508</v>
          </cell>
          <cell r="AD486">
            <v>13205</v>
          </cell>
          <cell r="AE486">
            <v>27773</v>
          </cell>
          <cell r="AF486">
            <v>126589</v>
          </cell>
          <cell r="AG486">
            <v>6144</v>
          </cell>
          <cell r="AH486">
            <v>6144</v>
          </cell>
        </row>
        <row r="487">
          <cell r="D487" t="str">
            <v>Dispensador goteo por gravedad y recarga (Arrendamiento)</v>
          </cell>
          <cell r="E487"/>
          <cell r="F487">
            <v>37030</v>
          </cell>
          <cell r="G487">
            <v>23977</v>
          </cell>
          <cell r="H487">
            <v>110144</v>
          </cell>
          <cell r="I487">
            <v>24546</v>
          </cell>
          <cell r="J487">
            <v>40060</v>
          </cell>
          <cell r="K487">
            <v>59296</v>
          </cell>
          <cell r="L487">
            <v>131500</v>
          </cell>
          <cell r="M487">
            <v>24091</v>
          </cell>
          <cell r="N487">
            <v>35768</v>
          </cell>
          <cell r="O487">
            <v>47340</v>
          </cell>
          <cell r="P487">
            <v>63013</v>
          </cell>
          <cell r="Q487">
            <v>64133</v>
          </cell>
          <cell r="R487">
            <v>65394</v>
          </cell>
          <cell r="S487">
            <v>55170</v>
          </cell>
          <cell r="T487">
            <v>66778</v>
          </cell>
          <cell r="U487">
            <v>37241</v>
          </cell>
          <cell r="V487">
            <v>40502</v>
          </cell>
          <cell r="W487">
            <v>37942</v>
          </cell>
          <cell r="X487">
            <v>71774</v>
          </cell>
          <cell r="Y487">
            <v>69963</v>
          </cell>
          <cell r="Z487">
            <v>52579</v>
          </cell>
          <cell r="AA487">
            <v>61923</v>
          </cell>
          <cell r="AB487">
            <v>47340</v>
          </cell>
          <cell r="AC487">
            <v>26300</v>
          </cell>
          <cell r="AD487">
            <v>23561</v>
          </cell>
          <cell r="AE487">
            <v>27773</v>
          </cell>
          <cell r="AF487">
            <v>40771</v>
          </cell>
          <cell r="AG487">
            <v>27759</v>
          </cell>
          <cell r="AH487">
            <v>23561</v>
          </cell>
        </row>
        <row r="488">
          <cell r="D488" t="str">
            <v>Dispensador goteo por gravedad (Compra)</v>
          </cell>
          <cell r="E488"/>
          <cell r="F488">
            <v>182522</v>
          </cell>
          <cell r="G488">
            <v>76073</v>
          </cell>
          <cell r="H488">
            <v>248075</v>
          </cell>
          <cell r="I488">
            <v>245457</v>
          </cell>
          <cell r="J488">
            <v>32674</v>
          </cell>
          <cell r="K488">
            <v>404809</v>
          </cell>
          <cell r="L488">
            <v>131500</v>
          </cell>
          <cell r="M488">
            <v>199775</v>
          </cell>
          <cell r="N488">
            <v>79952</v>
          </cell>
          <cell r="O488">
            <v>841600</v>
          </cell>
          <cell r="P488">
            <v>430183</v>
          </cell>
          <cell r="Q488">
            <v>437832</v>
          </cell>
          <cell r="R488">
            <v>446446</v>
          </cell>
          <cell r="S488">
            <v>809800</v>
          </cell>
          <cell r="T488">
            <v>455885</v>
          </cell>
          <cell r="U488">
            <v>183995</v>
          </cell>
          <cell r="V488">
            <v>235648</v>
          </cell>
          <cell r="W488">
            <v>203262</v>
          </cell>
          <cell r="X488">
            <v>489997</v>
          </cell>
          <cell r="Y488">
            <v>157864</v>
          </cell>
          <cell r="Z488">
            <v>192896</v>
          </cell>
          <cell r="AA488">
            <v>422743</v>
          </cell>
          <cell r="AB488">
            <v>526000</v>
          </cell>
          <cell r="AC488">
            <v>178829</v>
          </cell>
          <cell r="AD488">
            <v>282729</v>
          </cell>
          <cell r="AE488">
            <v>220919</v>
          </cell>
          <cell r="AF488">
            <v>366950</v>
          </cell>
          <cell r="AG488">
            <v>278559</v>
          </cell>
          <cell r="AH488">
            <v>32674</v>
          </cell>
        </row>
        <row r="489">
          <cell r="D489" t="str">
            <v>Recarga: Dispensador goteo por gravedad (Compra)</v>
          </cell>
          <cell r="E489"/>
          <cell r="F489">
            <v>28930</v>
          </cell>
          <cell r="G489">
            <v>15254</v>
          </cell>
          <cell r="H489">
            <v>108491</v>
          </cell>
          <cell r="I489">
            <v>245457</v>
          </cell>
          <cell r="J489">
            <v>33801</v>
          </cell>
          <cell r="K489">
            <v>59296</v>
          </cell>
          <cell r="L489">
            <v>44184</v>
          </cell>
          <cell r="M489">
            <v>24091</v>
          </cell>
          <cell r="N489">
            <v>45236</v>
          </cell>
          <cell r="O489">
            <v>47340</v>
          </cell>
          <cell r="P489">
            <v>63013</v>
          </cell>
          <cell r="Q489">
            <v>64133</v>
          </cell>
          <cell r="R489">
            <v>65394</v>
          </cell>
          <cell r="S489">
            <v>49074</v>
          </cell>
          <cell r="T489">
            <v>66778</v>
          </cell>
          <cell r="U489">
            <v>30403</v>
          </cell>
          <cell r="V489">
            <v>40502</v>
          </cell>
          <cell r="W489">
            <v>33878</v>
          </cell>
          <cell r="X489">
            <v>71774</v>
          </cell>
          <cell r="Y489">
            <v>57334</v>
          </cell>
          <cell r="Z489">
            <v>52579</v>
          </cell>
          <cell r="AA489">
            <v>61923</v>
          </cell>
          <cell r="AB489">
            <v>47340</v>
          </cell>
          <cell r="AC489">
            <v>41028</v>
          </cell>
          <cell r="AD489">
            <v>48264</v>
          </cell>
          <cell r="AE489">
            <v>27142</v>
          </cell>
          <cell r="AF489">
            <v>190686</v>
          </cell>
          <cell r="AG489">
            <v>110062</v>
          </cell>
          <cell r="AH489">
            <v>15254</v>
          </cell>
        </row>
        <row r="490">
          <cell r="D490" t="str">
            <v>Dispensador de agua (Arrendamiento)</v>
          </cell>
          <cell r="E490"/>
          <cell r="F490">
            <v>97415</v>
          </cell>
          <cell r="G490">
            <v>170573</v>
          </cell>
          <cell r="H490">
            <v>300426</v>
          </cell>
          <cell r="I490">
            <v>145971</v>
          </cell>
          <cell r="J490">
            <v>140524</v>
          </cell>
          <cell r="K490">
            <v>180539</v>
          </cell>
          <cell r="L490">
            <v>220920</v>
          </cell>
          <cell r="M490">
            <v>131500</v>
          </cell>
          <cell r="N490">
            <v>67328</v>
          </cell>
          <cell r="O490">
            <v>499700</v>
          </cell>
          <cell r="P490">
            <v>127287</v>
          </cell>
          <cell r="Q490">
            <v>129551</v>
          </cell>
          <cell r="R490">
            <v>132100</v>
          </cell>
          <cell r="S490">
            <v>537204</v>
          </cell>
          <cell r="T490">
            <v>134893</v>
          </cell>
          <cell r="U490">
            <v>97626</v>
          </cell>
          <cell r="V490">
            <v>242486</v>
          </cell>
          <cell r="W490">
            <v>336005</v>
          </cell>
          <cell r="X490">
            <v>144986</v>
          </cell>
          <cell r="Y490">
            <v>126240</v>
          </cell>
          <cell r="Z490">
            <v>311875</v>
          </cell>
          <cell r="AA490">
            <v>125085</v>
          </cell>
          <cell r="AB490">
            <v>107830</v>
          </cell>
          <cell r="AC490">
            <v>37859</v>
          </cell>
          <cell r="AD490">
            <v>180136</v>
          </cell>
          <cell r="AE490">
            <v>107304</v>
          </cell>
          <cell r="AF490">
            <v>204734</v>
          </cell>
          <cell r="AG490">
            <v>129334</v>
          </cell>
          <cell r="AH490">
            <v>37859</v>
          </cell>
        </row>
        <row r="491">
          <cell r="D491" t="str">
            <v>Dispensador de agua (Compra)</v>
          </cell>
          <cell r="E491"/>
          <cell r="F491">
            <v>1754736</v>
          </cell>
          <cell r="G491">
            <v>1056779</v>
          </cell>
          <cell r="H491">
            <v>2002841</v>
          </cell>
          <cell r="I491">
            <v>1459713</v>
          </cell>
          <cell r="J491">
            <v>1756544</v>
          </cell>
          <cell r="K491">
            <v>2166491</v>
          </cell>
          <cell r="L491">
            <v>1351820</v>
          </cell>
          <cell r="M491">
            <v>1315000</v>
          </cell>
          <cell r="N491">
            <v>915240</v>
          </cell>
          <cell r="O491">
            <v>1998800</v>
          </cell>
          <cell r="P491">
            <v>1527455</v>
          </cell>
          <cell r="Q491">
            <v>1554616</v>
          </cell>
          <cell r="R491">
            <v>1585199</v>
          </cell>
          <cell r="S491">
            <v>2148815</v>
          </cell>
          <cell r="T491">
            <v>1618721</v>
          </cell>
          <cell r="U491">
            <v>1756209</v>
          </cell>
          <cell r="V491">
            <v>2221824</v>
          </cell>
          <cell r="W491">
            <v>948557</v>
          </cell>
          <cell r="X491">
            <v>1739839</v>
          </cell>
          <cell r="Y491">
            <v>1578000</v>
          </cell>
          <cell r="Z491">
            <v>3742495</v>
          </cell>
          <cell r="AA491">
            <v>1501038</v>
          </cell>
          <cell r="AB491">
            <v>2209200</v>
          </cell>
          <cell r="AC491">
            <v>252396</v>
          </cell>
          <cell r="AD491">
            <v>2161638</v>
          </cell>
          <cell r="AE491">
            <v>1135908</v>
          </cell>
          <cell r="AF491">
            <v>1842606</v>
          </cell>
          <cell r="AG491">
            <v>1295463</v>
          </cell>
          <cell r="AH491">
            <v>252396</v>
          </cell>
        </row>
        <row r="492">
          <cell r="D492" t="str">
            <v>Dispensador de agua con botellón (Arrendamiento)</v>
          </cell>
          <cell r="E492"/>
          <cell r="F492">
            <v>57124</v>
          </cell>
          <cell r="G492">
            <v>170420</v>
          </cell>
          <cell r="H492">
            <v>211323</v>
          </cell>
          <cell r="I492">
            <v>129197</v>
          </cell>
          <cell r="J492">
            <v>73625</v>
          </cell>
          <cell r="K492">
            <v>119634</v>
          </cell>
          <cell r="L492">
            <v>210400</v>
          </cell>
          <cell r="M492">
            <v>120980</v>
          </cell>
          <cell r="N492">
            <v>44184</v>
          </cell>
          <cell r="O492">
            <v>420246</v>
          </cell>
          <cell r="P492">
            <v>127287</v>
          </cell>
          <cell r="Q492">
            <v>129551</v>
          </cell>
          <cell r="R492">
            <v>132100</v>
          </cell>
          <cell r="S492">
            <v>375264</v>
          </cell>
          <cell r="T492">
            <v>134893</v>
          </cell>
          <cell r="U492">
            <v>57334</v>
          </cell>
          <cell r="V492">
            <v>124136</v>
          </cell>
          <cell r="W492">
            <v>470407</v>
          </cell>
          <cell r="X492">
            <v>144986</v>
          </cell>
          <cell r="Y492">
            <v>72727</v>
          </cell>
          <cell r="Z492">
            <v>109540</v>
          </cell>
          <cell r="AA492">
            <v>125085</v>
          </cell>
          <cell r="AB492">
            <v>68064</v>
          </cell>
          <cell r="AC492">
            <v>37859</v>
          </cell>
          <cell r="AD492">
            <v>127945</v>
          </cell>
          <cell r="AE492">
            <v>85212</v>
          </cell>
          <cell r="AF492">
            <v>109206</v>
          </cell>
          <cell r="AG492">
            <v>79077</v>
          </cell>
          <cell r="AH492">
            <v>37859</v>
          </cell>
        </row>
        <row r="493">
          <cell r="D493" t="str">
            <v>Dispensador de agua con botellón (Compra)</v>
          </cell>
          <cell r="E493"/>
          <cell r="F493">
            <v>1026962</v>
          </cell>
          <cell r="G493">
            <v>1262055</v>
          </cell>
          <cell r="H493">
            <v>1408818</v>
          </cell>
          <cell r="I493">
            <v>1291961</v>
          </cell>
          <cell r="J493">
            <v>1104379</v>
          </cell>
          <cell r="K493">
            <v>1437735</v>
          </cell>
          <cell r="L493">
            <v>894200</v>
          </cell>
          <cell r="M493">
            <v>1104600</v>
          </cell>
          <cell r="N493">
            <v>806884</v>
          </cell>
          <cell r="O493">
            <v>1680981</v>
          </cell>
          <cell r="P493">
            <v>1529697</v>
          </cell>
          <cell r="Q493">
            <v>1556899</v>
          </cell>
          <cell r="R493">
            <v>1587527</v>
          </cell>
          <cell r="S493">
            <v>1501057</v>
          </cell>
          <cell r="T493">
            <v>1621099</v>
          </cell>
          <cell r="U493">
            <v>1028435</v>
          </cell>
          <cell r="V493">
            <v>1481216</v>
          </cell>
          <cell r="W493">
            <v>1327980</v>
          </cell>
          <cell r="X493">
            <v>1742394</v>
          </cell>
          <cell r="Y493">
            <v>909089</v>
          </cell>
          <cell r="Z493">
            <v>1314474</v>
          </cell>
          <cell r="AA493">
            <v>1503244</v>
          </cell>
          <cell r="AB493">
            <v>697055</v>
          </cell>
          <cell r="AC493">
            <v>252396</v>
          </cell>
          <cell r="AD493">
            <v>1535348</v>
          </cell>
          <cell r="AE493">
            <v>883617</v>
          </cell>
          <cell r="AF493">
            <v>982854</v>
          </cell>
          <cell r="AG493">
            <v>791652</v>
          </cell>
          <cell r="AH493">
            <v>252396</v>
          </cell>
        </row>
        <row r="494">
          <cell r="D494" t="str">
            <v>Greca para tintos 1 (Arrendamiento)</v>
          </cell>
          <cell r="E494"/>
          <cell r="F494">
            <v>77532</v>
          </cell>
          <cell r="G494">
            <v>40617</v>
          </cell>
          <cell r="H494">
            <v>66473</v>
          </cell>
          <cell r="I494">
            <v>68773</v>
          </cell>
          <cell r="J494">
            <v>63983</v>
          </cell>
          <cell r="K494">
            <v>86058</v>
          </cell>
          <cell r="L494">
            <v>89420</v>
          </cell>
          <cell r="M494">
            <v>65080</v>
          </cell>
          <cell r="N494">
            <v>25564</v>
          </cell>
          <cell r="O494">
            <v>210400</v>
          </cell>
          <cell r="P494">
            <v>55158</v>
          </cell>
          <cell r="Q494">
            <v>56139</v>
          </cell>
          <cell r="R494">
            <v>57242</v>
          </cell>
          <cell r="S494">
            <v>249640</v>
          </cell>
          <cell r="T494">
            <v>58453</v>
          </cell>
          <cell r="U494">
            <v>77743</v>
          </cell>
          <cell r="V494">
            <v>51232</v>
          </cell>
          <cell r="W494">
            <v>42080</v>
          </cell>
          <cell r="X494">
            <v>62828</v>
          </cell>
          <cell r="Y494">
            <v>28720</v>
          </cell>
          <cell r="Z494">
            <v>62594</v>
          </cell>
          <cell r="AA494">
            <v>54204</v>
          </cell>
          <cell r="AB494">
            <v>42080</v>
          </cell>
          <cell r="AC494">
            <v>55756</v>
          </cell>
          <cell r="AD494">
            <v>84733</v>
          </cell>
          <cell r="AE494">
            <v>60595</v>
          </cell>
          <cell r="AF494">
            <v>101086</v>
          </cell>
          <cell r="AG494">
            <v>115543</v>
          </cell>
          <cell r="AH494">
            <v>25564</v>
          </cell>
        </row>
        <row r="495">
          <cell r="D495" t="str">
            <v>Greca para tintos 2 (Arrendamiento)</v>
          </cell>
          <cell r="E495"/>
          <cell r="F495">
            <v>97626</v>
          </cell>
          <cell r="G495">
            <v>52212</v>
          </cell>
          <cell r="H495">
            <v>72423</v>
          </cell>
          <cell r="I495">
            <v>76583</v>
          </cell>
          <cell r="J495">
            <v>69567</v>
          </cell>
          <cell r="K495">
            <v>92677</v>
          </cell>
          <cell r="L495">
            <v>105200</v>
          </cell>
          <cell r="M495">
            <v>79307</v>
          </cell>
          <cell r="N495">
            <v>35768</v>
          </cell>
          <cell r="O495">
            <v>231440</v>
          </cell>
          <cell r="P495">
            <v>59401</v>
          </cell>
          <cell r="Q495">
            <v>60456</v>
          </cell>
          <cell r="R495">
            <v>61646</v>
          </cell>
          <cell r="S495">
            <v>281305</v>
          </cell>
          <cell r="T495">
            <v>62950</v>
          </cell>
          <cell r="U495">
            <v>97836</v>
          </cell>
          <cell r="V495">
            <v>63330</v>
          </cell>
          <cell r="W495">
            <v>47340</v>
          </cell>
          <cell r="X495">
            <v>67660</v>
          </cell>
          <cell r="Y495">
            <v>30653</v>
          </cell>
          <cell r="Z495">
            <v>65724</v>
          </cell>
          <cell r="AA495">
            <v>58373</v>
          </cell>
          <cell r="AB495">
            <v>47340</v>
          </cell>
          <cell r="AC495">
            <v>94680</v>
          </cell>
          <cell r="AD495">
            <v>95256</v>
          </cell>
          <cell r="AE495">
            <v>69432</v>
          </cell>
          <cell r="AF495">
            <v>114896</v>
          </cell>
          <cell r="AG495">
            <v>115543</v>
          </cell>
          <cell r="AH495">
            <v>30653</v>
          </cell>
        </row>
        <row r="496">
          <cell r="D496" t="str">
            <v>Greca para tintos 3 (Arrendamiento)</v>
          </cell>
          <cell r="E496"/>
          <cell r="F496">
            <v>92702</v>
          </cell>
          <cell r="G496">
            <v>50229</v>
          </cell>
          <cell r="H496">
            <v>81157</v>
          </cell>
          <cell r="I496">
            <v>88191</v>
          </cell>
          <cell r="J496">
            <v>89397</v>
          </cell>
          <cell r="K496">
            <v>115846</v>
          </cell>
          <cell r="L496">
            <v>120980</v>
          </cell>
          <cell r="M496">
            <v>96023</v>
          </cell>
          <cell r="N496">
            <v>38398</v>
          </cell>
          <cell r="O496">
            <v>294560</v>
          </cell>
          <cell r="P496">
            <v>74251</v>
          </cell>
          <cell r="Q496">
            <v>75571</v>
          </cell>
          <cell r="R496">
            <v>77058</v>
          </cell>
          <cell r="S496">
            <v>330275</v>
          </cell>
          <cell r="T496">
            <v>78686</v>
          </cell>
          <cell r="U496">
            <v>92892</v>
          </cell>
          <cell r="V496">
            <v>70063</v>
          </cell>
          <cell r="W496">
            <v>52600</v>
          </cell>
          <cell r="X496">
            <v>84574</v>
          </cell>
          <cell r="Y496">
            <v>34243</v>
          </cell>
          <cell r="Z496">
            <v>70419</v>
          </cell>
          <cell r="AA496">
            <v>72967</v>
          </cell>
          <cell r="AB496">
            <v>52600</v>
          </cell>
          <cell r="AC496">
            <v>78900</v>
          </cell>
          <cell r="AD496">
            <v>111184</v>
          </cell>
          <cell r="AE496">
            <v>79531</v>
          </cell>
          <cell r="AF496">
            <v>131113</v>
          </cell>
          <cell r="AG496">
            <v>130041</v>
          </cell>
          <cell r="AH496">
            <v>34243</v>
          </cell>
        </row>
        <row r="497">
          <cell r="D497" t="str">
            <v>Máquina de filtrado para café (Compra)</v>
          </cell>
          <cell r="E497"/>
          <cell r="F497">
            <v>3964988</v>
          </cell>
          <cell r="G497">
            <v>3559146</v>
          </cell>
          <cell r="H497">
            <v>6444050</v>
          </cell>
          <cell r="I497">
            <v>7073888</v>
          </cell>
          <cell r="J497">
            <v>2488948</v>
          </cell>
          <cell r="K497">
            <v>6128643</v>
          </cell>
          <cell r="L497">
            <v>12834400</v>
          </cell>
          <cell r="M497">
            <v>4318712</v>
          </cell>
          <cell r="N497">
            <v>2314400</v>
          </cell>
          <cell r="O497">
            <v>6838000</v>
          </cell>
          <cell r="P497">
            <v>381864</v>
          </cell>
          <cell r="Q497">
            <v>388654</v>
          </cell>
          <cell r="R497">
            <v>396300</v>
          </cell>
          <cell r="S497">
            <v>7083665</v>
          </cell>
          <cell r="T497">
            <v>404680</v>
          </cell>
          <cell r="U497">
            <v>3966461</v>
          </cell>
          <cell r="V497">
            <v>9005120</v>
          </cell>
          <cell r="W497">
            <v>9214552</v>
          </cell>
          <cell r="X497">
            <v>434960</v>
          </cell>
          <cell r="Y497">
            <v>4427710</v>
          </cell>
          <cell r="Z497">
            <v>12769176</v>
          </cell>
          <cell r="AA497">
            <v>375260</v>
          </cell>
          <cell r="AB497">
            <v>3334840</v>
          </cell>
          <cell r="AC497">
            <v>473295</v>
          </cell>
          <cell r="AD497">
            <v>5003441</v>
          </cell>
          <cell r="AE497">
            <v>3356646</v>
          </cell>
          <cell r="AF497">
            <v>9995810</v>
          </cell>
          <cell r="AG497">
            <v>9211541</v>
          </cell>
          <cell r="AH497">
            <v>375260</v>
          </cell>
        </row>
        <row r="498">
          <cell r="D498" t="str">
            <v>Horno microondas (Arrendamiento)</v>
          </cell>
          <cell r="E498"/>
          <cell r="F498">
            <v>78900</v>
          </cell>
          <cell r="G498">
            <v>28651</v>
          </cell>
          <cell r="H498">
            <v>83671</v>
          </cell>
          <cell r="I498">
            <v>70395</v>
          </cell>
          <cell r="J498">
            <v>112418</v>
          </cell>
          <cell r="K498">
            <v>57923</v>
          </cell>
          <cell r="L498">
            <v>131500</v>
          </cell>
          <cell r="M498">
            <v>94906</v>
          </cell>
          <cell r="N498">
            <v>45236</v>
          </cell>
          <cell r="O498">
            <v>189360</v>
          </cell>
          <cell r="P498">
            <v>37125</v>
          </cell>
          <cell r="Q498">
            <v>37786</v>
          </cell>
          <cell r="R498">
            <v>38528</v>
          </cell>
          <cell r="S498">
            <v>219079</v>
          </cell>
          <cell r="T498">
            <v>39344</v>
          </cell>
          <cell r="U498">
            <v>79110</v>
          </cell>
          <cell r="V498">
            <v>67328</v>
          </cell>
          <cell r="W498">
            <v>542032</v>
          </cell>
          <cell r="X498">
            <v>42287</v>
          </cell>
          <cell r="Y498">
            <v>27615</v>
          </cell>
          <cell r="Z498">
            <v>104324</v>
          </cell>
          <cell r="AA498">
            <v>36483</v>
          </cell>
          <cell r="AB498">
            <v>30192</v>
          </cell>
          <cell r="AC498">
            <v>63120</v>
          </cell>
          <cell r="AD498">
            <v>110940</v>
          </cell>
          <cell r="AE498">
            <v>46598</v>
          </cell>
          <cell r="AF498">
            <v>77894</v>
          </cell>
          <cell r="AG498">
            <v>72668</v>
          </cell>
          <cell r="AH498">
            <v>27615</v>
          </cell>
        </row>
        <row r="499">
          <cell r="D499" t="str">
            <v>Horno microondas de tipo industrial (Arrendamiento)</v>
          </cell>
          <cell r="E499"/>
          <cell r="F499">
            <v>189360</v>
          </cell>
          <cell r="G499">
            <v>44647</v>
          </cell>
          <cell r="H499">
            <v>138518</v>
          </cell>
          <cell r="I499">
            <v>128817</v>
          </cell>
          <cell r="J499">
            <v>166989</v>
          </cell>
          <cell r="K499">
            <v>579235</v>
          </cell>
          <cell r="L499">
            <v>157800</v>
          </cell>
          <cell r="M499">
            <v>936280</v>
          </cell>
          <cell r="N499">
            <v>49444</v>
          </cell>
          <cell r="O499">
            <v>547040</v>
          </cell>
          <cell r="P499">
            <v>371256</v>
          </cell>
          <cell r="Q499">
            <v>377857</v>
          </cell>
          <cell r="R499">
            <v>385292</v>
          </cell>
          <cell r="S499">
            <v>779795</v>
          </cell>
          <cell r="T499">
            <v>393440</v>
          </cell>
          <cell r="U499">
            <v>189570</v>
          </cell>
          <cell r="V499">
            <v>141494</v>
          </cell>
          <cell r="W499">
            <v>2845671</v>
          </cell>
          <cell r="X499">
            <v>422877</v>
          </cell>
          <cell r="Y499">
            <v>110455</v>
          </cell>
          <cell r="Z499">
            <v>363045</v>
          </cell>
          <cell r="AA499">
            <v>364836</v>
          </cell>
          <cell r="AB499">
            <v>63120</v>
          </cell>
          <cell r="AC499">
            <v>78900</v>
          </cell>
          <cell r="AD499">
            <v>247703</v>
          </cell>
          <cell r="AE499">
            <v>319229</v>
          </cell>
          <cell r="AF499">
            <v>103315</v>
          </cell>
          <cell r="AG499">
            <v>87696</v>
          </cell>
          <cell r="AH499">
            <v>44647</v>
          </cell>
        </row>
        <row r="500">
          <cell r="D500" t="str">
            <v>Estufa 1 (Arrendamiento)</v>
          </cell>
          <cell r="E500"/>
          <cell r="F500">
            <v>26090</v>
          </cell>
          <cell r="G500">
            <v>10724</v>
          </cell>
          <cell r="H500">
            <v>23874</v>
          </cell>
          <cell r="I500">
            <v>18240</v>
          </cell>
          <cell r="J500">
            <v>22846</v>
          </cell>
          <cell r="K500">
            <v>25459</v>
          </cell>
          <cell r="L500">
            <v>36820</v>
          </cell>
          <cell r="M500">
            <v>31008</v>
          </cell>
          <cell r="N500">
            <v>7048</v>
          </cell>
          <cell r="O500">
            <v>78900</v>
          </cell>
          <cell r="P500">
            <v>21214</v>
          </cell>
          <cell r="Q500">
            <v>21591</v>
          </cell>
          <cell r="R500">
            <v>22015</v>
          </cell>
          <cell r="S500">
            <v>76634</v>
          </cell>
          <cell r="T500">
            <v>22481</v>
          </cell>
          <cell r="U500">
            <v>26300</v>
          </cell>
          <cell r="V500">
            <v>25669</v>
          </cell>
          <cell r="W500">
            <v>62400</v>
          </cell>
          <cell r="X500">
            <v>24163</v>
          </cell>
          <cell r="Y500">
            <v>7917</v>
          </cell>
          <cell r="Z500">
            <v>81372</v>
          </cell>
          <cell r="AA500">
            <v>20846</v>
          </cell>
          <cell r="AB500">
            <v>18410</v>
          </cell>
          <cell r="AC500">
            <v>7890</v>
          </cell>
          <cell r="AD500">
            <v>21564</v>
          </cell>
          <cell r="AE500">
            <v>17358</v>
          </cell>
          <cell r="AF500">
            <v>25434</v>
          </cell>
          <cell r="AG500">
            <v>12819</v>
          </cell>
          <cell r="AH500">
            <v>7048</v>
          </cell>
        </row>
        <row r="501">
          <cell r="D501" t="str">
            <v>Estufa 1 (Compra)</v>
          </cell>
          <cell r="E501"/>
          <cell r="F501">
            <v>173054</v>
          </cell>
          <cell r="G501">
            <v>107241</v>
          </cell>
          <cell r="H501">
            <v>249699</v>
          </cell>
          <cell r="I501">
            <v>182392</v>
          </cell>
          <cell r="J501">
            <v>228461</v>
          </cell>
          <cell r="K501">
            <v>240774</v>
          </cell>
          <cell r="L501">
            <v>152540</v>
          </cell>
          <cell r="M501">
            <v>124031</v>
          </cell>
          <cell r="N501">
            <v>129396</v>
          </cell>
          <cell r="O501">
            <v>315600</v>
          </cell>
          <cell r="P501">
            <v>231483</v>
          </cell>
          <cell r="Q501">
            <v>235601</v>
          </cell>
          <cell r="R501">
            <v>240236</v>
          </cell>
          <cell r="S501">
            <v>306535</v>
          </cell>
          <cell r="T501">
            <v>245315</v>
          </cell>
          <cell r="U501">
            <v>174527</v>
          </cell>
          <cell r="V501">
            <v>243012</v>
          </cell>
          <cell r="W501">
            <v>176161</v>
          </cell>
          <cell r="X501">
            <v>263670</v>
          </cell>
          <cell r="Y501">
            <v>158352</v>
          </cell>
          <cell r="Z501">
            <v>244117</v>
          </cell>
          <cell r="AA501">
            <v>227480</v>
          </cell>
          <cell r="AB501">
            <v>219973</v>
          </cell>
          <cell r="AC501">
            <v>52495</v>
          </cell>
          <cell r="AD501">
            <v>258770</v>
          </cell>
          <cell r="AE501">
            <v>206276</v>
          </cell>
          <cell r="AF501">
            <v>228914</v>
          </cell>
          <cell r="AG501">
            <v>129422</v>
          </cell>
          <cell r="AH501">
            <v>52495</v>
          </cell>
        </row>
        <row r="502">
          <cell r="D502" t="str">
            <v>Estufa 2 (Arrendamiento)</v>
          </cell>
          <cell r="E502"/>
          <cell r="F502">
            <v>16516</v>
          </cell>
          <cell r="G502">
            <v>18509</v>
          </cell>
          <cell r="H502">
            <v>21074</v>
          </cell>
          <cell r="I502">
            <v>19633</v>
          </cell>
          <cell r="J502">
            <v>14224</v>
          </cell>
          <cell r="K502">
            <v>25459</v>
          </cell>
          <cell r="L502">
            <v>47340</v>
          </cell>
          <cell r="M502">
            <v>23909</v>
          </cell>
          <cell r="N502">
            <v>25248</v>
          </cell>
          <cell r="O502">
            <v>64172</v>
          </cell>
          <cell r="P502">
            <v>21214</v>
          </cell>
          <cell r="Q502">
            <v>21591</v>
          </cell>
          <cell r="R502">
            <v>22015</v>
          </cell>
          <cell r="S502">
            <v>48197</v>
          </cell>
          <cell r="T502">
            <v>22481</v>
          </cell>
          <cell r="U502">
            <v>16727</v>
          </cell>
          <cell r="V502">
            <v>17568</v>
          </cell>
          <cell r="W502">
            <v>57601</v>
          </cell>
          <cell r="X502">
            <v>24163</v>
          </cell>
          <cell r="Y502">
            <v>5983</v>
          </cell>
          <cell r="Z502">
            <v>75113</v>
          </cell>
          <cell r="AA502">
            <v>20846</v>
          </cell>
          <cell r="AB502">
            <v>8626</v>
          </cell>
          <cell r="AC502">
            <v>14186</v>
          </cell>
          <cell r="AD502">
            <v>16880</v>
          </cell>
          <cell r="AE502">
            <v>30298</v>
          </cell>
          <cell r="AF502">
            <v>17789</v>
          </cell>
          <cell r="AG502">
            <v>25195</v>
          </cell>
          <cell r="AH502">
            <v>5983</v>
          </cell>
        </row>
        <row r="503">
          <cell r="D503" t="str">
            <v>Estufa 2 (Compra)</v>
          </cell>
          <cell r="E503"/>
          <cell r="F503">
            <v>147280</v>
          </cell>
          <cell r="G503">
            <v>79889</v>
          </cell>
          <cell r="H503">
            <v>196172</v>
          </cell>
          <cell r="I503">
            <v>196333</v>
          </cell>
          <cell r="J503">
            <v>142245</v>
          </cell>
          <cell r="K503">
            <v>240774</v>
          </cell>
          <cell r="L503">
            <v>152540</v>
          </cell>
          <cell r="M503">
            <v>95636</v>
          </cell>
          <cell r="N503">
            <v>305080</v>
          </cell>
          <cell r="O503">
            <v>257740</v>
          </cell>
          <cell r="P503">
            <v>231483</v>
          </cell>
          <cell r="Q503">
            <v>235601</v>
          </cell>
          <cell r="R503">
            <v>240236</v>
          </cell>
          <cell r="S503">
            <v>203310</v>
          </cell>
          <cell r="T503">
            <v>245315</v>
          </cell>
          <cell r="U503">
            <v>148753</v>
          </cell>
          <cell r="V503">
            <v>161482</v>
          </cell>
          <cell r="W503">
            <v>162610</v>
          </cell>
          <cell r="X503">
            <v>263670</v>
          </cell>
          <cell r="Y503">
            <v>119663</v>
          </cell>
          <cell r="Z503">
            <v>225338</v>
          </cell>
          <cell r="AA503">
            <v>227480</v>
          </cell>
          <cell r="AB503">
            <v>103517</v>
          </cell>
          <cell r="AC503">
            <v>94575</v>
          </cell>
          <cell r="AD503">
            <v>202560</v>
          </cell>
          <cell r="AE503">
            <v>115510</v>
          </cell>
          <cell r="AF503">
            <v>160106</v>
          </cell>
          <cell r="AG503">
            <v>253292</v>
          </cell>
          <cell r="AH503">
            <v>79889</v>
          </cell>
        </row>
        <row r="504">
          <cell r="D504" t="str">
            <v>Extensión eléctrica 1 (Compra)</v>
          </cell>
          <cell r="E504"/>
          <cell r="F504">
            <v>286144</v>
          </cell>
          <cell r="G504">
            <v>34390</v>
          </cell>
          <cell r="H504">
            <v>551765</v>
          </cell>
          <cell r="I504">
            <v>259111</v>
          </cell>
          <cell r="J504">
            <v>384716</v>
          </cell>
          <cell r="K504">
            <v>395415</v>
          </cell>
          <cell r="L504">
            <v>226180</v>
          </cell>
          <cell r="M504">
            <v>249241</v>
          </cell>
          <cell r="N504">
            <v>173580</v>
          </cell>
          <cell r="O504">
            <v>575521</v>
          </cell>
          <cell r="P504">
            <v>380158</v>
          </cell>
          <cell r="Q504">
            <v>386918</v>
          </cell>
          <cell r="R504">
            <v>394529</v>
          </cell>
          <cell r="S504">
            <v>525790</v>
          </cell>
          <cell r="T504">
            <v>402873</v>
          </cell>
          <cell r="U504">
            <v>287617</v>
          </cell>
          <cell r="V504">
            <v>169372</v>
          </cell>
          <cell r="W504">
            <v>474278</v>
          </cell>
          <cell r="X504">
            <v>433017</v>
          </cell>
          <cell r="Y504">
            <v>270987</v>
          </cell>
          <cell r="Z504">
            <v>657237</v>
          </cell>
          <cell r="AA504">
            <v>373583</v>
          </cell>
          <cell r="AB504">
            <v>336324</v>
          </cell>
          <cell r="AC504">
            <v>152540</v>
          </cell>
          <cell r="AD504">
            <v>505227</v>
          </cell>
          <cell r="AE504">
            <v>363507</v>
          </cell>
          <cell r="AF504">
            <v>504838</v>
          </cell>
          <cell r="AG504">
            <v>247529</v>
          </cell>
          <cell r="AH504">
            <v>34390</v>
          </cell>
        </row>
        <row r="505">
          <cell r="D505" t="str">
            <v>Extensión eléctrica 1 (Arrendamiento)</v>
          </cell>
          <cell r="E505"/>
          <cell r="F505">
            <v>28614</v>
          </cell>
          <cell r="G505">
            <v>3439</v>
          </cell>
          <cell r="H505">
            <v>82765</v>
          </cell>
          <cell r="I505">
            <v>25911</v>
          </cell>
          <cell r="J505">
            <v>61555</v>
          </cell>
          <cell r="K505">
            <v>35305</v>
          </cell>
          <cell r="L505">
            <v>47340</v>
          </cell>
          <cell r="M505">
            <v>62310</v>
          </cell>
          <cell r="N505">
            <v>13886</v>
          </cell>
          <cell r="O505">
            <v>143880</v>
          </cell>
          <cell r="P505">
            <v>33944</v>
          </cell>
          <cell r="Q505">
            <v>34547</v>
          </cell>
          <cell r="R505">
            <v>35226</v>
          </cell>
          <cell r="S505">
            <v>131447</v>
          </cell>
          <cell r="T505">
            <v>35971</v>
          </cell>
          <cell r="U505">
            <v>28825</v>
          </cell>
          <cell r="V505">
            <v>48392</v>
          </cell>
          <cell r="W505">
            <v>206403</v>
          </cell>
          <cell r="X505">
            <v>38663</v>
          </cell>
          <cell r="Y505">
            <v>13550</v>
          </cell>
          <cell r="Z505">
            <v>54770</v>
          </cell>
          <cell r="AA505">
            <v>33357</v>
          </cell>
          <cell r="AB505">
            <v>56072</v>
          </cell>
          <cell r="AC505">
            <v>22881</v>
          </cell>
          <cell r="AD505">
            <v>42102</v>
          </cell>
          <cell r="AE505">
            <v>30291</v>
          </cell>
          <cell r="AF505">
            <v>56093</v>
          </cell>
          <cell r="AG505">
            <v>24664</v>
          </cell>
          <cell r="AH505">
            <v>3439</v>
          </cell>
        </row>
        <row r="506">
          <cell r="D506" t="str">
            <v>Extensión eléctrica 2 (Compra)</v>
          </cell>
          <cell r="E506"/>
          <cell r="F506">
            <v>368305</v>
          </cell>
          <cell r="G506">
            <v>52929</v>
          </cell>
          <cell r="H506">
            <v>664790</v>
          </cell>
          <cell r="I506">
            <v>259111</v>
          </cell>
          <cell r="J506">
            <v>432318</v>
          </cell>
          <cell r="K506">
            <v>439081</v>
          </cell>
          <cell r="L506">
            <v>263000</v>
          </cell>
          <cell r="M506">
            <v>294230</v>
          </cell>
          <cell r="N506">
            <v>173580</v>
          </cell>
          <cell r="O506">
            <v>595741</v>
          </cell>
          <cell r="P506">
            <v>422137</v>
          </cell>
          <cell r="Q506">
            <v>429643</v>
          </cell>
          <cell r="R506">
            <v>438096</v>
          </cell>
          <cell r="S506">
            <v>629280</v>
          </cell>
          <cell r="T506">
            <v>447360</v>
          </cell>
          <cell r="U506">
            <v>369778</v>
          </cell>
          <cell r="V506">
            <v>238804</v>
          </cell>
          <cell r="W506">
            <v>582685</v>
          </cell>
          <cell r="X506">
            <v>480832</v>
          </cell>
          <cell r="Y506">
            <v>510220</v>
          </cell>
          <cell r="Z506">
            <v>807463</v>
          </cell>
          <cell r="AA506">
            <v>414837</v>
          </cell>
          <cell r="AB506">
            <v>323385</v>
          </cell>
          <cell r="AC506">
            <v>152540</v>
          </cell>
          <cell r="AD506">
            <v>626509</v>
          </cell>
          <cell r="AE506">
            <v>395067</v>
          </cell>
          <cell r="AF506">
            <v>605817</v>
          </cell>
          <cell r="AG506">
            <v>295002</v>
          </cell>
          <cell r="AH506">
            <v>52929</v>
          </cell>
        </row>
        <row r="507">
          <cell r="D507" t="str">
            <v>Extensión eléctrica 2 (Arrendamiento)</v>
          </cell>
          <cell r="E507"/>
          <cell r="F507">
            <v>30718</v>
          </cell>
          <cell r="G507">
            <v>5293</v>
          </cell>
          <cell r="H507">
            <v>99718</v>
          </cell>
          <cell r="I507">
            <v>25911</v>
          </cell>
          <cell r="J507">
            <v>69171</v>
          </cell>
          <cell r="K507">
            <v>38616</v>
          </cell>
          <cell r="L507">
            <v>63120</v>
          </cell>
          <cell r="M507">
            <v>73558</v>
          </cell>
          <cell r="N507">
            <v>14728</v>
          </cell>
          <cell r="O507">
            <v>175236</v>
          </cell>
          <cell r="P507">
            <v>37125</v>
          </cell>
          <cell r="Q507">
            <v>37786</v>
          </cell>
          <cell r="R507">
            <v>38528</v>
          </cell>
          <cell r="S507">
            <v>157320</v>
          </cell>
          <cell r="T507">
            <v>39344</v>
          </cell>
          <cell r="U507">
            <v>368516</v>
          </cell>
          <cell r="V507">
            <v>62068</v>
          </cell>
          <cell r="W507">
            <v>16769</v>
          </cell>
          <cell r="X507">
            <v>42287</v>
          </cell>
          <cell r="Y507">
            <v>25511</v>
          </cell>
          <cell r="Z507">
            <v>67289</v>
          </cell>
          <cell r="AA507">
            <v>36483</v>
          </cell>
          <cell r="AB507">
            <v>53968</v>
          </cell>
          <cell r="AC507">
            <v>22881</v>
          </cell>
          <cell r="AD507">
            <v>52209</v>
          </cell>
          <cell r="AE507">
            <v>32921</v>
          </cell>
          <cell r="AF507">
            <v>67312</v>
          </cell>
          <cell r="AG507">
            <v>29350</v>
          </cell>
          <cell r="AH507">
            <v>5293</v>
          </cell>
        </row>
        <row r="508">
          <cell r="D508" t="str">
            <v>Aspiradora 1 (Arrendamiento)</v>
          </cell>
          <cell r="E508"/>
          <cell r="F508">
            <v>121927</v>
          </cell>
          <cell r="G508">
            <v>38270</v>
          </cell>
          <cell r="H508">
            <v>92391</v>
          </cell>
          <cell r="I508">
            <v>123042</v>
          </cell>
          <cell r="J508">
            <v>131070</v>
          </cell>
          <cell r="K508">
            <v>132396</v>
          </cell>
          <cell r="L508">
            <v>120980</v>
          </cell>
          <cell r="M508">
            <v>77790</v>
          </cell>
          <cell r="N508">
            <v>44184</v>
          </cell>
          <cell r="O508">
            <v>399760</v>
          </cell>
          <cell r="P508">
            <v>127287</v>
          </cell>
          <cell r="Q508">
            <v>129551</v>
          </cell>
          <cell r="R508">
            <v>132100</v>
          </cell>
          <cell r="S508">
            <v>338307</v>
          </cell>
          <cell r="T508">
            <v>134893</v>
          </cell>
          <cell r="U508">
            <v>122137</v>
          </cell>
          <cell r="V508">
            <v>85212</v>
          </cell>
          <cell r="W508">
            <v>47340</v>
          </cell>
          <cell r="X508">
            <v>144986</v>
          </cell>
          <cell r="Y508">
            <v>42527</v>
          </cell>
          <cell r="Z508">
            <v>85006</v>
          </cell>
          <cell r="AA508">
            <v>125085</v>
          </cell>
          <cell r="AB508">
            <v>52600</v>
          </cell>
          <cell r="AC508">
            <v>49444</v>
          </cell>
          <cell r="AD508">
            <v>116000</v>
          </cell>
          <cell r="AE508">
            <v>107304</v>
          </cell>
          <cell r="AF508">
            <v>158782</v>
          </cell>
          <cell r="AG508">
            <v>236302</v>
          </cell>
          <cell r="AH508">
            <v>38270</v>
          </cell>
        </row>
        <row r="509">
          <cell r="D509" t="str">
            <v>Aspiradora 2 (Arrendamiento)</v>
          </cell>
          <cell r="E509"/>
          <cell r="F509">
            <v>164112</v>
          </cell>
          <cell r="G509">
            <v>41484</v>
          </cell>
          <cell r="H509">
            <v>211973</v>
          </cell>
          <cell r="I509">
            <v>224371</v>
          </cell>
          <cell r="J509">
            <v>276001</v>
          </cell>
          <cell r="K509">
            <v>198596</v>
          </cell>
          <cell r="L509">
            <v>194620</v>
          </cell>
          <cell r="M509">
            <v>351889</v>
          </cell>
          <cell r="N509">
            <v>82056</v>
          </cell>
          <cell r="O509">
            <v>631200</v>
          </cell>
          <cell r="P509">
            <v>190932</v>
          </cell>
          <cell r="Q509">
            <v>194328</v>
          </cell>
          <cell r="R509">
            <v>198149</v>
          </cell>
          <cell r="S509">
            <v>630923</v>
          </cell>
          <cell r="T509">
            <v>202341</v>
          </cell>
          <cell r="U509">
            <v>164322</v>
          </cell>
          <cell r="V509">
            <v>141494</v>
          </cell>
          <cell r="W509">
            <v>63120</v>
          </cell>
          <cell r="X509">
            <v>217480</v>
          </cell>
          <cell r="Y509">
            <v>85607</v>
          </cell>
          <cell r="Z509">
            <v>243006</v>
          </cell>
          <cell r="AA509">
            <v>187631</v>
          </cell>
          <cell r="AB509">
            <v>94680</v>
          </cell>
          <cell r="AC509">
            <v>110460</v>
          </cell>
          <cell r="AD509">
            <v>373351</v>
          </cell>
          <cell r="AE509">
            <v>154644</v>
          </cell>
          <cell r="AF509">
            <v>259072</v>
          </cell>
          <cell r="AG509">
            <v>479588</v>
          </cell>
          <cell r="AH509">
            <v>41484</v>
          </cell>
        </row>
        <row r="510">
          <cell r="D510" t="str">
            <v>Lavabrilladora de pisos 1 (Arrendamiento)</v>
          </cell>
          <cell r="E510"/>
          <cell r="F510">
            <v>239225</v>
          </cell>
          <cell r="G510">
            <v>216607</v>
          </cell>
          <cell r="H510">
            <v>244408</v>
          </cell>
          <cell r="I510">
            <v>342490</v>
          </cell>
          <cell r="J510">
            <v>293271</v>
          </cell>
          <cell r="K510">
            <v>252717</v>
          </cell>
          <cell r="L510">
            <v>368200</v>
          </cell>
          <cell r="M510">
            <v>99879</v>
          </cell>
          <cell r="N510">
            <v>115930</v>
          </cell>
          <cell r="O510">
            <v>473400</v>
          </cell>
          <cell r="P510">
            <v>239726</v>
          </cell>
          <cell r="Q510">
            <v>243988</v>
          </cell>
          <cell r="R510">
            <v>248787</v>
          </cell>
          <cell r="S510">
            <v>464216</v>
          </cell>
          <cell r="T510">
            <v>254050</v>
          </cell>
          <cell r="U510">
            <v>239435</v>
          </cell>
          <cell r="V510">
            <v>162008</v>
          </cell>
          <cell r="W510">
            <v>78900</v>
          </cell>
          <cell r="X510">
            <v>273058</v>
          </cell>
          <cell r="Y510">
            <v>148845</v>
          </cell>
          <cell r="Z510">
            <v>392458</v>
          </cell>
          <cell r="AA510">
            <v>235580</v>
          </cell>
          <cell r="AB510">
            <v>90893</v>
          </cell>
          <cell r="AC510">
            <v>105200</v>
          </cell>
          <cell r="AD510">
            <v>298405</v>
          </cell>
          <cell r="AE510">
            <v>145176</v>
          </cell>
          <cell r="AF510">
            <v>677286</v>
          </cell>
          <cell r="AG510">
            <v>483036</v>
          </cell>
          <cell r="AH510">
            <v>78900</v>
          </cell>
        </row>
        <row r="511">
          <cell r="D511" t="str">
            <v>Lavabrilladora de pisos 2 (Arrendamiento)</v>
          </cell>
          <cell r="E511"/>
          <cell r="F511">
            <v>237752</v>
          </cell>
          <cell r="G511">
            <v>222220</v>
          </cell>
          <cell r="H511">
            <v>251261</v>
          </cell>
          <cell r="I511">
            <v>597659</v>
          </cell>
          <cell r="J511">
            <v>302809</v>
          </cell>
          <cell r="K511">
            <v>452875</v>
          </cell>
          <cell r="L511">
            <v>263000</v>
          </cell>
          <cell r="M511">
            <v>108054</v>
          </cell>
          <cell r="N511">
            <v>131500</v>
          </cell>
          <cell r="O511">
            <v>473400</v>
          </cell>
          <cell r="P511">
            <v>429596</v>
          </cell>
          <cell r="Q511">
            <v>437235</v>
          </cell>
          <cell r="R511">
            <v>445837</v>
          </cell>
          <cell r="S511">
            <v>508032</v>
          </cell>
          <cell r="T511">
            <v>455265</v>
          </cell>
          <cell r="U511">
            <v>237962</v>
          </cell>
          <cell r="V511">
            <v>172528</v>
          </cell>
          <cell r="W511">
            <v>89420</v>
          </cell>
          <cell r="X511">
            <v>489328</v>
          </cell>
          <cell r="Y511">
            <v>154368</v>
          </cell>
          <cell r="Z511">
            <v>409046</v>
          </cell>
          <cell r="AA511">
            <v>422167</v>
          </cell>
          <cell r="AB511">
            <v>92366</v>
          </cell>
          <cell r="AC511">
            <v>105200</v>
          </cell>
          <cell r="AD511">
            <v>311965</v>
          </cell>
          <cell r="AE511">
            <v>173580</v>
          </cell>
          <cell r="AF511">
            <v>634635</v>
          </cell>
          <cell r="AG511">
            <v>510353</v>
          </cell>
          <cell r="AH511">
            <v>89420</v>
          </cell>
        </row>
        <row r="512">
          <cell r="D512" t="str">
            <v>Brilladora de alta revolución (Arrendamiento)</v>
          </cell>
          <cell r="E512"/>
          <cell r="F512">
            <v>260054</v>
          </cell>
          <cell r="G512">
            <v>240502</v>
          </cell>
          <cell r="H512">
            <v>270311</v>
          </cell>
          <cell r="I512">
            <v>694270</v>
          </cell>
          <cell r="J512">
            <v>415702</v>
          </cell>
          <cell r="K512">
            <v>459080</v>
          </cell>
          <cell r="L512">
            <v>473400</v>
          </cell>
          <cell r="M512">
            <v>203090</v>
          </cell>
          <cell r="N512">
            <v>185152</v>
          </cell>
          <cell r="O512">
            <v>504960</v>
          </cell>
          <cell r="P512">
            <v>429596</v>
          </cell>
          <cell r="Q512">
            <v>437235</v>
          </cell>
          <cell r="R512">
            <v>445837</v>
          </cell>
          <cell r="S512">
            <v>494572</v>
          </cell>
          <cell r="T512">
            <v>455265</v>
          </cell>
          <cell r="U512">
            <v>260265</v>
          </cell>
          <cell r="V512">
            <v>177788</v>
          </cell>
          <cell r="W512">
            <v>263000</v>
          </cell>
          <cell r="X512">
            <v>489328</v>
          </cell>
          <cell r="Y512">
            <v>212636</v>
          </cell>
          <cell r="Z512">
            <v>638616</v>
          </cell>
          <cell r="AA512">
            <v>422167</v>
          </cell>
          <cell r="AB512">
            <v>98152</v>
          </cell>
          <cell r="AC512">
            <v>157800</v>
          </cell>
          <cell r="AD512">
            <v>418533</v>
          </cell>
          <cell r="AE512">
            <v>208296</v>
          </cell>
          <cell r="AF512">
            <v>719100</v>
          </cell>
          <cell r="AG512">
            <v>650913</v>
          </cell>
          <cell r="AH512">
            <v>98152</v>
          </cell>
        </row>
        <row r="513">
          <cell r="D513" t="str">
            <v>Lavadora de alfombras y tapetes 1 (Arrendamiento)</v>
          </cell>
          <cell r="E513"/>
          <cell r="F513">
            <v>196724</v>
          </cell>
          <cell r="G513">
            <v>193212</v>
          </cell>
          <cell r="H513">
            <v>210674</v>
          </cell>
          <cell r="I513">
            <v>474702</v>
          </cell>
          <cell r="J513">
            <v>299929</v>
          </cell>
          <cell r="K513">
            <v>580690</v>
          </cell>
          <cell r="L513">
            <v>326120</v>
          </cell>
          <cell r="M513">
            <v>234348</v>
          </cell>
          <cell r="N513">
            <v>132552</v>
          </cell>
          <cell r="O513">
            <v>504960</v>
          </cell>
          <cell r="P513">
            <v>543396</v>
          </cell>
          <cell r="Q513">
            <v>553057</v>
          </cell>
          <cell r="R513">
            <v>563938</v>
          </cell>
          <cell r="S513">
            <v>472558</v>
          </cell>
          <cell r="T513">
            <v>575864</v>
          </cell>
          <cell r="U513">
            <v>196934</v>
          </cell>
          <cell r="V513">
            <v>168320</v>
          </cell>
          <cell r="W513">
            <v>78900</v>
          </cell>
          <cell r="X513">
            <v>618952</v>
          </cell>
          <cell r="Y513">
            <v>148845</v>
          </cell>
          <cell r="Z513">
            <v>392458</v>
          </cell>
          <cell r="AA513">
            <v>533998</v>
          </cell>
          <cell r="AB513">
            <v>87316</v>
          </cell>
          <cell r="AC513">
            <v>157800</v>
          </cell>
          <cell r="AD513">
            <v>304507</v>
          </cell>
          <cell r="AE513">
            <v>176736</v>
          </cell>
          <cell r="AF513">
            <v>689177</v>
          </cell>
          <cell r="AG513">
            <v>483036</v>
          </cell>
          <cell r="AH513">
            <v>78900</v>
          </cell>
        </row>
        <row r="514">
          <cell r="D514" t="str">
            <v>Lavadora de alfombras y tapetes 2 (Arrendamiento)</v>
          </cell>
          <cell r="E514"/>
          <cell r="F514">
            <v>280884</v>
          </cell>
          <cell r="G514">
            <v>198900</v>
          </cell>
          <cell r="H514">
            <v>379289</v>
          </cell>
          <cell r="I514">
            <v>540364</v>
          </cell>
          <cell r="J514">
            <v>345571</v>
          </cell>
          <cell r="K514">
            <v>564503</v>
          </cell>
          <cell r="L514">
            <v>473400</v>
          </cell>
          <cell r="M514">
            <v>291065</v>
          </cell>
          <cell r="N514">
            <v>138864</v>
          </cell>
          <cell r="O514">
            <v>683800</v>
          </cell>
          <cell r="P514">
            <v>528248</v>
          </cell>
          <cell r="Q514">
            <v>537641</v>
          </cell>
          <cell r="R514">
            <v>548218</v>
          </cell>
          <cell r="S514">
            <v>638827</v>
          </cell>
          <cell r="T514">
            <v>559811</v>
          </cell>
          <cell r="U514">
            <v>281094</v>
          </cell>
          <cell r="V514">
            <v>174106</v>
          </cell>
          <cell r="W514">
            <v>89420</v>
          </cell>
          <cell r="X514">
            <v>601699</v>
          </cell>
          <cell r="Y514">
            <v>154368</v>
          </cell>
          <cell r="Z514">
            <v>409046</v>
          </cell>
          <cell r="AA514">
            <v>519114</v>
          </cell>
          <cell r="AB514">
            <v>99940</v>
          </cell>
          <cell r="AC514">
            <v>157800</v>
          </cell>
          <cell r="AD514">
            <v>447957</v>
          </cell>
          <cell r="AE514">
            <v>214608</v>
          </cell>
          <cell r="AF514">
            <v>711619</v>
          </cell>
          <cell r="AG514">
            <v>500186</v>
          </cell>
          <cell r="AH514">
            <v>89420</v>
          </cell>
        </row>
        <row r="515">
          <cell r="D515" t="str">
            <v>Hidrolavadora Industrial (Arrendamiento)</v>
          </cell>
          <cell r="E515"/>
          <cell r="F515">
            <v>335904</v>
          </cell>
          <cell r="G515">
            <v>238726</v>
          </cell>
          <cell r="H515">
            <v>356804</v>
          </cell>
          <cell r="I515">
            <v>98409</v>
          </cell>
          <cell r="J515">
            <v>431670</v>
          </cell>
          <cell r="K515">
            <v>94739</v>
          </cell>
          <cell r="L515">
            <v>157800</v>
          </cell>
          <cell r="M515">
            <v>249853</v>
          </cell>
          <cell r="N515">
            <v>126240</v>
          </cell>
          <cell r="O515">
            <v>473400</v>
          </cell>
          <cell r="P515">
            <v>83797</v>
          </cell>
          <cell r="Q515">
            <v>85287</v>
          </cell>
          <cell r="R515">
            <v>86966</v>
          </cell>
          <cell r="S515">
            <v>479373</v>
          </cell>
          <cell r="T515">
            <v>88804</v>
          </cell>
          <cell r="U515">
            <v>336114</v>
          </cell>
          <cell r="V515">
            <v>155170</v>
          </cell>
          <cell r="W515">
            <v>99940</v>
          </cell>
          <cell r="X515">
            <v>95449</v>
          </cell>
          <cell r="Y515">
            <v>171213</v>
          </cell>
          <cell r="Z515">
            <v>320795</v>
          </cell>
          <cell r="AA515">
            <v>82348</v>
          </cell>
          <cell r="AB515">
            <v>100676</v>
          </cell>
          <cell r="AC515">
            <v>52600</v>
          </cell>
          <cell r="AD515">
            <v>400354</v>
          </cell>
          <cell r="AE515">
            <v>239856</v>
          </cell>
          <cell r="AF515">
            <v>397421</v>
          </cell>
          <cell r="AG515">
            <v>352553</v>
          </cell>
          <cell r="AH515">
            <v>52600</v>
          </cell>
        </row>
        <row r="516">
          <cell r="D516" t="str">
            <v>Sopladora de hojas (Arrendamiento)</v>
          </cell>
          <cell r="E516"/>
          <cell r="F516">
            <v>145386</v>
          </cell>
          <cell r="G516">
            <v>51209</v>
          </cell>
          <cell r="H516">
            <v>167700</v>
          </cell>
          <cell r="I516">
            <v>52112</v>
          </cell>
          <cell r="J516">
            <v>307332</v>
          </cell>
          <cell r="K516">
            <v>89472</v>
          </cell>
          <cell r="L516">
            <v>204088</v>
          </cell>
          <cell r="M516">
            <v>129567</v>
          </cell>
          <cell r="N516">
            <v>59964</v>
          </cell>
          <cell r="O516">
            <v>326120</v>
          </cell>
          <cell r="P516">
            <v>25737</v>
          </cell>
          <cell r="Q516">
            <v>26195</v>
          </cell>
          <cell r="R516">
            <v>26710</v>
          </cell>
          <cell r="S516">
            <v>369378</v>
          </cell>
          <cell r="T516">
            <v>27275</v>
          </cell>
          <cell r="U516">
            <v>145597</v>
          </cell>
          <cell r="V516">
            <v>128344</v>
          </cell>
          <cell r="W516">
            <v>295960</v>
          </cell>
          <cell r="X516">
            <v>29316</v>
          </cell>
          <cell r="Y516">
            <v>127029</v>
          </cell>
          <cell r="Z516">
            <v>200927</v>
          </cell>
          <cell r="AA516">
            <v>25292</v>
          </cell>
          <cell r="AB516">
            <v>70168</v>
          </cell>
          <cell r="AC516">
            <v>30508</v>
          </cell>
          <cell r="AD516">
            <v>200453</v>
          </cell>
          <cell r="AE516">
            <v>97836</v>
          </cell>
          <cell r="AF516">
            <v>299937</v>
          </cell>
          <cell r="AG516">
            <v>230203</v>
          </cell>
          <cell r="AH516">
            <v>25292</v>
          </cell>
        </row>
        <row r="517">
          <cell r="D517" t="str">
            <v>Sonda para inodoro (Arrendamiento)</v>
          </cell>
          <cell r="E517"/>
          <cell r="F517">
            <v>27352</v>
          </cell>
          <cell r="G517">
            <v>69110</v>
          </cell>
          <cell r="H517">
            <v>174568</v>
          </cell>
          <cell r="I517">
            <v>14722</v>
          </cell>
          <cell r="J517">
            <v>37556</v>
          </cell>
          <cell r="K517">
            <v>14053</v>
          </cell>
          <cell r="L517">
            <v>47340</v>
          </cell>
          <cell r="M517">
            <v>44630</v>
          </cell>
          <cell r="N517">
            <v>19672</v>
          </cell>
          <cell r="O517">
            <v>552300</v>
          </cell>
          <cell r="P517">
            <v>12609</v>
          </cell>
          <cell r="Q517">
            <v>12834</v>
          </cell>
          <cell r="R517">
            <v>13086</v>
          </cell>
          <cell r="S517">
            <v>573351</v>
          </cell>
          <cell r="T517">
            <v>13363</v>
          </cell>
          <cell r="U517">
            <v>27562</v>
          </cell>
          <cell r="V517">
            <v>16306</v>
          </cell>
          <cell r="W517">
            <v>235970</v>
          </cell>
          <cell r="X517">
            <v>14363</v>
          </cell>
          <cell r="Y517">
            <v>124547</v>
          </cell>
          <cell r="Z517">
            <v>172065</v>
          </cell>
          <cell r="AA517">
            <v>12392</v>
          </cell>
          <cell r="AB517">
            <v>36820</v>
          </cell>
          <cell r="AC517">
            <v>9152</v>
          </cell>
          <cell r="AD517">
            <v>244550</v>
          </cell>
          <cell r="AE517">
            <v>5996</v>
          </cell>
          <cell r="AF517">
            <v>65905</v>
          </cell>
          <cell r="AG517">
            <v>25372</v>
          </cell>
          <cell r="AH517">
            <v>5996</v>
          </cell>
        </row>
        <row r="518">
          <cell r="D518" t="str">
            <v>Sonda para inodoro (Compra)</v>
          </cell>
          <cell r="E518"/>
          <cell r="F518">
            <v>3086568</v>
          </cell>
          <cell r="G518">
            <v>599009</v>
          </cell>
          <cell r="H518">
            <v>3936922</v>
          </cell>
          <cell r="I518">
            <v>147208</v>
          </cell>
          <cell r="J518">
            <v>2347275</v>
          </cell>
          <cell r="K518">
            <v>513187</v>
          </cell>
          <cell r="L518">
            <v>103096</v>
          </cell>
          <cell r="M518">
            <v>178521</v>
          </cell>
          <cell r="N518">
            <v>220920</v>
          </cell>
          <cell r="O518">
            <v>3313800</v>
          </cell>
          <cell r="P518">
            <v>499962</v>
          </cell>
          <cell r="Q518">
            <v>508852</v>
          </cell>
          <cell r="R518">
            <v>518863</v>
          </cell>
          <cell r="S518">
            <v>3440102</v>
          </cell>
          <cell r="T518">
            <v>529835</v>
          </cell>
          <cell r="U518">
            <v>4767033</v>
          </cell>
          <cell r="V518">
            <v>114668</v>
          </cell>
          <cell r="W518">
            <v>666154</v>
          </cell>
          <cell r="X518">
            <v>569479</v>
          </cell>
          <cell r="Y518">
            <v>2490950</v>
          </cell>
          <cell r="Z518">
            <v>1032388</v>
          </cell>
          <cell r="AA518">
            <v>491316</v>
          </cell>
          <cell r="AB518">
            <v>420800</v>
          </cell>
          <cell r="AC518">
            <v>61016</v>
          </cell>
          <cell r="AD518">
            <v>2934601</v>
          </cell>
          <cell r="AE518">
            <v>33390</v>
          </cell>
          <cell r="AF518">
            <v>309104</v>
          </cell>
          <cell r="AG518">
            <v>169823</v>
          </cell>
          <cell r="AH518">
            <v>33390</v>
          </cell>
        </row>
        <row r="519">
          <cell r="D519" t="str">
            <v>Girador Manual (Arrendamiento)</v>
          </cell>
          <cell r="E519"/>
          <cell r="F519">
            <v>13045</v>
          </cell>
          <cell r="G519">
            <v>31526</v>
          </cell>
          <cell r="H519">
            <v>100278</v>
          </cell>
          <cell r="I519">
            <v>12920</v>
          </cell>
          <cell r="J519">
            <v>13145</v>
          </cell>
          <cell r="K519">
            <v>16887</v>
          </cell>
          <cell r="L519">
            <v>26300</v>
          </cell>
          <cell r="M519">
            <v>20818</v>
          </cell>
          <cell r="N519">
            <v>93628</v>
          </cell>
          <cell r="O519">
            <v>168320</v>
          </cell>
          <cell r="P519">
            <v>12988</v>
          </cell>
          <cell r="Q519">
            <v>13218</v>
          </cell>
          <cell r="R519">
            <v>13478</v>
          </cell>
          <cell r="S519">
            <v>191333</v>
          </cell>
          <cell r="T519">
            <v>13764</v>
          </cell>
          <cell r="U519">
            <v>13255</v>
          </cell>
          <cell r="V519">
            <v>18200</v>
          </cell>
          <cell r="W519">
            <v>50401</v>
          </cell>
          <cell r="X519">
            <v>14793</v>
          </cell>
          <cell r="Y519">
            <v>30067</v>
          </cell>
          <cell r="Z519">
            <v>63846</v>
          </cell>
          <cell r="AA519">
            <v>12763</v>
          </cell>
          <cell r="AB519">
            <v>26300</v>
          </cell>
          <cell r="AC519">
            <v>11977</v>
          </cell>
          <cell r="AD519">
            <v>63107</v>
          </cell>
          <cell r="AE519">
            <v>6943</v>
          </cell>
          <cell r="AF519">
            <v>43634</v>
          </cell>
          <cell r="AG519">
            <v>25814</v>
          </cell>
          <cell r="AH519">
            <v>6943</v>
          </cell>
        </row>
        <row r="520">
          <cell r="D520" t="str">
            <v>Girador Manual (Compra)</v>
          </cell>
          <cell r="E520"/>
          <cell r="F520">
            <v>130448</v>
          </cell>
          <cell r="G520">
            <v>126206</v>
          </cell>
          <cell r="H520">
            <v>668517</v>
          </cell>
          <cell r="I520">
            <v>129197</v>
          </cell>
          <cell r="J520">
            <v>262895</v>
          </cell>
          <cell r="K520">
            <v>162149</v>
          </cell>
          <cell r="L520">
            <v>110460</v>
          </cell>
          <cell r="M520">
            <v>83272</v>
          </cell>
          <cell r="N520">
            <v>129396</v>
          </cell>
          <cell r="O520">
            <v>683800</v>
          </cell>
          <cell r="P520">
            <v>157971</v>
          </cell>
          <cell r="Q520">
            <v>160780</v>
          </cell>
          <cell r="R520">
            <v>163943</v>
          </cell>
          <cell r="S520">
            <v>765330</v>
          </cell>
          <cell r="T520">
            <v>167410</v>
          </cell>
          <cell r="U520">
            <v>131921</v>
          </cell>
          <cell r="V520">
            <v>181996</v>
          </cell>
          <cell r="W520">
            <v>142284</v>
          </cell>
          <cell r="X520">
            <v>179936</v>
          </cell>
          <cell r="Y520">
            <v>601351</v>
          </cell>
          <cell r="Z520">
            <v>191538</v>
          </cell>
          <cell r="AA520">
            <v>155239</v>
          </cell>
          <cell r="AB520">
            <v>210400</v>
          </cell>
          <cell r="AC520">
            <v>79847</v>
          </cell>
          <cell r="AD520">
            <v>757286</v>
          </cell>
          <cell r="AE520">
            <v>50095</v>
          </cell>
          <cell r="AF520">
            <v>308545</v>
          </cell>
          <cell r="AG520">
            <v>172652</v>
          </cell>
          <cell r="AH520">
            <v>50095</v>
          </cell>
        </row>
        <row r="521">
          <cell r="D521" t="str">
            <v>Sonda para fregaderos (Arrendamiento)</v>
          </cell>
          <cell r="E521"/>
          <cell r="F521">
            <v>27352</v>
          </cell>
          <cell r="G521">
            <v>76139</v>
          </cell>
          <cell r="H521">
            <v>724209</v>
          </cell>
          <cell r="I521">
            <v>779434</v>
          </cell>
          <cell r="J521">
            <v>10002</v>
          </cell>
          <cell r="K521">
            <v>85652</v>
          </cell>
          <cell r="L521">
            <v>26300</v>
          </cell>
          <cell r="M521">
            <v>17911</v>
          </cell>
          <cell r="N521">
            <v>35768</v>
          </cell>
          <cell r="O521">
            <v>1157200</v>
          </cell>
          <cell r="P521">
            <v>65877</v>
          </cell>
          <cell r="Q521">
            <v>67049</v>
          </cell>
          <cell r="R521">
            <v>68367</v>
          </cell>
          <cell r="S521">
            <v>1101068</v>
          </cell>
          <cell r="T521">
            <v>69814</v>
          </cell>
          <cell r="U521">
            <v>162218</v>
          </cell>
          <cell r="V521">
            <v>215660</v>
          </cell>
          <cell r="W521">
            <v>1104016</v>
          </cell>
          <cell r="X521">
            <v>75037</v>
          </cell>
          <cell r="Y521">
            <v>82477</v>
          </cell>
          <cell r="Z521">
            <v>359916</v>
          </cell>
          <cell r="AA521">
            <v>64738</v>
          </cell>
          <cell r="AB521">
            <v>357680</v>
          </cell>
          <cell r="AC521">
            <v>14975</v>
          </cell>
          <cell r="AD521">
            <v>222081</v>
          </cell>
          <cell r="AE521">
            <v>422904</v>
          </cell>
          <cell r="AF521">
            <v>1031035</v>
          </cell>
          <cell r="AG521">
            <v>8310</v>
          </cell>
          <cell r="AH521">
            <v>8310</v>
          </cell>
        </row>
        <row r="522">
          <cell r="D522" t="str">
            <v>Sonda para fregaderos (Compra)</v>
          </cell>
          <cell r="E522"/>
          <cell r="F522">
            <v>3889244</v>
          </cell>
          <cell r="G522">
            <v>602139</v>
          </cell>
          <cell r="H522">
            <v>4828064</v>
          </cell>
          <cell r="I522">
            <v>6740763</v>
          </cell>
          <cell r="J522">
            <v>5260000</v>
          </cell>
          <cell r="K522">
            <v>3007458</v>
          </cell>
          <cell r="L522">
            <v>2787800</v>
          </cell>
          <cell r="M522">
            <v>71646</v>
          </cell>
          <cell r="N522">
            <v>5238960</v>
          </cell>
          <cell r="O522">
            <v>7364000</v>
          </cell>
          <cell r="P522">
            <v>2318637</v>
          </cell>
          <cell r="Q522">
            <v>2359866</v>
          </cell>
          <cell r="R522">
            <v>2406292</v>
          </cell>
          <cell r="S522">
            <v>6606412</v>
          </cell>
          <cell r="T522">
            <v>2457177</v>
          </cell>
          <cell r="U522">
            <v>3890717</v>
          </cell>
          <cell r="V522">
            <v>4839200</v>
          </cell>
          <cell r="W522">
            <v>3116687</v>
          </cell>
          <cell r="X522">
            <v>2641030</v>
          </cell>
          <cell r="Y522">
            <v>1030960</v>
          </cell>
          <cell r="Z522">
            <v>4318986</v>
          </cell>
          <cell r="AA522">
            <v>2278538</v>
          </cell>
          <cell r="AB522">
            <v>4208000</v>
          </cell>
          <cell r="AC522">
            <v>99835</v>
          </cell>
          <cell r="AD522">
            <v>5329952</v>
          </cell>
          <cell r="AE522">
            <v>6816896</v>
          </cell>
          <cell r="AF522">
            <v>8332513</v>
          </cell>
          <cell r="AG522">
            <v>56047</v>
          </cell>
          <cell r="AH522">
            <v>56047</v>
          </cell>
        </row>
        <row r="523">
          <cell r="D523" t="str">
            <v>Cortadora de cesped  (Arrendamiento)</v>
          </cell>
          <cell r="E523"/>
          <cell r="F523">
            <v>219868</v>
          </cell>
          <cell r="G523">
            <v>123957</v>
          </cell>
          <cell r="H523">
            <v>256208</v>
          </cell>
          <cell r="I523">
            <v>304552</v>
          </cell>
          <cell r="J523">
            <v>301988</v>
          </cell>
          <cell r="K523">
            <v>304499</v>
          </cell>
          <cell r="L523">
            <v>346108</v>
          </cell>
          <cell r="M523">
            <v>45871</v>
          </cell>
          <cell r="N523">
            <v>96784</v>
          </cell>
          <cell r="O523">
            <v>762700</v>
          </cell>
          <cell r="P523">
            <v>253717</v>
          </cell>
          <cell r="Q523">
            <v>258229</v>
          </cell>
          <cell r="R523">
            <v>263308</v>
          </cell>
          <cell r="S523">
            <v>690919</v>
          </cell>
          <cell r="T523">
            <v>268876</v>
          </cell>
          <cell r="U523">
            <v>220078</v>
          </cell>
          <cell r="V523">
            <v>195672</v>
          </cell>
          <cell r="W523">
            <v>833772</v>
          </cell>
          <cell r="X523">
            <v>288995</v>
          </cell>
          <cell r="Y523">
            <v>210400</v>
          </cell>
          <cell r="Z523">
            <v>461631</v>
          </cell>
          <cell r="AA523">
            <v>249329</v>
          </cell>
          <cell r="AB523">
            <v>102465</v>
          </cell>
          <cell r="AC523">
            <v>105200</v>
          </cell>
          <cell r="AD523">
            <v>226395</v>
          </cell>
          <cell r="AE523">
            <v>366096</v>
          </cell>
          <cell r="AF523">
            <v>541232</v>
          </cell>
          <cell r="AG523">
            <v>424513</v>
          </cell>
          <cell r="AH523">
            <v>45871</v>
          </cell>
        </row>
        <row r="524">
          <cell r="D524" t="str">
            <v>Cortadora de cesped  (Compra)</v>
          </cell>
          <cell r="E524"/>
          <cell r="F524">
            <v>4743468</v>
          </cell>
          <cell r="G524">
            <v>1239572</v>
          </cell>
          <cell r="H524">
            <v>4394503</v>
          </cell>
          <cell r="I524">
            <v>3045526</v>
          </cell>
          <cell r="J524">
            <v>2899089</v>
          </cell>
          <cell r="K524">
            <v>3046322</v>
          </cell>
          <cell r="L524">
            <v>2693120</v>
          </cell>
          <cell r="M524">
            <v>183484</v>
          </cell>
          <cell r="N524">
            <v>2345960</v>
          </cell>
          <cell r="O524">
            <v>4418400</v>
          </cell>
          <cell r="P524">
            <v>2967824</v>
          </cell>
          <cell r="Q524">
            <v>3020598</v>
          </cell>
          <cell r="R524">
            <v>3080020</v>
          </cell>
          <cell r="S524">
            <v>4145511</v>
          </cell>
          <cell r="T524">
            <v>3145154</v>
          </cell>
          <cell r="U524">
            <v>4744941</v>
          </cell>
          <cell r="V524">
            <v>3945000</v>
          </cell>
          <cell r="W524">
            <v>2353776</v>
          </cell>
          <cell r="X524">
            <v>3380483</v>
          </cell>
          <cell r="Y524">
            <v>2630000</v>
          </cell>
          <cell r="Z524">
            <v>5539569</v>
          </cell>
          <cell r="AA524">
            <v>2916497</v>
          </cell>
          <cell r="AB524">
            <v>2497238</v>
          </cell>
          <cell r="AC524">
            <v>736400</v>
          </cell>
          <cell r="AD524">
            <v>5433472</v>
          </cell>
          <cell r="AE524">
            <v>2893988</v>
          </cell>
          <cell r="AF524">
            <v>3924292</v>
          </cell>
          <cell r="AG524">
            <v>4174318</v>
          </cell>
          <cell r="AH524">
            <v>183484</v>
          </cell>
        </row>
        <row r="525">
          <cell r="D525" t="str">
            <v>Guadañas (Arrendamiento)</v>
          </cell>
          <cell r="E525"/>
          <cell r="F525">
            <v>219552</v>
          </cell>
          <cell r="G525">
            <v>116294</v>
          </cell>
          <cell r="H525">
            <v>237107</v>
          </cell>
          <cell r="I525">
            <v>255450</v>
          </cell>
          <cell r="J525">
            <v>278282</v>
          </cell>
          <cell r="K525">
            <v>186624</v>
          </cell>
          <cell r="L525">
            <v>326120</v>
          </cell>
          <cell r="M525">
            <v>242968</v>
          </cell>
          <cell r="N525">
            <v>140968</v>
          </cell>
          <cell r="O525">
            <v>441840</v>
          </cell>
          <cell r="P525">
            <v>79554</v>
          </cell>
          <cell r="Q525">
            <v>80969</v>
          </cell>
          <cell r="R525">
            <v>82562</v>
          </cell>
          <cell r="S525">
            <v>484388</v>
          </cell>
          <cell r="T525">
            <v>84307</v>
          </cell>
          <cell r="U525">
            <v>219763</v>
          </cell>
          <cell r="V525">
            <v>181996</v>
          </cell>
          <cell r="W525">
            <v>353632</v>
          </cell>
          <cell r="X525">
            <v>90616</v>
          </cell>
          <cell r="Y525">
            <v>127029</v>
          </cell>
          <cell r="Z525">
            <v>324550</v>
          </cell>
          <cell r="AA525">
            <v>78178</v>
          </cell>
          <cell r="AB525">
            <v>68380</v>
          </cell>
          <cell r="AC525">
            <v>64698</v>
          </cell>
          <cell r="AD525">
            <v>272221</v>
          </cell>
          <cell r="AE525">
            <v>195672</v>
          </cell>
          <cell r="AF525">
            <v>304155</v>
          </cell>
          <cell r="AG525">
            <v>270426</v>
          </cell>
          <cell r="AH525">
            <v>64698</v>
          </cell>
        </row>
        <row r="526">
          <cell r="D526" t="str">
            <v>Motobombas (Arrendamiento)</v>
          </cell>
          <cell r="E526"/>
          <cell r="F526">
            <v>157379</v>
          </cell>
          <cell r="G526">
            <v>181171</v>
          </cell>
          <cell r="H526">
            <v>158881</v>
          </cell>
          <cell r="I526">
            <v>186654</v>
          </cell>
          <cell r="J526">
            <v>109078</v>
          </cell>
          <cell r="K526">
            <v>266285</v>
          </cell>
          <cell r="L526">
            <v>473400</v>
          </cell>
          <cell r="M526">
            <v>156311</v>
          </cell>
          <cell r="N526">
            <v>86264</v>
          </cell>
          <cell r="O526">
            <v>599640</v>
          </cell>
          <cell r="P526">
            <v>64287</v>
          </cell>
          <cell r="Q526">
            <v>65430</v>
          </cell>
          <cell r="R526">
            <v>66717</v>
          </cell>
          <cell r="S526">
            <v>699076</v>
          </cell>
          <cell r="T526">
            <v>68128</v>
          </cell>
          <cell r="U526">
            <v>157590</v>
          </cell>
          <cell r="V526">
            <v>175684</v>
          </cell>
          <cell r="W526">
            <v>395232</v>
          </cell>
          <cell r="X526">
            <v>73224</v>
          </cell>
          <cell r="Y526">
            <v>121506</v>
          </cell>
          <cell r="Z526">
            <v>460990</v>
          </cell>
          <cell r="AA526">
            <v>63175</v>
          </cell>
          <cell r="AB526">
            <v>63120</v>
          </cell>
          <cell r="AC526">
            <v>189360</v>
          </cell>
          <cell r="AD526">
            <v>232359</v>
          </cell>
          <cell r="AE526">
            <v>302976</v>
          </cell>
          <cell r="AF526">
            <v>549284</v>
          </cell>
          <cell r="AG526">
            <v>276260</v>
          </cell>
          <cell r="AH526">
            <v>63120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de artículos y servi..."/>
      <sheetName val="Elementos y servicios"/>
      <sheetName val="Ahorros de artículos"/>
      <sheetName val="catalogo"/>
      <sheetName val="Cotizacion menor valor"/>
      <sheetName val="Verificacion Aritmetica"/>
      <sheetName val="Ahorros totales"/>
      <sheetName val="Archivos adjuntos"/>
    </sheetNames>
    <sheetDataSet>
      <sheetData sheetId="0"/>
      <sheetData sheetId="1"/>
      <sheetData sheetId="2"/>
      <sheetData sheetId="3"/>
      <sheetData sheetId="4">
        <row r="2">
          <cell r="C2" t="str">
            <v>Operario de aseo y cafetería</v>
          </cell>
          <cell r="D2" t="str">
            <v>Operario de aseo y cafetería</v>
          </cell>
          <cell r="E2" t="str">
            <v>Tiempo Completo</v>
          </cell>
          <cell r="F2">
            <v>632</v>
          </cell>
          <cell r="G2" t="str">
            <v>Mes</v>
          </cell>
          <cell r="H2">
            <v>21</v>
          </cell>
          <cell r="I2">
            <v>2700125</v>
          </cell>
          <cell r="J2" t="e">
            <v>#N/A</v>
          </cell>
          <cell r="K2" t="e">
            <v>#N/A</v>
          </cell>
          <cell r="L2">
            <v>2815563.09</v>
          </cell>
          <cell r="M2">
            <v>1779435872.8800001</v>
          </cell>
          <cell r="P2">
            <v>37368153330.480003</v>
          </cell>
        </row>
        <row r="3">
          <cell r="C3" t="str">
            <v>Hora extra nocturna - Perfil 4</v>
          </cell>
          <cell r="D3" t="str">
            <v>Hora extra nocturna - Perfil 4</v>
          </cell>
          <cell r="E3" t="str">
            <v>Tiempo Completo</v>
          </cell>
          <cell r="F3">
            <v>870</v>
          </cell>
          <cell r="G3" t="str">
            <v>Mes</v>
          </cell>
          <cell r="H3">
            <v>21</v>
          </cell>
          <cell r="I3">
            <v>12263</v>
          </cell>
          <cell r="J3" t="e">
            <v>#N/A</v>
          </cell>
          <cell r="K3" t="e">
            <v>#N/A</v>
          </cell>
          <cell r="L3">
            <v>12787.28</v>
          </cell>
          <cell r="M3">
            <v>11124933.6</v>
          </cell>
          <cell r="P3">
            <v>233623605.59999999</v>
          </cell>
        </row>
        <row r="4">
          <cell r="C4" t="str">
            <v>Operario de mantenimiento</v>
          </cell>
          <cell r="D4" t="str">
            <v>Operario de mantenimiento</v>
          </cell>
          <cell r="E4" t="str">
            <v>Tiempo Completo</v>
          </cell>
          <cell r="F4">
            <v>38</v>
          </cell>
          <cell r="G4" t="str">
            <v>Mes</v>
          </cell>
          <cell r="H4">
            <v>21</v>
          </cell>
          <cell r="I4">
            <v>2700125</v>
          </cell>
          <cell r="J4" t="e">
            <v>#N/A</v>
          </cell>
          <cell r="K4" t="e">
            <v>#N/A</v>
          </cell>
          <cell r="L4">
            <v>2815563.09</v>
          </cell>
          <cell r="M4">
            <v>106991397.42</v>
          </cell>
          <cell r="P4">
            <v>2246819345.8200002</v>
          </cell>
        </row>
        <row r="5">
          <cell r="C5" t="str">
            <v>Coordinador de tiempo completo</v>
          </cell>
          <cell r="D5" t="str">
            <v>Coordinador de tiempo completo</v>
          </cell>
          <cell r="E5" t="str">
            <v>Tiempo Completo</v>
          </cell>
          <cell r="F5">
            <v>13</v>
          </cell>
          <cell r="G5" t="str">
            <v>Mes</v>
          </cell>
          <cell r="H5">
            <v>21</v>
          </cell>
          <cell r="I5">
            <v>2700125</v>
          </cell>
          <cell r="J5" t="e">
            <v>#N/A</v>
          </cell>
          <cell r="K5" t="e">
            <v>#N/A</v>
          </cell>
          <cell r="L5">
            <v>2815563.09</v>
          </cell>
          <cell r="M5">
            <v>36602320.170000002</v>
          </cell>
          <cell r="P5">
            <v>768648723.57000005</v>
          </cell>
        </row>
        <row r="6">
          <cell r="C6" t="str">
            <v>Limpiador multiusos 1 (Compra)</v>
          </cell>
          <cell r="D6" t="str">
            <v>Limpiador multiusos 1 (Compra)</v>
          </cell>
          <cell r="F6">
            <v>632</v>
          </cell>
          <cell r="G6" t="str">
            <v>Und</v>
          </cell>
          <cell r="H6">
            <v>21</v>
          </cell>
          <cell r="I6">
            <v>5373</v>
          </cell>
          <cell r="J6">
            <v>5373</v>
          </cell>
          <cell r="K6" t="b">
            <v>1</v>
          </cell>
          <cell r="L6">
            <v>5602.71</v>
          </cell>
          <cell r="M6">
            <v>3540912.72</v>
          </cell>
          <cell r="P6">
            <v>74359167.120000005</v>
          </cell>
        </row>
        <row r="7">
          <cell r="C7" t="str">
            <v>Líquido desengrasante (Compra)</v>
          </cell>
          <cell r="D7" t="str">
            <v>Líquido desengrasante (Compra)</v>
          </cell>
          <cell r="F7">
            <v>316</v>
          </cell>
          <cell r="G7" t="str">
            <v>Und</v>
          </cell>
          <cell r="H7">
            <v>21</v>
          </cell>
          <cell r="I7">
            <v>5645</v>
          </cell>
          <cell r="J7">
            <v>5645</v>
          </cell>
          <cell r="K7" t="b">
            <v>1</v>
          </cell>
          <cell r="L7">
            <v>5886.34</v>
          </cell>
          <cell r="M7">
            <v>1860083.44</v>
          </cell>
          <cell r="P7">
            <v>39061752.240000002</v>
          </cell>
        </row>
        <row r="8">
          <cell r="C8" t="str">
            <v>Limpiador desinfectante para uso general 1 (Compra)</v>
          </cell>
          <cell r="D8" t="str">
            <v>Limpiador desinfectante para uso general 1 (Compra)</v>
          </cell>
          <cell r="F8">
            <v>632</v>
          </cell>
          <cell r="G8" t="str">
            <v>Und</v>
          </cell>
          <cell r="H8">
            <v>21</v>
          </cell>
          <cell r="I8">
            <v>4919</v>
          </cell>
          <cell r="J8">
            <v>4919</v>
          </cell>
          <cell r="K8" t="b">
            <v>1</v>
          </cell>
          <cell r="L8">
            <v>5129.3</v>
          </cell>
          <cell r="M8">
            <v>3241717.6</v>
          </cell>
          <cell r="P8">
            <v>68076069.599999994</v>
          </cell>
        </row>
        <row r="9">
          <cell r="C9" t="str">
            <v>Líquido para limpiar vidrios 1 (Compra)</v>
          </cell>
          <cell r="D9" t="str">
            <v>Líquido para limpiar vidrios 1 (Compra)</v>
          </cell>
          <cell r="F9">
            <v>316</v>
          </cell>
          <cell r="G9" t="str">
            <v>Und</v>
          </cell>
          <cell r="H9">
            <v>21</v>
          </cell>
          <cell r="I9">
            <v>4595</v>
          </cell>
          <cell r="J9">
            <v>4595</v>
          </cell>
          <cell r="K9" t="b">
            <v>1</v>
          </cell>
          <cell r="L9">
            <v>4791.45</v>
          </cell>
          <cell r="M9">
            <v>1514098.2</v>
          </cell>
          <cell r="P9">
            <v>31796062.199999999</v>
          </cell>
        </row>
        <row r="10">
          <cell r="C10" t="str">
            <v>Blanqueador o hipoclorito 1 (Compra)</v>
          </cell>
          <cell r="D10" t="str">
            <v>Blanqueador o hipoclorito 1 (Compra)</v>
          </cell>
          <cell r="F10">
            <v>948</v>
          </cell>
          <cell r="G10" t="str">
            <v>Und</v>
          </cell>
          <cell r="H10">
            <v>21</v>
          </cell>
          <cell r="I10">
            <v>3916</v>
          </cell>
          <cell r="J10">
            <v>3916</v>
          </cell>
          <cell r="K10" t="b">
            <v>1</v>
          </cell>
          <cell r="L10">
            <v>4083.42</v>
          </cell>
          <cell r="M10">
            <v>3871082.16</v>
          </cell>
          <cell r="P10">
            <v>81292725.359999999</v>
          </cell>
        </row>
        <row r="11">
          <cell r="C11" t="str">
            <v>Alcohol industrial 1 (Compra)</v>
          </cell>
          <cell r="D11" t="str">
            <v>Alcohol industrial 1 (Compra)</v>
          </cell>
          <cell r="F11">
            <v>316</v>
          </cell>
          <cell r="G11" t="str">
            <v>Und</v>
          </cell>
          <cell r="H11">
            <v>21</v>
          </cell>
          <cell r="I11">
            <v>11382</v>
          </cell>
          <cell r="J11">
            <v>11382</v>
          </cell>
          <cell r="K11" t="b">
            <v>1</v>
          </cell>
          <cell r="L11">
            <v>11868.61</v>
          </cell>
          <cell r="M11">
            <v>3750480.76</v>
          </cell>
          <cell r="P11">
            <v>78760095.959999993</v>
          </cell>
        </row>
        <row r="12">
          <cell r="C12" t="str">
            <v>Creolina 1 (Compra)</v>
          </cell>
          <cell r="D12" t="str">
            <v>Creolina 1 (Compra)</v>
          </cell>
          <cell r="F12">
            <v>158</v>
          </cell>
          <cell r="G12" t="str">
            <v>Und</v>
          </cell>
          <cell r="H12">
            <v>21</v>
          </cell>
          <cell r="I12">
            <v>2641</v>
          </cell>
          <cell r="J12">
            <v>2641</v>
          </cell>
          <cell r="K12" t="b">
            <v>1</v>
          </cell>
          <cell r="L12">
            <v>2753.91</v>
          </cell>
          <cell r="M12">
            <v>435117.78</v>
          </cell>
          <cell r="P12">
            <v>9137473.3800000008</v>
          </cell>
        </row>
        <row r="13">
          <cell r="C13" t="str">
            <v>Lustrador de muebles (Compra)</v>
          </cell>
          <cell r="D13" t="str">
            <v>Lustrador de muebles (Compra)</v>
          </cell>
          <cell r="F13">
            <v>158</v>
          </cell>
          <cell r="G13" t="str">
            <v>Und</v>
          </cell>
          <cell r="H13">
            <v>21</v>
          </cell>
          <cell r="I13">
            <v>2185</v>
          </cell>
          <cell r="J13">
            <v>2185</v>
          </cell>
          <cell r="K13" t="b">
            <v>1</v>
          </cell>
          <cell r="L13">
            <v>2278.42</v>
          </cell>
          <cell r="M13">
            <v>359990.36</v>
          </cell>
          <cell r="P13">
            <v>7559797.5599999996</v>
          </cell>
        </row>
        <row r="14">
          <cell r="C14" t="str">
            <v>Cera polimérica (Compra)</v>
          </cell>
          <cell r="D14" t="str">
            <v>Cera polimérica (Compra)</v>
          </cell>
          <cell r="F14">
            <v>1264</v>
          </cell>
          <cell r="G14" t="str">
            <v>Und</v>
          </cell>
          <cell r="H14">
            <v>21</v>
          </cell>
          <cell r="I14">
            <v>7364</v>
          </cell>
          <cell r="J14">
            <v>7364</v>
          </cell>
          <cell r="K14" t="b">
            <v>1</v>
          </cell>
          <cell r="L14">
            <v>7678.83</v>
          </cell>
          <cell r="M14">
            <v>9706041.1199999992</v>
          </cell>
          <cell r="P14">
            <v>203826863.52000001</v>
          </cell>
        </row>
        <row r="15">
          <cell r="C15" t="str">
            <v>Mantenedor de pisos (Compra)</v>
          </cell>
          <cell r="D15" t="str">
            <v>Mantenedor de pisos (Compra)</v>
          </cell>
          <cell r="F15">
            <v>316</v>
          </cell>
          <cell r="G15" t="str">
            <v>Und</v>
          </cell>
          <cell r="H15">
            <v>21</v>
          </cell>
          <cell r="I15">
            <v>7364</v>
          </cell>
          <cell r="J15">
            <v>7364</v>
          </cell>
          <cell r="K15" t="b">
            <v>1</v>
          </cell>
          <cell r="L15">
            <v>7678.83</v>
          </cell>
          <cell r="M15">
            <v>2426510.2799999998</v>
          </cell>
          <cell r="P15">
            <v>50956715.880000003</v>
          </cell>
        </row>
        <row r="16">
          <cell r="C16" t="str">
            <v>Removedor de cera (Compra)</v>
          </cell>
          <cell r="D16" t="str">
            <v>Removedor de cera (Compra)</v>
          </cell>
          <cell r="F16">
            <v>158</v>
          </cell>
          <cell r="G16" t="str">
            <v>Und</v>
          </cell>
          <cell r="H16">
            <v>21</v>
          </cell>
          <cell r="I16">
            <v>6101</v>
          </cell>
          <cell r="J16">
            <v>6101</v>
          </cell>
          <cell r="K16" t="b">
            <v>1</v>
          </cell>
          <cell r="L16">
            <v>6361.84</v>
          </cell>
          <cell r="M16">
            <v>1005170.72</v>
          </cell>
          <cell r="P16">
            <v>21108585.120000001</v>
          </cell>
        </row>
        <row r="17">
          <cell r="C17" t="str">
            <v>Jabón neutro para pisos 1 (Compra)</v>
          </cell>
          <cell r="D17" t="str">
            <v>Jabón neutro para pisos 1 (Compra)</v>
          </cell>
          <cell r="F17">
            <v>316</v>
          </cell>
          <cell r="G17" t="str">
            <v>Und</v>
          </cell>
          <cell r="H17">
            <v>21</v>
          </cell>
          <cell r="I17">
            <v>5099</v>
          </cell>
          <cell r="J17">
            <v>5099</v>
          </cell>
          <cell r="K17" t="b">
            <v>1</v>
          </cell>
          <cell r="L17">
            <v>5317</v>
          </cell>
          <cell r="M17">
            <v>1680172</v>
          </cell>
          <cell r="P17">
            <v>35283612</v>
          </cell>
        </row>
        <row r="18">
          <cell r="C18" t="str">
            <v>Ambientador 1 (Compra)</v>
          </cell>
          <cell r="D18" t="str">
            <v>Ambientador 1 (Compra)</v>
          </cell>
          <cell r="F18">
            <v>158</v>
          </cell>
          <cell r="G18" t="str">
            <v>Und</v>
          </cell>
          <cell r="H18">
            <v>21</v>
          </cell>
          <cell r="I18">
            <v>4917</v>
          </cell>
          <cell r="J18">
            <v>4917</v>
          </cell>
          <cell r="K18" t="b">
            <v>1</v>
          </cell>
          <cell r="L18">
            <v>5127.22</v>
          </cell>
          <cell r="M18">
            <v>810100.76</v>
          </cell>
          <cell r="P18">
            <v>17012115.960000001</v>
          </cell>
        </row>
        <row r="19">
          <cell r="C19" t="str">
            <v>Bayetilla 1 (Compra)</v>
          </cell>
          <cell r="D19" t="str">
            <v>Bayetilla 1 (Compra)</v>
          </cell>
          <cell r="F19">
            <v>632</v>
          </cell>
          <cell r="G19" t="str">
            <v>Und</v>
          </cell>
          <cell r="H19">
            <v>21</v>
          </cell>
          <cell r="I19">
            <v>4944</v>
          </cell>
          <cell r="J19">
            <v>4944</v>
          </cell>
          <cell r="K19" t="b">
            <v>1</v>
          </cell>
          <cell r="L19">
            <v>5155.37</v>
          </cell>
          <cell r="M19">
            <v>3258193.84</v>
          </cell>
          <cell r="P19">
            <v>68422070.640000001</v>
          </cell>
        </row>
        <row r="20">
          <cell r="C20" t="str">
            <v>Bayetilla 2 (Compra)</v>
          </cell>
          <cell r="D20" t="str">
            <v>Bayetilla 2 (Compra)</v>
          </cell>
          <cell r="F20">
            <v>316</v>
          </cell>
          <cell r="G20" t="str">
            <v>Und</v>
          </cell>
          <cell r="H20">
            <v>21</v>
          </cell>
          <cell r="I20">
            <v>4944</v>
          </cell>
          <cell r="J20">
            <v>4944</v>
          </cell>
          <cell r="K20" t="b">
            <v>1</v>
          </cell>
          <cell r="L20">
            <v>5155.37</v>
          </cell>
          <cell r="M20">
            <v>1629096.92</v>
          </cell>
          <cell r="P20">
            <v>34211035.32</v>
          </cell>
        </row>
        <row r="21">
          <cell r="C21" t="str">
            <v>Esponjilla 3 (Compra)</v>
          </cell>
          <cell r="D21" t="str">
            <v>Esponjilla 3 (Compra)</v>
          </cell>
          <cell r="F21">
            <v>1264</v>
          </cell>
          <cell r="G21" t="str">
            <v>Und</v>
          </cell>
          <cell r="H21">
            <v>21</v>
          </cell>
          <cell r="I21">
            <v>201</v>
          </cell>
          <cell r="J21">
            <v>201</v>
          </cell>
          <cell r="K21" t="b">
            <v>1</v>
          </cell>
          <cell r="L21">
            <v>209.59</v>
          </cell>
          <cell r="M21">
            <v>264921.76</v>
          </cell>
          <cell r="P21">
            <v>5563356.96</v>
          </cell>
        </row>
        <row r="22">
          <cell r="C22" t="str">
            <v>Escoba 3 (Compra)</v>
          </cell>
          <cell r="D22" t="str">
            <v>Escoba 3 (Compra)</v>
          </cell>
          <cell r="F22">
            <v>632</v>
          </cell>
          <cell r="G22" t="str">
            <v>Und</v>
          </cell>
          <cell r="H22">
            <v>21</v>
          </cell>
          <cell r="I22">
            <v>2586</v>
          </cell>
          <cell r="J22">
            <v>2586</v>
          </cell>
          <cell r="K22" t="b">
            <v>1</v>
          </cell>
          <cell r="L22">
            <v>2696.56</v>
          </cell>
          <cell r="M22">
            <v>1704225.92</v>
          </cell>
          <cell r="P22">
            <v>35788744.32</v>
          </cell>
        </row>
        <row r="23">
          <cell r="C23" t="str">
            <v>Escoba 4 (Compra)</v>
          </cell>
          <cell r="D23" t="str">
            <v>Escoba 4 (Compra)</v>
          </cell>
          <cell r="F23">
            <v>316</v>
          </cell>
          <cell r="G23" t="str">
            <v>Und</v>
          </cell>
          <cell r="H23">
            <v>21</v>
          </cell>
          <cell r="I23">
            <v>2522</v>
          </cell>
          <cell r="J23">
            <v>2522</v>
          </cell>
          <cell r="K23" t="b">
            <v>1</v>
          </cell>
          <cell r="L23">
            <v>2629.82</v>
          </cell>
          <cell r="M23">
            <v>831023.12</v>
          </cell>
          <cell r="P23">
            <v>17451485.52</v>
          </cell>
        </row>
        <row r="24">
          <cell r="C24" t="str">
            <v>Mango metálico escoba 1 (Compra)</v>
          </cell>
          <cell r="D24" t="str">
            <v>Mango metálico escoba 1 (Compra)</v>
          </cell>
          <cell r="F24">
            <v>948</v>
          </cell>
          <cell r="G24" t="str">
            <v>Und</v>
          </cell>
          <cell r="H24">
            <v>21</v>
          </cell>
          <cell r="I24">
            <v>4153</v>
          </cell>
          <cell r="J24">
            <v>4153</v>
          </cell>
          <cell r="K24" t="b">
            <v>1</v>
          </cell>
          <cell r="L24">
            <v>4330.55</v>
          </cell>
          <cell r="M24">
            <v>4105361.4</v>
          </cell>
          <cell r="P24">
            <v>86212589.400000006</v>
          </cell>
        </row>
        <row r="25">
          <cell r="C25" t="str">
            <v>Cepillos 1 (Compra)</v>
          </cell>
          <cell r="D25" t="str">
            <v>Cepillos 1 (Compra)</v>
          </cell>
          <cell r="F25">
            <v>316</v>
          </cell>
          <cell r="G25" t="str">
            <v>Und</v>
          </cell>
          <cell r="H25">
            <v>21</v>
          </cell>
          <cell r="I25">
            <v>2078</v>
          </cell>
          <cell r="J25">
            <v>2078</v>
          </cell>
          <cell r="K25" t="b">
            <v>1</v>
          </cell>
          <cell r="L25">
            <v>2166.84</v>
          </cell>
          <cell r="M25">
            <v>684721.44</v>
          </cell>
          <cell r="P25">
            <v>14379150.24</v>
          </cell>
        </row>
        <row r="26">
          <cell r="C26" t="str">
            <v>Trapero 3 (Compra)</v>
          </cell>
          <cell r="D26" t="str">
            <v>Trapero 3 (Compra)</v>
          </cell>
          <cell r="F26">
            <v>948</v>
          </cell>
          <cell r="G26" t="str">
            <v>Und</v>
          </cell>
          <cell r="H26">
            <v>21</v>
          </cell>
          <cell r="I26">
            <v>6312</v>
          </cell>
          <cell r="J26">
            <v>6312</v>
          </cell>
          <cell r="K26" t="b">
            <v>1</v>
          </cell>
          <cell r="L26">
            <v>6581.86</v>
          </cell>
          <cell r="M26">
            <v>6239603.2800000003</v>
          </cell>
          <cell r="P26">
            <v>131031668.88</v>
          </cell>
        </row>
        <row r="27">
          <cell r="C27" t="str">
            <v>Mango metálico trapero (Compra)</v>
          </cell>
          <cell r="D27" t="str">
            <v>Mango metálico trapero (Compra)</v>
          </cell>
          <cell r="F27">
            <v>948</v>
          </cell>
          <cell r="G27" t="str">
            <v>Und</v>
          </cell>
          <cell r="H27">
            <v>21</v>
          </cell>
          <cell r="I27">
            <v>4153</v>
          </cell>
          <cell r="J27">
            <v>4153</v>
          </cell>
          <cell r="K27" t="b">
            <v>1</v>
          </cell>
          <cell r="L27">
            <v>4330.55</v>
          </cell>
          <cell r="M27">
            <v>4105361.4</v>
          </cell>
          <cell r="P27">
            <v>86212589.400000006</v>
          </cell>
        </row>
        <row r="28">
          <cell r="C28" t="str">
            <v>Cepillo para sanitario (churrusco) (Compra)</v>
          </cell>
          <cell r="D28" t="str">
            <v>Cepillo para sanitario (churrusco) (Compra)</v>
          </cell>
          <cell r="F28">
            <v>632</v>
          </cell>
          <cell r="G28" t="str">
            <v>Und</v>
          </cell>
          <cell r="H28">
            <v>21</v>
          </cell>
          <cell r="I28">
            <v>3627</v>
          </cell>
          <cell r="J28">
            <v>3627</v>
          </cell>
          <cell r="K28" t="b">
            <v>1</v>
          </cell>
          <cell r="L28">
            <v>3782.06</v>
          </cell>
          <cell r="M28">
            <v>2390261.92</v>
          </cell>
          <cell r="P28">
            <v>50195500.32</v>
          </cell>
        </row>
        <row r="29">
          <cell r="C29" t="str">
            <v>Pads 1 (Compra)</v>
          </cell>
          <cell r="D29" t="str">
            <v>Pads 1 (Compra)</v>
          </cell>
          <cell r="F29">
            <v>158</v>
          </cell>
          <cell r="G29" t="str">
            <v>Und</v>
          </cell>
          <cell r="H29">
            <v>21</v>
          </cell>
          <cell r="I29">
            <v>17148</v>
          </cell>
          <cell r="J29">
            <v>17148</v>
          </cell>
          <cell r="K29" t="b">
            <v>1</v>
          </cell>
          <cell r="L29">
            <v>17881.13</v>
          </cell>
          <cell r="M29">
            <v>2825218.54</v>
          </cell>
          <cell r="P29">
            <v>59329589.340000004</v>
          </cell>
        </row>
        <row r="30">
          <cell r="C30" t="str">
            <v>Pads 2 (Compra)</v>
          </cell>
          <cell r="D30" t="str">
            <v>Pads 2 (Compra)</v>
          </cell>
          <cell r="F30">
            <v>158</v>
          </cell>
          <cell r="G30" t="str">
            <v>Und</v>
          </cell>
          <cell r="H30">
            <v>21</v>
          </cell>
          <cell r="I30">
            <v>17148</v>
          </cell>
          <cell r="J30">
            <v>17148</v>
          </cell>
          <cell r="K30" t="b">
            <v>1</v>
          </cell>
          <cell r="L30">
            <v>17881.13</v>
          </cell>
          <cell r="M30">
            <v>2825218.54</v>
          </cell>
          <cell r="P30">
            <v>59329589.340000004</v>
          </cell>
        </row>
        <row r="31">
          <cell r="C31" t="str">
            <v>Bolsas plásticas 1 (Compra)</v>
          </cell>
          <cell r="D31" t="str">
            <v>Bolsas plásticas 1 (Compra)</v>
          </cell>
          <cell r="F31">
            <v>2528</v>
          </cell>
          <cell r="G31" t="str">
            <v>Und</v>
          </cell>
          <cell r="H31">
            <v>21</v>
          </cell>
          <cell r="I31">
            <v>448</v>
          </cell>
          <cell r="J31">
            <v>448</v>
          </cell>
          <cell r="K31" t="b">
            <v>1</v>
          </cell>
          <cell r="L31">
            <v>467.15</v>
          </cell>
          <cell r="M31">
            <v>1180955.2</v>
          </cell>
          <cell r="P31">
            <v>24800059.199999999</v>
          </cell>
        </row>
        <row r="32">
          <cell r="C32" t="str">
            <v>Bolsas plásticas 2 (Compra)</v>
          </cell>
          <cell r="D32" t="str">
            <v>Bolsas plásticas 2 (Compra)</v>
          </cell>
          <cell r="F32">
            <v>632</v>
          </cell>
          <cell r="G32" t="str">
            <v>Und</v>
          </cell>
          <cell r="H32">
            <v>21</v>
          </cell>
          <cell r="I32">
            <v>518</v>
          </cell>
          <cell r="J32">
            <v>518</v>
          </cell>
          <cell r="K32" t="b">
            <v>1</v>
          </cell>
          <cell r="L32">
            <v>540.15</v>
          </cell>
          <cell r="M32">
            <v>341374.8</v>
          </cell>
          <cell r="P32">
            <v>7168870.7999999998</v>
          </cell>
        </row>
        <row r="33">
          <cell r="C33" t="str">
            <v>Bolsas plásticas 3 (Compra)</v>
          </cell>
          <cell r="D33" t="str">
            <v>Bolsas plásticas 3 (Compra)</v>
          </cell>
          <cell r="F33">
            <v>632</v>
          </cell>
          <cell r="G33" t="str">
            <v>Und</v>
          </cell>
          <cell r="H33">
            <v>21</v>
          </cell>
          <cell r="I33">
            <v>518</v>
          </cell>
          <cell r="J33">
            <v>518</v>
          </cell>
          <cell r="K33" t="b">
            <v>1</v>
          </cell>
          <cell r="L33">
            <v>540.15</v>
          </cell>
          <cell r="M33">
            <v>341374.8</v>
          </cell>
          <cell r="P33">
            <v>7168870.7999999998</v>
          </cell>
        </row>
        <row r="34">
          <cell r="C34" t="str">
            <v>Bolsas plásticas 8 (Compra)</v>
          </cell>
          <cell r="D34" t="str">
            <v>Bolsas plásticas 8 (Compra)</v>
          </cell>
          <cell r="F34">
            <v>1896</v>
          </cell>
          <cell r="G34" t="str">
            <v>Und</v>
          </cell>
          <cell r="H34">
            <v>21</v>
          </cell>
          <cell r="I34">
            <v>1534</v>
          </cell>
          <cell r="J34">
            <v>1534</v>
          </cell>
          <cell r="K34" t="b">
            <v>1</v>
          </cell>
          <cell r="L34">
            <v>1599.58</v>
          </cell>
          <cell r="M34">
            <v>3032803.68</v>
          </cell>
          <cell r="P34">
            <v>63688877.280000001</v>
          </cell>
        </row>
        <row r="35">
          <cell r="C35" t="str">
            <v>Bolsas plásticas 9 (Compra)</v>
          </cell>
          <cell r="D35" t="str">
            <v>Bolsas plásticas 9 (Compra)</v>
          </cell>
          <cell r="F35">
            <v>1264</v>
          </cell>
          <cell r="G35" t="str">
            <v>Und</v>
          </cell>
          <cell r="H35">
            <v>21</v>
          </cell>
          <cell r="I35">
            <v>1814</v>
          </cell>
          <cell r="J35">
            <v>1814</v>
          </cell>
          <cell r="K35" t="b">
            <v>1</v>
          </cell>
          <cell r="L35">
            <v>1891.55</v>
          </cell>
          <cell r="M35">
            <v>2390919.2000000002</v>
          </cell>
          <cell r="P35">
            <v>50209303.200000003</v>
          </cell>
        </row>
        <row r="36">
          <cell r="C36" t="str">
            <v>Bolsas plásticas 10 (Compra)</v>
          </cell>
          <cell r="D36" t="str">
            <v>Bolsas plásticas 10 (Compra)</v>
          </cell>
          <cell r="F36">
            <v>1264</v>
          </cell>
          <cell r="G36" t="str">
            <v>Und</v>
          </cell>
          <cell r="H36">
            <v>21</v>
          </cell>
          <cell r="I36">
            <v>1814</v>
          </cell>
          <cell r="J36">
            <v>1814</v>
          </cell>
          <cell r="K36" t="b">
            <v>1</v>
          </cell>
          <cell r="L36">
            <v>1891.55</v>
          </cell>
          <cell r="M36">
            <v>2390919.2000000002</v>
          </cell>
          <cell r="P36">
            <v>50209303.200000003</v>
          </cell>
        </row>
        <row r="37">
          <cell r="C37" t="str">
            <v>Bolsas plásticas 21 (Compra)</v>
          </cell>
          <cell r="D37" t="str">
            <v>Bolsas plásticas 21 (Compra)</v>
          </cell>
          <cell r="F37">
            <v>1896</v>
          </cell>
          <cell r="G37" t="str">
            <v>Und</v>
          </cell>
          <cell r="H37">
            <v>21</v>
          </cell>
          <cell r="I37">
            <v>4970</v>
          </cell>
          <cell r="J37">
            <v>4970</v>
          </cell>
          <cell r="K37" t="b">
            <v>1</v>
          </cell>
          <cell r="L37">
            <v>5182.4799999999996</v>
          </cell>
          <cell r="M37">
            <v>9825982.0800000001</v>
          </cell>
          <cell r="P37">
            <v>206345623.68000001</v>
          </cell>
        </row>
        <row r="38">
          <cell r="C38" t="str">
            <v>Bolsas plásticas 22 (Compra)</v>
          </cell>
          <cell r="D38" t="str">
            <v>Bolsas plásticas 22 (Compra)</v>
          </cell>
          <cell r="F38">
            <v>1264</v>
          </cell>
          <cell r="G38" t="str">
            <v>Und</v>
          </cell>
          <cell r="H38">
            <v>21</v>
          </cell>
          <cell r="I38">
            <v>5486</v>
          </cell>
          <cell r="J38">
            <v>5486</v>
          </cell>
          <cell r="K38" t="b">
            <v>1</v>
          </cell>
          <cell r="L38">
            <v>5720.54</v>
          </cell>
          <cell r="M38">
            <v>7230762.5599999996</v>
          </cell>
          <cell r="P38">
            <v>151846013.75999999</v>
          </cell>
        </row>
        <row r="39">
          <cell r="C39" t="str">
            <v>Bolsas plásticas 23 (Compra)</v>
          </cell>
          <cell r="D39" t="str">
            <v>Bolsas plásticas 23 (Compra)</v>
          </cell>
          <cell r="F39">
            <v>1264</v>
          </cell>
          <cell r="G39" t="str">
            <v>Und</v>
          </cell>
          <cell r="H39">
            <v>21</v>
          </cell>
          <cell r="I39">
            <v>5486</v>
          </cell>
          <cell r="J39">
            <v>5486</v>
          </cell>
          <cell r="K39" t="b">
            <v>1</v>
          </cell>
          <cell r="L39">
            <v>5720.54</v>
          </cell>
          <cell r="M39">
            <v>7230762.5599999996</v>
          </cell>
          <cell r="P39">
            <v>151846013.75999999</v>
          </cell>
        </row>
        <row r="40">
          <cell r="C40" t="str">
            <v>Guantes 1 (Compra)</v>
          </cell>
          <cell r="D40" t="str">
            <v>Guantes 1 (Compra)</v>
          </cell>
          <cell r="F40">
            <v>632</v>
          </cell>
          <cell r="G40" t="str">
            <v>Und</v>
          </cell>
          <cell r="H40">
            <v>21</v>
          </cell>
          <cell r="I40">
            <v>3156</v>
          </cell>
          <cell r="J40">
            <v>3156</v>
          </cell>
          <cell r="K40" t="b">
            <v>1</v>
          </cell>
          <cell r="L40">
            <v>3290.93</v>
          </cell>
          <cell r="M40">
            <v>2079867.76</v>
          </cell>
          <cell r="P40">
            <v>43677222.960000001</v>
          </cell>
        </row>
        <row r="41">
          <cell r="C41" t="str">
            <v>Guantes 4 (Compra)</v>
          </cell>
          <cell r="D41" t="str">
            <v>Guantes 4 (Compra)</v>
          </cell>
          <cell r="F41">
            <v>632</v>
          </cell>
          <cell r="G41" t="str">
            <v>Und</v>
          </cell>
          <cell r="H41">
            <v>21</v>
          </cell>
          <cell r="I41">
            <v>3604</v>
          </cell>
          <cell r="J41">
            <v>3604</v>
          </cell>
          <cell r="K41" t="b">
            <v>1</v>
          </cell>
          <cell r="L41">
            <v>3758.08</v>
          </cell>
          <cell r="M41">
            <v>2375106.5600000001</v>
          </cell>
          <cell r="P41">
            <v>49877237.759999998</v>
          </cell>
        </row>
        <row r="42">
          <cell r="C42" t="str">
            <v>Brillador 1 (Compra)</v>
          </cell>
          <cell r="D42" t="str">
            <v>Brillador 1 (Compra)</v>
          </cell>
          <cell r="F42">
            <v>87</v>
          </cell>
          <cell r="G42" t="str">
            <v>Und</v>
          </cell>
          <cell r="H42">
            <v>21</v>
          </cell>
          <cell r="I42">
            <v>48315</v>
          </cell>
          <cell r="J42">
            <v>48315</v>
          </cell>
          <cell r="K42" t="b">
            <v>1</v>
          </cell>
          <cell r="L42">
            <v>50380.6</v>
          </cell>
          <cell r="M42">
            <v>4383112.2</v>
          </cell>
          <cell r="P42">
            <v>92045356.200000003</v>
          </cell>
        </row>
        <row r="43">
          <cell r="C43" t="str">
            <v>Repuestos brillador 1 (Compra)</v>
          </cell>
          <cell r="D43" t="str">
            <v>Repuestos brillador 1 (Compra)</v>
          </cell>
          <cell r="F43">
            <v>87</v>
          </cell>
          <cell r="G43" t="str">
            <v>Und</v>
          </cell>
          <cell r="H43">
            <v>21</v>
          </cell>
          <cell r="I43">
            <v>21444</v>
          </cell>
          <cell r="J43">
            <v>21444</v>
          </cell>
          <cell r="K43" t="b">
            <v>1</v>
          </cell>
          <cell r="L43">
            <v>22360.79</v>
          </cell>
          <cell r="M43">
            <v>1945388.73</v>
          </cell>
          <cell r="P43">
            <v>40853163.329999998</v>
          </cell>
        </row>
        <row r="44">
          <cell r="C44" t="str">
            <v>Destapador para sanitario (chupa) (Compra)</v>
          </cell>
          <cell r="D44" t="str">
            <v>Destapador para sanitario (chupa) (Compra)</v>
          </cell>
          <cell r="F44">
            <v>158</v>
          </cell>
          <cell r="G44" t="str">
            <v>Und</v>
          </cell>
          <cell r="H44">
            <v>21</v>
          </cell>
          <cell r="I44">
            <v>2384</v>
          </cell>
          <cell r="J44">
            <v>2384</v>
          </cell>
          <cell r="K44" t="b">
            <v>1</v>
          </cell>
          <cell r="L44">
            <v>2485.92</v>
          </cell>
          <cell r="M44">
            <v>392775.36</v>
          </cell>
          <cell r="P44">
            <v>8248282.5599999996</v>
          </cell>
        </row>
        <row r="45">
          <cell r="C45" t="str">
            <v>Rastrillo 1 (Compra)</v>
          </cell>
          <cell r="D45" t="str">
            <v>Rastrillo 1 (Compra)</v>
          </cell>
          <cell r="F45">
            <v>48</v>
          </cell>
          <cell r="G45" t="str">
            <v>Und</v>
          </cell>
          <cell r="H45">
            <v>21</v>
          </cell>
          <cell r="I45">
            <v>6806</v>
          </cell>
          <cell r="J45">
            <v>6806</v>
          </cell>
          <cell r="K45" t="b">
            <v>1</v>
          </cell>
          <cell r="L45">
            <v>7096.98</v>
          </cell>
          <cell r="M45">
            <v>340655.04</v>
          </cell>
          <cell r="P45">
            <v>7153755.8399999999</v>
          </cell>
        </row>
        <row r="46">
          <cell r="C46" t="str">
            <v>Recogedor de basura 1 (Compra)</v>
          </cell>
          <cell r="D46" t="str">
            <v>Recogedor de basura 1 (Compra)</v>
          </cell>
          <cell r="F46">
            <v>632</v>
          </cell>
          <cell r="G46" t="str">
            <v>Und</v>
          </cell>
          <cell r="H46">
            <v>21</v>
          </cell>
          <cell r="I46">
            <v>3763</v>
          </cell>
          <cell r="J46">
            <v>3763</v>
          </cell>
          <cell r="K46" t="b">
            <v>1</v>
          </cell>
          <cell r="L46">
            <v>3923.88</v>
          </cell>
          <cell r="M46">
            <v>2479892.16</v>
          </cell>
          <cell r="P46">
            <v>52077735.359999999</v>
          </cell>
        </row>
        <row r="47">
          <cell r="C47" t="str">
            <v>Atomizadores (Compra)</v>
          </cell>
          <cell r="D47" t="str">
            <v>Atomizadores (Compra)</v>
          </cell>
          <cell r="F47">
            <v>1896</v>
          </cell>
          <cell r="G47" t="str">
            <v>Und</v>
          </cell>
          <cell r="H47">
            <v>21</v>
          </cell>
          <cell r="I47">
            <v>1368</v>
          </cell>
          <cell r="J47">
            <v>1368</v>
          </cell>
          <cell r="K47" t="b">
            <v>1</v>
          </cell>
          <cell r="L47">
            <v>1426.49</v>
          </cell>
          <cell r="M47">
            <v>2704625.04</v>
          </cell>
          <cell r="P47">
            <v>56797125.840000004</v>
          </cell>
        </row>
        <row r="48">
          <cell r="C48" t="str">
            <v>Espátula  (Compra)</v>
          </cell>
          <cell r="D48" t="str">
            <v>Espátula  (Compra)</v>
          </cell>
          <cell r="F48">
            <v>632</v>
          </cell>
          <cell r="G48" t="str">
            <v>Und</v>
          </cell>
          <cell r="H48">
            <v>21</v>
          </cell>
          <cell r="I48">
            <v>2998</v>
          </cell>
          <cell r="J48">
            <v>2998</v>
          </cell>
          <cell r="K48" t="b">
            <v>1</v>
          </cell>
          <cell r="L48">
            <v>3126.17</v>
          </cell>
          <cell r="M48">
            <v>1975739.44</v>
          </cell>
          <cell r="P48">
            <v>41490528.240000002</v>
          </cell>
        </row>
        <row r="49">
          <cell r="C49" t="str">
            <v>Haraganes 2  (Compra)</v>
          </cell>
          <cell r="D49" t="str">
            <v>Haraganes 2  (Compra)</v>
          </cell>
          <cell r="F49">
            <v>32</v>
          </cell>
          <cell r="G49" t="str">
            <v>Und</v>
          </cell>
          <cell r="H49">
            <v>21</v>
          </cell>
          <cell r="I49">
            <v>27878</v>
          </cell>
          <cell r="J49">
            <v>27878</v>
          </cell>
          <cell r="K49" t="b">
            <v>1</v>
          </cell>
          <cell r="L49">
            <v>29069.86</v>
          </cell>
          <cell r="M49">
            <v>930235.52</v>
          </cell>
          <cell r="P49">
            <v>19534945.920000002</v>
          </cell>
        </row>
        <row r="50">
          <cell r="C50" t="str">
            <v>Haraganes 4  (Compra)</v>
          </cell>
          <cell r="D50" t="str">
            <v>Haraganes 4  (Compra)</v>
          </cell>
          <cell r="F50">
            <v>88</v>
          </cell>
          <cell r="G50" t="str">
            <v>Und</v>
          </cell>
          <cell r="H50">
            <v>21</v>
          </cell>
          <cell r="I50">
            <v>17884</v>
          </cell>
          <cell r="J50">
            <v>17884</v>
          </cell>
          <cell r="K50" t="b">
            <v>1</v>
          </cell>
          <cell r="L50">
            <v>18648.59</v>
          </cell>
          <cell r="M50">
            <v>1641075.92</v>
          </cell>
          <cell r="P50">
            <v>34462594.32</v>
          </cell>
        </row>
        <row r="51">
          <cell r="C51" t="str">
            <v>Balde (Arrendamiento)</v>
          </cell>
          <cell r="D51" t="str">
            <v>Balde (Arrendamiento)</v>
          </cell>
          <cell r="F51">
            <v>632</v>
          </cell>
          <cell r="G51" t="str">
            <v>Und</v>
          </cell>
          <cell r="H51">
            <v>21</v>
          </cell>
          <cell r="I51">
            <v>671</v>
          </cell>
          <cell r="J51">
            <v>671</v>
          </cell>
          <cell r="K51" t="b">
            <v>1</v>
          </cell>
          <cell r="L51">
            <v>699.69</v>
          </cell>
          <cell r="M51">
            <v>442204.08</v>
          </cell>
          <cell r="P51">
            <v>9286285.6799999997</v>
          </cell>
        </row>
        <row r="52">
          <cell r="C52" t="str">
            <v>Carro exprimidor de trapero 3 (Arrendamiento)</v>
          </cell>
          <cell r="D52" t="str">
            <v>Carro exprimidor de trapero 3 (Arrendamiento)</v>
          </cell>
          <cell r="F52">
            <v>316</v>
          </cell>
          <cell r="G52" t="str">
            <v>Und</v>
          </cell>
          <cell r="H52">
            <v>21</v>
          </cell>
          <cell r="I52">
            <v>19321</v>
          </cell>
          <cell r="J52">
            <v>19321</v>
          </cell>
          <cell r="K52" t="b">
            <v>1</v>
          </cell>
          <cell r="L52">
            <v>20147.03</v>
          </cell>
          <cell r="M52">
            <v>6366461.4800000004</v>
          </cell>
          <cell r="P52">
            <v>133695691.08</v>
          </cell>
        </row>
        <row r="53">
          <cell r="C53" t="str">
            <v>Escalera 4 (Arrendamiento)</v>
          </cell>
          <cell r="D53" t="str">
            <v>Escalera 4 (Arrendamiento)</v>
          </cell>
          <cell r="F53">
            <v>102</v>
          </cell>
          <cell r="G53" t="str">
            <v>Und</v>
          </cell>
          <cell r="H53">
            <v>21</v>
          </cell>
          <cell r="I53">
            <v>18936</v>
          </cell>
          <cell r="J53">
            <v>18936</v>
          </cell>
          <cell r="K53" t="b">
            <v>1</v>
          </cell>
          <cell r="L53">
            <v>19745.57</v>
          </cell>
          <cell r="M53">
            <v>2014048.14</v>
          </cell>
          <cell r="P53">
            <v>42295010.939999998</v>
          </cell>
        </row>
        <row r="54">
          <cell r="C54" t="str">
            <v>Mangueras 3 (Arrendamiento)</v>
          </cell>
          <cell r="D54" t="str">
            <v>Mangueras 3 (Arrendamiento)</v>
          </cell>
          <cell r="F54">
            <v>102</v>
          </cell>
          <cell r="G54" t="str">
            <v>Und</v>
          </cell>
          <cell r="H54">
            <v>21</v>
          </cell>
          <cell r="I54">
            <v>6254</v>
          </cell>
          <cell r="J54">
            <v>6254</v>
          </cell>
          <cell r="K54" t="b">
            <v>1</v>
          </cell>
          <cell r="L54">
            <v>6521.38</v>
          </cell>
          <cell r="M54">
            <v>665180.76</v>
          </cell>
          <cell r="P54">
            <v>13968795.960000001</v>
          </cell>
        </row>
        <row r="55">
          <cell r="C55" t="str">
            <v>Señales peatonales de prevención y atención 2 (Arrendamiento)</v>
          </cell>
          <cell r="D55" t="str">
            <v>Señales peatonales de prevención y atención 2 (Arrendamiento)</v>
          </cell>
          <cell r="F55">
            <v>632</v>
          </cell>
          <cell r="G55" t="str">
            <v>Und</v>
          </cell>
          <cell r="H55">
            <v>21</v>
          </cell>
          <cell r="I55">
            <v>2398</v>
          </cell>
          <cell r="J55">
            <v>2398</v>
          </cell>
          <cell r="K55" t="b">
            <v>1</v>
          </cell>
          <cell r="L55">
            <v>2500.52</v>
          </cell>
          <cell r="M55">
            <v>1580328.64</v>
          </cell>
          <cell r="P55">
            <v>33186901.440000001</v>
          </cell>
        </row>
        <row r="56">
          <cell r="C56" t="str">
            <v>Extensión eléctrica 2 (Arrendamiento)</v>
          </cell>
          <cell r="D56" t="str">
            <v>Extensión eléctrica 2 (Arrendamiento)</v>
          </cell>
          <cell r="F56">
            <v>158</v>
          </cell>
          <cell r="G56" t="str">
            <v>Und</v>
          </cell>
          <cell r="H56">
            <v>21</v>
          </cell>
          <cell r="I56">
            <v>5293</v>
          </cell>
          <cell r="J56">
            <v>5293</v>
          </cell>
          <cell r="K56" t="b">
            <v>1</v>
          </cell>
          <cell r="L56">
            <v>5519.29</v>
          </cell>
          <cell r="M56">
            <v>872047.82</v>
          </cell>
          <cell r="P56">
            <v>18313004.219999999</v>
          </cell>
        </row>
        <row r="57">
          <cell r="C57" t="str">
            <v>Aspiradora 2 (Arrendamiento)</v>
          </cell>
          <cell r="D57" t="str">
            <v>Aspiradora 2 (Arrendamiento)</v>
          </cell>
          <cell r="F57">
            <v>30</v>
          </cell>
          <cell r="G57" t="str">
            <v>Und</v>
          </cell>
          <cell r="H57">
            <v>21</v>
          </cell>
          <cell r="I57">
            <v>41484</v>
          </cell>
          <cell r="J57">
            <v>41484</v>
          </cell>
          <cell r="K57" t="b">
            <v>1</v>
          </cell>
          <cell r="L57">
            <v>43257.56</v>
          </cell>
          <cell r="M57">
            <v>1297726.8</v>
          </cell>
          <cell r="P57">
            <v>27252262.800000001</v>
          </cell>
        </row>
        <row r="58">
          <cell r="C58" t="str">
            <v>Lavabrilladora de pisos 1 (Arrendamiento)</v>
          </cell>
          <cell r="D58" t="str">
            <v>Lavabrilladora de pisos 1 (Arrendamiento)</v>
          </cell>
          <cell r="F58">
            <v>158</v>
          </cell>
          <cell r="G58" t="str">
            <v>Und</v>
          </cell>
          <cell r="H58">
            <v>21</v>
          </cell>
          <cell r="I58">
            <v>78900</v>
          </cell>
          <cell r="J58">
            <v>78900</v>
          </cell>
          <cell r="K58" t="b">
            <v>1</v>
          </cell>
          <cell r="L58">
            <v>82273.2</v>
          </cell>
          <cell r="M58">
            <v>12999165.6</v>
          </cell>
          <cell r="P58">
            <v>272982477.60000002</v>
          </cell>
        </row>
        <row r="59">
          <cell r="C59" t="str">
            <v>Hidrolavadora Industrial (Arrendamiento)</v>
          </cell>
          <cell r="D59" t="str">
            <v>Hidrolavadora Industrial (Arrendamiento)</v>
          </cell>
          <cell r="F59">
            <v>100</v>
          </cell>
          <cell r="G59" t="str">
            <v>Und</v>
          </cell>
          <cell r="H59">
            <v>21</v>
          </cell>
          <cell r="I59">
            <v>52600</v>
          </cell>
          <cell r="J59">
            <v>52600</v>
          </cell>
          <cell r="K59" t="b">
            <v>1</v>
          </cell>
          <cell r="L59">
            <v>54848.800000000003</v>
          </cell>
          <cell r="M59">
            <v>5484880</v>
          </cell>
          <cell r="P59">
            <v>115182480</v>
          </cell>
        </row>
      </sheetData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AN SEBASTIAN ROMERO PARRA" refreshedDate="45882.567344212963" createdVersion="8" refreshedVersion="8" minRefreshableVersion="3" recordCount="28" xr:uid="{8DC1465D-06EF-4CE5-952A-555E42A28E1A}">
  <cacheSource type="worksheet">
    <worksheetSource ref="A2:I30" sheet="Ahorros totales"/>
  </cacheSource>
  <cacheFields count="9">
    <cacheField name="Nombre del proveedor (Texto)" numFmtId="0">
      <sharedItems count="28">
        <s v="AMERICANA DE SERVICIOS LTDA"/>
        <s v="CALIDAD TOTAL S.A.S."/>
        <s v="CHIPICHAPE UNION TEMPORAL"/>
        <s v="CONSORCIO ELITE V"/>
        <s v="GRUPO EMPRESARIAL SEISO"/>
        <s v="MUNDOLIMPIEZA LTDA"/>
        <s v="OUTSOURCING GIAF V5 UNIÓN TEMPORAL"/>
        <s v="UNION TEMPORAL ASEO G 2024"/>
        <s v="UNIÓN TEMPORAL INCOL CCE V"/>
        <s v="UNIÓN TEMPORAL SERVIR"/>
        <s v="UNIÓN TEMPORAL TERRASEO"/>
        <s v="UNION TEMPORAL ZAFIRO 5G"/>
        <s v="Union Temporal zone clean"/>
        <s v="CONSERJES INMOBILIARIOS LTDA"/>
        <s v="EMPRESA POWER SERVICES LTDA"/>
        <s v="ZV SERVIASEAMOS UNION TEMPORAL"/>
        <s v="CONSORCIO @ R&amp;J"/>
        <s v="UNIÓN TEMPORAL SERTOP 2"/>
        <s v="UNION TEMPORAL ADIN GRUPO"/>
        <s v="CONSORCIO KAPITAL"/>
        <s v="GRUPO GESTION EMPRESARIAL COLOMBIA SAS"/>
        <s v="Union temporal Kios"/>
        <s v="SERVICIOS GLOBALES S.A.S"/>
        <s v="ZZZ ZOE UT"/>
        <s v="UNION TEMPORAL LLANO ALIANZA"/>
        <s v="1A CONSORCIO"/>
        <s v="UNIÓN TEMPORAL SERTUNIA"/>
        <s v="UNIÓN TEMPORAL EMINSER SOLOASEO 2025"/>
      </sharedItems>
    </cacheField>
    <cacheField name="Nombre de la respuesta (Texto)" numFmtId="0">
      <sharedItems/>
    </cacheField>
    <cacheField name="Enviado a las (Fecha)" numFmtId="164">
      <sharedItems containsSemiMixedTypes="0" containsNonDate="0" containsDate="1" containsString="0" minDate="2025-08-08T15:58:40" maxDate="2025-08-12T16:16:25"/>
    </cacheField>
    <cacheField name="Precio base total (COP) (Número)" numFmtId="42">
      <sharedItems containsSemiMixedTypes="0" containsString="0" containsNumber="1" minValue="40736073375.540001" maxValue="40736073375.540001"/>
    </cacheField>
    <cacheField name="Precio total de la licitación (COP) (Número)" numFmtId="42">
      <sharedItems containsSemiMixedTypes="0" containsString="0" containsNumber="1" minValue="39889731980.660004" maxValue="48002392790.959999"/>
    </cacheField>
    <cacheField name="Ahorros totales (COP) (Número)" numFmtId="42">
      <sharedItems containsSemiMixedTypes="0" containsString="0" containsNumber="1" minValue="-7266319415.4200001" maxValue="846341394.88"/>
    </cacheField>
    <cacheField name="Ahorros (Porcentaje)" numFmtId="9">
      <sharedItems containsSemiMixedTypes="0" containsString="0" containsNumber="1" minValue="-0.17837554809057923" maxValue="2.0776214415113122E-2"/>
    </cacheField>
    <cacheField name="Menor Valor" numFmtId="0">
      <sharedItems/>
    </cacheField>
    <cacheField name="Emp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s v="AMERICANA DE SERVICIOS LTDA - #1205609"/>
    <d v="2025-08-12T13:02:58"/>
    <n v="40736073375.540001"/>
    <n v="39923737236.93"/>
    <n v="812336138.61000001"/>
    <n v="1.9941444309597295E-2"/>
    <s v="NMV"/>
    <s v=""/>
  </r>
  <r>
    <x v="1"/>
    <s v="CALIDAD TOTAL S.A.S. - #1205610"/>
    <d v="2025-08-11T12:36:10"/>
    <n v="40736073375.540001"/>
    <n v="48002392790.959999"/>
    <n v="-7266319415.4200001"/>
    <n v="-0.17837554809057923"/>
    <s v="NMV"/>
    <s v=""/>
  </r>
  <r>
    <x v="2"/>
    <s v="CHIPICHAPE UNION TEMPORAL - #1205611"/>
    <d v="2025-08-12T16:10:37"/>
    <n v="40736073375.540001"/>
    <n v="39889731980.660004"/>
    <n v="846341394.88"/>
    <n v="2.0776214415113122E-2"/>
    <s v="Menor Valor"/>
    <s v="Empatado"/>
  </r>
  <r>
    <x v="3"/>
    <s v="CONSORCIO ELITE V - #1205612"/>
    <d v="2025-08-12T15:53:01"/>
    <n v="40736073375.540001"/>
    <n v="40085643928.529999"/>
    <n v="650429447.00999999"/>
    <n v="1.5966915637984656E-2"/>
    <s v="NMV"/>
    <s v=""/>
  </r>
  <r>
    <x v="4"/>
    <s v="GRUPO EMPRESARIAL SEISO - #1205613"/>
    <d v="2025-08-12T11:44:08"/>
    <n v="40736073375.540001"/>
    <n v="39919182182.309998"/>
    <n v="816891193.23000002"/>
    <n v="2.0053263005965195E-2"/>
    <s v="NMV"/>
    <s v=""/>
  </r>
  <r>
    <x v="5"/>
    <s v="MUNDOLIMPIEZA LTDA - #1205614"/>
    <d v="2025-08-12T14:17:14"/>
    <n v="40736073375.540001"/>
    <n v="40108937034.760002"/>
    <n v="627136340.77999997"/>
    <n v="1.5395110250281618E-2"/>
    <s v="NMV"/>
    <s v=""/>
  </r>
  <r>
    <x v="6"/>
    <s v="OUTSOURCING GIAF V5 UNIÓN TEMPORAL - #1205615"/>
    <d v="2025-08-12T10:48:36"/>
    <n v="40736073375.540001"/>
    <n v="39889731980.660004"/>
    <n v="846341394.88"/>
    <n v="2.0776214415113122E-2"/>
    <s v="Menor Valor"/>
    <s v="Empatado"/>
  </r>
  <r>
    <x v="7"/>
    <s v="UNION TEMPORAL ASEO G 2024 - #1205616"/>
    <d v="2025-08-12T10:01:33"/>
    <n v="40736073375.540001"/>
    <n v="39889731980.660004"/>
    <n v="846341394.88"/>
    <n v="2.0776214415113122E-2"/>
    <s v="Menor Valor"/>
    <s v="Empatado"/>
  </r>
  <r>
    <x v="8"/>
    <s v="UNIÓN TEMPORAL INCOL CCE V - #1205618"/>
    <d v="2025-08-12T15:28:01"/>
    <n v="40736073375.540001"/>
    <n v="39889731980.660004"/>
    <n v="846341394.88"/>
    <n v="2.0776214415113122E-2"/>
    <s v="Menor Valor"/>
    <s v="Empatado"/>
  </r>
  <r>
    <x v="9"/>
    <s v="UNIÓN TEMPORAL SERVIR - #1205621"/>
    <d v="2025-08-12T16:16:25"/>
    <n v="40736073375.540001"/>
    <n v="39889731980.660004"/>
    <n v="846341394.88"/>
    <n v="2.0776214415113122E-2"/>
    <s v="Menor Valor"/>
    <s v="Empatado"/>
  </r>
  <r>
    <x v="10"/>
    <s v="UNIÓN TEMPORAL TERRASEO - #1205622"/>
    <d v="2025-08-12T14:37:09"/>
    <n v="40736073375.540001"/>
    <n v="39889731980.660004"/>
    <n v="846341394.88"/>
    <n v="2.0776214415113122E-2"/>
    <s v="Menor Valor"/>
    <s v="Empatado"/>
  </r>
  <r>
    <x v="11"/>
    <s v="UNION TEMPORAL ZAFIRO 5G - #1205623"/>
    <d v="2025-08-09T12:13:37"/>
    <n v="40736073375.540001"/>
    <n v="39889731980.660004"/>
    <n v="846341394.88"/>
    <n v="2.0776214415113122E-2"/>
    <s v="Menor Valor"/>
    <s v="Empatado"/>
  </r>
  <r>
    <x v="12"/>
    <s v="Union Temporal zone clean - #1205624"/>
    <d v="2025-08-11T18:21:05"/>
    <n v="40736073375.540001"/>
    <n v="39889731980.660004"/>
    <n v="846341394.88"/>
    <n v="2.0776214415113122E-2"/>
    <s v="Menor Valor"/>
    <s v="Empatado"/>
  </r>
  <r>
    <x v="13"/>
    <s v="CONSERJES INMOBILIARIOS LTDA - #1205864"/>
    <d v="2025-08-12T12:14:05"/>
    <n v="40736073375.540001"/>
    <n v="39889731980.660004"/>
    <n v="846341394.88"/>
    <n v="2.0776214415113122E-2"/>
    <s v="Menor Valor"/>
    <s v="Empatado"/>
  </r>
  <r>
    <x v="14"/>
    <s v="EMPRESA POWER SERVICES LTDA - #1207667"/>
    <d v="2025-08-12T00:36:45"/>
    <n v="40736073375.540001"/>
    <n v="39962733171.330002"/>
    <n v="773340204.21000004"/>
    <n v="1.8984161705540147E-2"/>
    <s v="NMV"/>
    <s v=""/>
  </r>
  <r>
    <x v="15"/>
    <s v="ZV SERVIASEAMOS UNION TEMPORAL - #1208463"/>
    <d v="2025-08-08T15:58:40"/>
    <n v="40736073375.540001"/>
    <n v="39889731980.660004"/>
    <n v="846341394.88"/>
    <n v="2.0776214415113122E-2"/>
    <s v="Menor Valor"/>
    <s v="Empatado"/>
  </r>
  <r>
    <x v="16"/>
    <s v="CONSORCIO @ R&amp;J - #1208728"/>
    <d v="2025-08-12T15:20:29"/>
    <n v="40736073375.540001"/>
    <n v="39889731980.660004"/>
    <n v="846341394.88"/>
    <n v="2.0776214415113122E-2"/>
    <s v="Menor Valor"/>
    <s v="Empatado"/>
  </r>
  <r>
    <x v="17"/>
    <s v="UNIÓN TEMPORAL SERTOP 2 - #1208882"/>
    <d v="2025-08-12T10:13:46"/>
    <n v="40736073375.540001"/>
    <n v="39889731980.660004"/>
    <n v="846341394.88"/>
    <n v="2.0776214415113122E-2"/>
    <s v="Menor Valor"/>
    <s v="Empatado"/>
  </r>
  <r>
    <x v="18"/>
    <s v="UNION TEMPORAL ADIN GRUPO - #1209237"/>
    <d v="2025-08-12T15:19:42"/>
    <n v="40736073375.540001"/>
    <n v="39889731980.660004"/>
    <n v="846341394.88"/>
    <n v="2.0776214415113122E-2"/>
    <s v="Menor Valor"/>
    <s v="Empatado"/>
  </r>
  <r>
    <x v="19"/>
    <s v="CONSORCIO KAPITAL - #1209480"/>
    <d v="2025-08-12T07:37:37"/>
    <n v="40736073375.540001"/>
    <n v="39889731980.660004"/>
    <n v="846341394.88"/>
    <n v="2.0776214415113122E-2"/>
    <s v="Menor Valor"/>
    <s v="Empatado"/>
  </r>
  <r>
    <x v="20"/>
    <s v="GRUPO GESTION EMPRESARIAL COLOMBIA SAS - #1209662"/>
    <d v="2025-08-12T11:02:03"/>
    <n v="40736073375.540001"/>
    <n v="45676323456.080002"/>
    <n v="-4940250080.54"/>
    <n v="-0.12127457732601141"/>
    <s v="NMV"/>
    <s v=""/>
  </r>
  <r>
    <x v="21"/>
    <s v="Union temporal Kios - #1209823"/>
    <d v="2025-08-12T13:53:10"/>
    <n v="40736073375.540001"/>
    <n v="39889731980.660004"/>
    <n v="846341394.88"/>
    <n v="2.0776214415113122E-2"/>
    <s v="Menor Valor"/>
    <s v="Empatado"/>
  </r>
  <r>
    <x v="22"/>
    <s v="SERVICIOS GLOBALES S.A.S - #1209853"/>
    <d v="2025-08-12T15:13:26"/>
    <n v="40736073375.540001"/>
    <n v="42991378799.610001"/>
    <n v="-2255305424.0700002"/>
    <n v="-5.5363839398035831E-2"/>
    <s v="NMV"/>
    <s v=""/>
  </r>
  <r>
    <x v="23"/>
    <s v="ZZZ ZOE UT - #1209867"/>
    <d v="2025-08-12T14:26:05"/>
    <n v="40736073375.540001"/>
    <n v="39889731980.660004"/>
    <n v="846341394.88"/>
    <n v="2.0776214415113122E-2"/>
    <s v="Menor Valor"/>
    <s v="Empatado"/>
  </r>
  <r>
    <x v="24"/>
    <s v="UNION TEMPORAL LLANO ALIANZA - #1209879"/>
    <d v="2025-08-12T14:32:22"/>
    <n v="40736073375.540001"/>
    <n v="39889731980.660004"/>
    <n v="846341394.88"/>
    <n v="2.0776214415113122E-2"/>
    <s v="Menor Valor"/>
    <s v="Empatado"/>
  </r>
  <r>
    <x v="25"/>
    <s v="1A CONSORCIO - #1209901"/>
    <d v="2025-08-12T14:46:23"/>
    <n v="40736073375.540001"/>
    <n v="39889731980.660004"/>
    <n v="846341394.88"/>
    <n v="2.0776214415113122E-2"/>
    <s v="Menor Valor"/>
    <s v="Empatado"/>
  </r>
  <r>
    <x v="26"/>
    <s v="UNIÓN TEMPORAL SERTUNIA - #1209951"/>
    <d v="2025-08-12T15:10:35"/>
    <n v="40736073375.540001"/>
    <n v="39889731980.660004"/>
    <n v="846341394.88"/>
    <n v="2.0776214415113122E-2"/>
    <s v="Menor Valor"/>
    <s v="Empatado"/>
  </r>
  <r>
    <x v="27"/>
    <s v="UNIÓN TEMPORAL EMINSER SOLOASEO 2025 - #1210047"/>
    <d v="2025-08-12T16:02:43"/>
    <n v="40736073375.540001"/>
    <n v="39889731980.660004"/>
    <n v="846341394.88"/>
    <n v="2.0776214415113122E-2"/>
    <s v="Menor Valor"/>
    <s v="Empata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A4E6FB-9BC2-48C0-9295-4531A48A243F}" name="TablaDinámica5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OPONENTES">
  <location ref="A3:B32" firstHeaderRow="1" firstDataRow="1" firstDataCol="1"/>
  <pivotFields count="9">
    <pivotField axis="axisRow" showAll="0">
      <items count="29">
        <item x="25"/>
        <item x="0"/>
        <item x="1"/>
        <item x="2"/>
        <item x="13"/>
        <item x="16"/>
        <item x="3"/>
        <item x="19"/>
        <item x="14"/>
        <item x="4"/>
        <item x="20"/>
        <item x="5"/>
        <item x="6"/>
        <item x="22"/>
        <item x="18"/>
        <item x="7"/>
        <item x="27"/>
        <item x="8"/>
        <item x="21"/>
        <item x="24"/>
        <item x="17"/>
        <item x="26"/>
        <item x="9"/>
        <item x="10"/>
        <item x="11"/>
        <item x="12"/>
        <item x="15"/>
        <item x="23"/>
        <item t="default"/>
      </items>
    </pivotField>
    <pivotField showAll="0"/>
    <pivotField numFmtId="164" showAll="0"/>
    <pivotField showAll="0"/>
    <pivotField showAll="0"/>
    <pivotField showAll="0"/>
    <pivotField dataField="1" numFmtId="9" showAll="0"/>
    <pivotField showAll="0"/>
    <pivotField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PORCENTAJE" fld="6" baseField="0" baseItem="0"/>
  </dataFields>
  <formats count="19">
    <format dxfId="19">
      <pivotArea collapsedLevelsAreSubtotals="1" fieldPosition="0">
        <references count="1">
          <reference field="0" count="0"/>
        </references>
      </pivotArea>
    </format>
    <format dxfId="18">
      <pivotArea grandRow="1" outline="0" collapsedLevelsAreSubtotals="1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axis="axisValues" fieldPosition="0"/>
    </format>
    <format dxfId="11">
      <pivotArea field="0" type="button" dataOnly="0" labelOnly="1" outline="0" axis="axisRow" fieldPosition="0"/>
    </format>
    <format dxfId="10">
      <pivotArea dataOnly="0" labelOnly="1" outline="0" axis="axisValues" fieldPosition="0"/>
    </format>
    <format dxfId="9">
      <pivotArea field="0" type="button" dataOnly="0" labelOnly="1" outline="0" axis="axisRow" fieldPosition="0"/>
    </format>
    <format dxfId="8">
      <pivotArea dataOnly="0" labelOnly="1" outline="0" axis="axisValues" fieldPosition="0"/>
    </format>
    <format dxfId="7">
      <pivotArea collapsedLevelsAreSubtotals="1" fieldPosition="0">
        <references count="1">
          <reference field="0" count="0"/>
        </references>
      </pivotArea>
    </format>
    <format dxfId="6">
      <pivotArea dataOnly="0" labelOnly="1" fieldPosition="0">
        <references count="1">
          <reference field="0" count="0"/>
        </references>
      </pivotArea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outline="0" axis="axisValues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86"/>
  <sheetViews>
    <sheetView showGridLines="0" showWhiteSpace="0" topLeftCell="B2" workbookViewId="0">
      <selection activeCell="B2" sqref="B2:B4"/>
    </sheetView>
  </sheetViews>
  <sheetFormatPr baseColWidth="10" defaultColWidth="9" defaultRowHeight="14.25" x14ac:dyDescent="0.2"/>
  <cols>
    <col min="1" max="1" width="227.75" hidden="1" bestFit="1" customWidth="1"/>
    <col min="2" max="2" width="95.75" bestFit="1" customWidth="1"/>
    <col min="3" max="3" width="42.875" bestFit="1" customWidth="1"/>
    <col min="4" max="4" width="57.75" bestFit="1" customWidth="1"/>
    <col min="5" max="6" width="20" bestFit="1" customWidth="1"/>
    <col min="7" max="7" width="70.375" bestFit="1" customWidth="1"/>
    <col min="8" max="17" width="20" bestFit="1" customWidth="1"/>
    <col min="18" max="18" width="70.375" bestFit="1" customWidth="1"/>
    <col min="19" max="32" width="20" bestFit="1" customWidth="1"/>
    <col min="33" max="60" width="30.75" bestFit="1" customWidth="1"/>
  </cols>
  <sheetData>
    <row r="1" spans="1:60" hidden="1" x14ac:dyDescent="0.2">
      <c r="A1" t="s">
        <v>0</v>
      </c>
      <c r="B1" t="s">
        <v>1</v>
      </c>
      <c r="E1" t="s">
        <v>2</v>
      </c>
      <c r="F1" t="s">
        <v>2</v>
      </c>
      <c r="G1" t="s">
        <v>2</v>
      </c>
      <c r="H1" t="s">
        <v>2</v>
      </c>
      <c r="I1" t="s">
        <v>2</v>
      </c>
      <c r="J1" t="s">
        <v>2</v>
      </c>
      <c r="K1" t="s">
        <v>2</v>
      </c>
      <c r="L1" t="s">
        <v>2</v>
      </c>
      <c r="M1" t="s">
        <v>2</v>
      </c>
      <c r="N1" t="s">
        <v>2</v>
      </c>
      <c r="O1" t="s">
        <v>2</v>
      </c>
      <c r="P1" t="s">
        <v>2</v>
      </c>
      <c r="Q1" t="s">
        <v>2</v>
      </c>
      <c r="R1" t="s">
        <v>2</v>
      </c>
      <c r="S1" t="s">
        <v>2</v>
      </c>
      <c r="T1" t="s">
        <v>2</v>
      </c>
      <c r="U1" t="s">
        <v>2</v>
      </c>
      <c r="V1" t="s">
        <v>2</v>
      </c>
      <c r="W1" t="s">
        <v>2</v>
      </c>
      <c r="X1" t="s">
        <v>2</v>
      </c>
      <c r="Y1" t="s">
        <v>2</v>
      </c>
      <c r="Z1" t="s">
        <v>2</v>
      </c>
      <c r="AA1" t="s">
        <v>2</v>
      </c>
      <c r="AB1" t="s">
        <v>2</v>
      </c>
      <c r="AC1" t="s">
        <v>2</v>
      </c>
      <c r="AD1" t="s">
        <v>2</v>
      </c>
      <c r="AE1" t="s">
        <v>2</v>
      </c>
      <c r="AF1" t="s">
        <v>2</v>
      </c>
      <c r="AG1" t="s">
        <v>2</v>
      </c>
      <c r="AH1" t="s">
        <v>2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  <c r="AY1" t="s">
        <v>2</v>
      </c>
      <c r="AZ1" t="s">
        <v>2</v>
      </c>
      <c r="BA1" t="s">
        <v>2</v>
      </c>
      <c r="BB1" t="s">
        <v>2</v>
      </c>
      <c r="BC1" t="s">
        <v>2</v>
      </c>
      <c r="BD1" t="s">
        <v>2</v>
      </c>
      <c r="BE1" t="s">
        <v>2</v>
      </c>
      <c r="BF1" t="s">
        <v>2</v>
      </c>
      <c r="BG1" t="s">
        <v>2</v>
      </c>
      <c r="BH1" t="s">
        <v>2</v>
      </c>
    </row>
    <row r="2" spans="1:60" ht="45" x14ac:dyDescent="0.25">
      <c r="A2" s="50"/>
      <c r="B2" s="51" t="s">
        <v>3</v>
      </c>
      <c r="C2" s="51" t="s">
        <v>4</v>
      </c>
      <c r="D2" s="51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6" t="s">
        <v>23</v>
      </c>
      <c r="W2" s="6" t="s">
        <v>24</v>
      </c>
      <c r="X2" s="6" t="s">
        <v>25</v>
      </c>
      <c r="Y2" s="6" t="s">
        <v>26</v>
      </c>
      <c r="Z2" s="6" t="s">
        <v>27</v>
      </c>
      <c r="AA2" s="6" t="s">
        <v>28</v>
      </c>
      <c r="AB2" s="6" t="s">
        <v>29</v>
      </c>
      <c r="AC2" s="6" t="s">
        <v>30</v>
      </c>
      <c r="AD2" s="6" t="s">
        <v>31</v>
      </c>
      <c r="AE2" s="6" t="s">
        <v>32</v>
      </c>
      <c r="AF2" s="6" t="s">
        <v>33</v>
      </c>
    </row>
    <row r="3" spans="1:60" ht="60" x14ac:dyDescent="0.25">
      <c r="A3" s="50"/>
      <c r="B3" s="51" t="s">
        <v>3</v>
      </c>
      <c r="C3" s="51" t="s">
        <v>4</v>
      </c>
      <c r="D3" s="51" t="s">
        <v>5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38</v>
      </c>
      <c r="J3" s="6" t="s">
        <v>39</v>
      </c>
      <c r="K3" s="6" t="s">
        <v>40</v>
      </c>
      <c r="L3" s="6" t="s">
        <v>41</v>
      </c>
      <c r="M3" s="6" t="s">
        <v>42</v>
      </c>
      <c r="N3" s="6" t="s">
        <v>43</v>
      </c>
      <c r="O3" s="6" t="s">
        <v>44</v>
      </c>
      <c r="P3" s="6" t="s">
        <v>45</v>
      </c>
      <c r="Q3" s="6" t="s">
        <v>46</v>
      </c>
      <c r="R3" s="6" t="s">
        <v>47</v>
      </c>
      <c r="S3" s="6" t="s">
        <v>48</v>
      </c>
      <c r="T3" s="6" t="s">
        <v>49</v>
      </c>
      <c r="U3" s="6" t="s">
        <v>50</v>
      </c>
      <c r="V3" s="6" t="s">
        <v>51</v>
      </c>
      <c r="W3" s="6" t="s">
        <v>52</v>
      </c>
      <c r="X3" s="6" t="s">
        <v>53</v>
      </c>
      <c r="Y3" s="6" t="s">
        <v>54</v>
      </c>
      <c r="Z3" s="6" t="s">
        <v>55</v>
      </c>
      <c r="AA3" s="6" t="s">
        <v>56</v>
      </c>
      <c r="AB3" s="6" t="s">
        <v>57</v>
      </c>
      <c r="AC3" s="6" t="s">
        <v>58</v>
      </c>
      <c r="AD3" s="6" t="s">
        <v>59</v>
      </c>
      <c r="AE3" s="6" t="s">
        <v>60</v>
      </c>
      <c r="AF3" s="6" t="s">
        <v>61</v>
      </c>
    </row>
    <row r="4" spans="1:60" ht="30" x14ac:dyDescent="0.25">
      <c r="A4" s="50"/>
      <c r="B4" s="51" t="s">
        <v>3</v>
      </c>
      <c r="C4" s="51" t="s">
        <v>4</v>
      </c>
      <c r="D4" s="51" t="s">
        <v>5</v>
      </c>
      <c r="E4" s="6" t="s">
        <v>62</v>
      </c>
      <c r="F4" s="6" t="s">
        <v>62</v>
      </c>
      <c r="G4" s="6" t="s">
        <v>62</v>
      </c>
      <c r="H4" s="6" t="s">
        <v>62</v>
      </c>
      <c r="I4" s="6" t="s">
        <v>62</v>
      </c>
      <c r="J4" s="6" t="s">
        <v>62</v>
      </c>
      <c r="K4" s="6" t="s">
        <v>62</v>
      </c>
      <c r="L4" s="6" t="s">
        <v>62</v>
      </c>
      <c r="M4" s="6" t="s">
        <v>62</v>
      </c>
      <c r="N4" s="6" t="s">
        <v>62</v>
      </c>
      <c r="O4" s="6" t="s">
        <v>62</v>
      </c>
      <c r="P4" s="6" t="s">
        <v>62</v>
      </c>
      <c r="Q4" s="6" t="s">
        <v>62</v>
      </c>
      <c r="R4" s="6" t="s">
        <v>62</v>
      </c>
      <c r="S4" s="6" t="s">
        <v>62</v>
      </c>
      <c r="T4" s="6" t="s">
        <v>62</v>
      </c>
      <c r="U4" s="6" t="s">
        <v>62</v>
      </c>
      <c r="V4" s="6" t="s">
        <v>62</v>
      </c>
      <c r="W4" s="6" t="s">
        <v>62</v>
      </c>
      <c r="X4" s="6" t="s">
        <v>62</v>
      </c>
      <c r="Y4" s="6" t="s">
        <v>62</v>
      </c>
      <c r="Z4" s="6" t="s">
        <v>62</v>
      </c>
      <c r="AA4" s="6" t="s">
        <v>62</v>
      </c>
      <c r="AB4" s="6" t="s">
        <v>62</v>
      </c>
      <c r="AC4" s="6" t="s">
        <v>62</v>
      </c>
      <c r="AD4" s="6" t="s">
        <v>62</v>
      </c>
      <c r="AE4" s="6" t="s">
        <v>62</v>
      </c>
      <c r="AF4" s="6" t="s">
        <v>62</v>
      </c>
    </row>
    <row r="5" spans="1:60" ht="15" x14ac:dyDescent="0.25">
      <c r="A5" t="s">
        <v>63</v>
      </c>
      <c r="B5" s="52" t="s">
        <v>64</v>
      </c>
      <c r="C5" s="53" t="s">
        <v>65</v>
      </c>
      <c r="D5" s="7" t="s">
        <v>66</v>
      </c>
      <c r="E5" s="8">
        <v>1450014991.3499999</v>
      </c>
      <c r="F5" s="8">
        <v>1450014991.3499999</v>
      </c>
      <c r="G5" s="8">
        <v>1450014991.3499999</v>
      </c>
      <c r="H5" s="8">
        <v>1450014991.3499999</v>
      </c>
      <c r="I5" s="8">
        <v>1450014991.3499999</v>
      </c>
      <c r="J5" s="8">
        <v>1450014991.3499999</v>
      </c>
      <c r="K5" s="8">
        <v>1450014991.3499999</v>
      </c>
      <c r="L5" s="8">
        <v>1450014991.3499999</v>
      </c>
      <c r="M5" s="8">
        <v>1450014991.3499999</v>
      </c>
      <c r="N5" s="8">
        <v>1450014991.3499999</v>
      </c>
      <c r="O5" s="8">
        <v>1450014991.3499999</v>
      </c>
      <c r="P5" s="8">
        <v>1450014991.3499999</v>
      </c>
      <c r="Q5" s="8">
        <v>1450014991.3499999</v>
      </c>
      <c r="R5" s="8">
        <v>1450014991.3499999</v>
      </c>
      <c r="S5" s="8">
        <v>1450014991.3499999</v>
      </c>
      <c r="T5" s="8">
        <v>1450014991.3499999</v>
      </c>
      <c r="U5" s="8">
        <v>1450014991.3499999</v>
      </c>
      <c r="V5" s="8">
        <v>1450014991.3499999</v>
      </c>
      <c r="W5" s="8">
        <v>1450014991.3499999</v>
      </c>
      <c r="X5" s="8">
        <v>1450014991.3499999</v>
      </c>
      <c r="Y5" s="8">
        <v>1450014991.3499999</v>
      </c>
      <c r="Z5" s="8">
        <v>1450014991.3499999</v>
      </c>
      <c r="AA5" s="8">
        <v>1450014991.3499999</v>
      </c>
      <c r="AB5" s="8">
        <v>1450014991.3499999</v>
      </c>
      <c r="AC5" s="8">
        <v>1450014991.3499999</v>
      </c>
      <c r="AD5" s="8">
        <v>1450014991.3499999</v>
      </c>
      <c r="AE5" s="8">
        <v>1450014991.3499999</v>
      </c>
      <c r="AF5" s="8">
        <v>1450014991.3499999</v>
      </c>
    </row>
    <row r="6" spans="1:60" x14ac:dyDescent="0.2">
      <c r="A6" t="s">
        <v>67</v>
      </c>
      <c r="B6" s="52" t="s">
        <v>64</v>
      </c>
      <c r="C6" s="53" t="s">
        <v>65</v>
      </c>
      <c r="D6" s="9" t="s">
        <v>68</v>
      </c>
      <c r="E6" s="8" t="s">
        <v>69</v>
      </c>
      <c r="F6" s="8" t="s">
        <v>69</v>
      </c>
      <c r="G6" s="8" t="s">
        <v>69</v>
      </c>
      <c r="H6" s="8" t="s">
        <v>69</v>
      </c>
      <c r="I6" s="8" t="s">
        <v>69</v>
      </c>
      <c r="J6" s="8" t="s">
        <v>69</v>
      </c>
      <c r="K6" s="8" t="s">
        <v>69</v>
      </c>
      <c r="L6" s="8" t="s">
        <v>69</v>
      </c>
      <c r="M6" s="8" t="s">
        <v>69</v>
      </c>
      <c r="N6" s="8" t="s">
        <v>69</v>
      </c>
      <c r="O6" s="8" t="s">
        <v>69</v>
      </c>
      <c r="P6" s="8" t="s">
        <v>69</v>
      </c>
      <c r="Q6" s="8" t="s">
        <v>69</v>
      </c>
      <c r="R6" s="8" t="s">
        <v>69</v>
      </c>
      <c r="S6" s="8" t="s">
        <v>69</v>
      </c>
      <c r="T6" s="8" t="s">
        <v>69</v>
      </c>
      <c r="U6" s="8" t="s">
        <v>69</v>
      </c>
      <c r="V6" s="8" t="s">
        <v>69</v>
      </c>
      <c r="W6" s="8" t="s">
        <v>69</v>
      </c>
      <c r="X6" s="8" t="s">
        <v>69</v>
      </c>
      <c r="Y6" s="8" t="s">
        <v>69</v>
      </c>
      <c r="Z6" s="8" t="s">
        <v>69</v>
      </c>
      <c r="AA6" s="8" t="s">
        <v>69</v>
      </c>
      <c r="AB6" s="8" t="s">
        <v>69</v>
      </c>
      <c r="AC6" s="8" t="s">
        <v>69</v>
      </c>
      <c r="AD6" s="8" t="s">
        <v>69</v>
      </c>
      <c r="AE6" s="8" t="s">
        <v>69</v>
      </c>
      <c r="AF6" s="8" t="s">
        <v>69</v>
      </c>
    </row>
    <row r="7" spans="1:60" x14ac:dyDescent="0.2">
      <c r="A7" t="s">
        <v>70</v>
      </c>
      <c r="B7" s="52" t="s">
        <v>64</v>
      </c>
      <c r="C7" s="53" t="s">
        <v>65</v>
      </c>
      <c r="D7" s="9" t="s">
        <v>71</v>
      </c>
      <c r="E7" s="10"/>
      <c r="F7" s="10"/>
      <c r="G7" s="10">
        <v>21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60" x14ac:dyDescent="0.2">
      <c r="A8" t="s">
        <v>72</v>
      </c>
      <c r="B8" s="52" t="s">
        <v>64</v>
      </c>
      <c r="C8" s="53" t="s">
        <v>65</v>
      </c>
      <c r="D8" s="9" t="s">
        <v>73</v>
      </c>
      <c r="E8" s="8"/>
      <c r="F8" s="8"/>
      <c r="G8" s="8" t="s">
        <v>74</v>
      </c>
      <c r="H8" s="8"/>
      <c r="I8" s="8"/>
      <c r="J8" s="8"/>
      <c r="K8" s="8"/>
      <c r="L8" s="8"/>
      <c r="M8" s="8"/>
      <c r="N8" s="8"/>
      <c r="O8" s="8"/>
      <c r="P8" s="8"/>
      <c r="Q8" s="8"/>
      <c r="R8" s="8" t="s">
        <v>74</v>
      </c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60" x14ac:dyDescent="0.2">
      <c r="A9" t="s">
        <v>75</v>
      </c>
      <c r="B9" s="52" t="s">
        <v>64</v>
      </c>
      <c r="C9" s="53" t="s">
        <v>65</v>
      </c>
      <c r="D9" s="9" t="s">
        <v>76</v>
      </c>
      <c r="E9" s="8"/>
      <c r="F9" s="8"/>
      <c r="G9" s="8">
        <v>515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60" x14ac:dyDescent="0.2">
      <c r="A10" t="s">
        <v>77</v>
      </c>
      <c r="B10" s="52" t="s">
        <v>64</v>
      </c>
      <c r="C10" s="53" t="s">
        <v>65</v>
      </c>
      <c r="D10" s="11" t="s">
        <v>78</v>
      </c>
      <c r="E10" s="8"/>
      <c r="F10" s="8"/>
      <c r="G10" s="8" t="s">
        <v>74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 t="s">
        <v>74</v>
      </c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60" x14ac:dyDescent="0.2">
      <c r="A11" t="s">
        <v>79</v>
      </c>
      <c r="B11" s="52" t="s">
        <v>64</v>
      </c>
      <c r="C11" s="53" t="s">
        <v>80</v>
      </c>
      <c r="D11" s="9" t="s">
        <v>81</v>
      </c>
      <c r="E11" s="8">
        <v>21</v>
      </c>
      <c r="F11" s="8">
        <v>21</v>
      </c>
      <c r="G11" s="8">
        <v>21</v>
      </c>
      <c r="H11" s="8">
        <v>21</v>
      </c>
      <c r="I11" s="8">
        <v>21</v>
      </c>
      <c r="J11" s="8">
        <v>21</v>
      </c>
      <c r="K11" s="8">
        <v>21</v>
      </c>
      <c r="L11" s="8">
        <v>21</v>
      </c>
      <c r="M11" s="8">
        <v>21</v>
      </c>
      <c r="N11" s="8">
        <v>21</v>
      </c>
      <c r="O11" s="8">
        <v>21</v>
      </c>
      <c r="P11" s="8">
        <v>21</v>
      </c>
      <c r="Q11" s="8">
        <v>21</v>
      </c>
      <c r="R11" s="8">
        <v>21</v>
      </c>
      <c r="S11" s="8">
        <v>21</v>
      </c>
      <c r="T11" s="8">
        <v>21</v>
      </c>
      <c r="U11" s="8">
        <v>21</v>
      </c>
      <c r="V11" s="8">
        <v>21</v>
      </c>
      <c r="W11" s="8">
        <v>21</v>
      </c>
      <c r="X11" s="8">
        <v>21</v>
      </c>
      <c r="Y11" s="8">
        <v>21</v>
      </c>
      <c r="Z11" s="8">
        <v>21</v>
      </c>
      <c r="AA11" s="8">
        <v>21</v>
      </c>
      <c r="AB11" s="8">
        <v>21</v>
      </c>
      <c r="AC11" s="8">
        <v>21</v>
      </c>
      <c r="AD11" s="8">
        <v>21</v>
      </c>
      <c r="AE11" s="8">
        <v>21</v>
      </c>
      <c r="AF11" s="8">
        <v>21</v>
      </c>
    </row>
    <row r="12" spans="1:60" x14ac:dyDescent="0.2">
      <c r="A12" t="s">
        <v>82</v>
      </c>
      <c r="B12" s="52" t="s">
        <v>64</v>
      </c>
      <c r="C12" s="53" t="s">
        <v>80</v>
      </c>
      <c r="D12" s="9" t="s">
        <v>83</v>
      </c>
      <c r="E12" s="8" t="s">
        <v>84</v>
      </c>
      <c r="F12" s="8" t="s">
        <v>84</v>
      </c>
      <c r="G12" s="8" t="s">
        <v>84</v>
      </c>
      <c r="H12" s="8" t="s">
        <v>84</v>
      </c>
      <c r="I12" s="8" t="s">
        <v>84</v>
      </c>
      <c r="J12" s="8" t="s">
        <v>84</v>
      </c>
      <c r="K12" s="8" t="s">
        <v>84</v>
      </c>
      <c r="L12" s="8" t="s">
        <v>84</v>
      </c>
      <c r="M12" s="8" t="s">
        <v>84</v>
      </c>
      <c r="N12" s="8" t="s">
        <v>84</v>
      </c>
      <c r="O12" s="8" t="s">
        <v>84</v>
      </c>
      <c r="P12" s="8" t="s">
        <v>84</v>
      </c>
      <c r="Q12" s="8" t="s">
        <v>84</v>
      </c>
      <c r="R12" s="8" t="s">
        <v>84</v>
      </c>
      <c r="S12" s="8" t="s">
        <v>84</v>
      </c>
      <c r="T12" s="8" t="s">
        <v>84</v>
      </c>
      <c r="U12" s="8" t="s">
        <v>84</v>
      </c>
      <c r="V12" s="8" t="s">
        <v>84</v>
      </c>
      <c r="W12" s="8" t="s">
        <v>84</v>
      </c>
      <c r="X12" s="8" t="s">
        <v>84</v>
      </c>
      <c r="Y12" s="8" t="s">
        <v>84</v>
      </c>
      <c r="Z12" s="8" t="s">
        <v>84</v>
      </c>
      <c r="AA12" s="8" t="s">
        <v>84</v>
      </c>
      <c r="AB12" s="8" t="s">
        <v>84</v>
      </c>
      <c r="AC12" s="8" t="s">
        <v>84</v>
      </c>
      <c r="AD12" s="8" t="s">
        <v>84</v>
      </c>
      <c r="AE12" s="8" t="s">
        <v>84</v>
      </c>
      <c r="AF12" s="8" t="s">
        <v>84</v>
      </c>
    </row>
    <row r="13" spans="1:60" x14ac:dyDescent="0.2">
      <c r="A13" t="s">
        <v>85</v>
      </c>
      <c r="B13" s="52" t="s">
        <v>64</v>
      </c>
      <c r="C13" s="53" t="s">
        <v>80</v>
      </c>
      <c r="D13" s="9" t="s">
        <v>86</v>
      </c>
      <c r="E13" s="8">
        <v>1450014991.3499999</v>
      </c>
      <c r="F13" s="8">
        <v>1450014991.3499999</v>
      </c>
      <c r="G13" s="8">
        <v>1450014991.3499999</v>
      </c>
      <c r="H13" s="8">
        <v>1450014991.3499999</v>
      </c>
      <c r="I13" s="8">
        <v>1450014991.3499999</v>
      </c>
      <c r="J13" s="8">
        <v>1450014991.3499999</v>
      </c>
      <c r="K13" s="8">
        <v>1450014991.3499999</v>
      </c>
      <c r="L13" s="8">
        <v>1450014991.3499999</v>
      </c>
      <c r="M13" s="8">
        <v>1450014991.3499999</v>
      </c>
      <c r="N13" s="8">
        <v>1450014991.3499999</v>
      </c>
      <c r="O13" s="8">
        <v>1450014991.3499999</v>
      </c>
      <c r="P13" s="8">
        <v>1450014991.3499999</v>
      </c>
      <c r="Q13" s="8">
        <v>1450014991.3499999</v>
      </c>
      <c r="R13" s="8">
        <v>1450014991.3499999</v>
      </c>
      <c r="S13" s="8">
        <v>1450014991.3499999</v>
      </c>
      <c r="T13" s="8">
        <v>1450014991.3499999</v>
      </c>
      <c r="U13" s="8">
        <v>1450014991.3499999</v>
      </c>
      <c r="V13" s="8">
        <v>1450014991.3499999</v>
      </c>
      <c r="W13" s="8">
        <v>1450014991.3499999</v>
      </c>
      <c r="X13" s="8">
        <v>1450014991.3499999</v>
      </c>
      <c r="Y13" s="8">
        <v>1450014991.3499999</v>
      </c>
      <c r="Z13" s="8">
        <v>1450014991.3499999</v>
      </c>
      <c r="AA13" s="8">
        <v>1450014991.3499999</v>
      </c>
      <c r="AB13" s="8">
        <v>1450014991.3499999</v>
      </c>
      <c r="AC13" s="8">
        <v>1450014991.3499999</v>
      </c>
      <c r="AD13" s="8">
        <v>1450014991.3499999</v>
      </c>
      <c r="AE13" s="8">
        <v>1450014991.3499999</v>
      </c>
      <c r="AF13" s="8">
        <v>1450014991.3499999</v>
      </c>
    </row>
    <row r="14" spans="1:60" x14ac:dyDescent="0.2">
      <c r="A14" t="s">
        <v>87</v>
      </c>
      <c r="B14" s="52" t="s">
        <v>64</v>
      </c>
      <c r="C14" s="53" t="s">
        <v>80</v>
      </c>
      <c r="D14" s="9" t="s">
        <v>88</v>
      </c>
      <c r="E14" s="8" t="s">
        <v>69</v>
      </c>
      <c r="F14" s="8" t="s">
        <v>69</v>
      </c>
      <c r="G14" s="8" t="s">
        <v>69</v>
      </c>
      <c r="H14" s="8" t="s">
        <v>69</v>
      </c>
      <c r="I14" s="8" t="s">
        <v>69</v>
      </c>
      <c r="J14" s="8" t="s">
        <v>69</v>
      </c>
      <c r="K14" s="8" t="s">
        <v>69</v>
      </c>
      <c r="L14" s="8" t="s">
        <v>69</v>
      </c>
      <c r="M14" s="8" t="s">
        <v>69</v>
      </c>
      <c r="N14" s="8" t="s">
        <v>69</v>
      </c>
      <c r="O14" s="8" t="s">
        <v>69</v>
      </c>
      <c r="P14" s="8" t="s">
        <v>69</v>
      </c>
      <c r="Q14" s="8" t="s">
        <v>69</v>
      </c>
      <c r="R14" s="8" t="s">
        <v>69</v>
      </c>
      <c r="S14" s="8" t="s">
        <v>69</v>
      </c>
      <c r="T14" s="8" t="s">
        <v>69</v>
      </c>
      <c r="U14" s="8" t="s">
        <v>69</v>
      </c>
      <c r="V14" s="8" t="s">
        <v>69</v>
      </c>
      <c r="W14" s="8" t="s">
        <v>69</v>
      </c>
      <c r="X14" s="8" t="s">
        <v>69</v>
      </c>
      <c r="Y14" s="8" t="s">
        <v>69</v>
      </c>
      <c r="Z14" s="8" t="s">
        <v>69</v>
      </c>
      <c r="AA14" s="8" t="s">
        <v>69</v>
      </c>
      <c r="AB14" s="8" t="s">
        <v>69</v>
      </c>
      <c r="AC14" s="8" t="s">
        <v>69</v>
      </c>
      <c r="AD14" s="8" t="s">
        <v>69</v>
      </c>
      <c r="AE14" s="8" t="s">
        <v>69</v>
      </c>
      <c r="AF14" s="8" t="s">
        <v>69</v>
      </c>
    </row>
    <row r="15" spans="1:60" x14ac:dyDescent="0.2">
      <c r="A15" t="s">
        <v>89</v>
      </c>
      <c r="B15" s="52" t="s">
        <v>64</v>
      </c>
      <c r="C15" s="53" t="s">
        <v>80</v>
      </c>
      <c r="D15" s="11" t="s">
        <v>90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60" ht="15" x14ac:dyDescent="0.25">
      <c r="A16" t="s">
        <v>91</v>
      </c>
      <c r="B16" s="54" t="s">
        <v>92</v>
      </c>
      <c r="C16" s="55" t="s">
        <v>65</v>
      </c>
      <c r="D16" s="13" t="s">
        <v>66</v>
      </c>
      <c r="E16" s="8">
        <v>9590460</v>
      </c>
      <c r="F16" s="8">
        <v>10909020</v>
      </c>
      <c r="G16" s="8">
        <v>9590460</v>
      </c>
      <c r="H16" s="8">
        <v>9590460</v>
      </c>
      <c r="I16" s="8">
        <v>9590460</v>
      </c>
      <c r="J16" s="8">
        <v>9590460</v>
      </c>
      <c r="K16" s="8">
        <v>17186655</v>
      </c>
      <c r="L16" s="8">
        <v>9590460</v>
      </c>
      <c r="M16" s="8">
        <v>12420990</v>
      </c>
      <c r="N16" s="8">
        <v>10960635</v>
      </c>
      <c r="O16" s="8">
        <v>9590460</v>
      </c>
      <c r="P16" s="8">
        <v>9590460</v>
      </c>
      <c r="Q16" s="8">
        <v>9590460</v>
      </c>
      <c r="R16" s="8">
        <v>9590460</v>
      </c>
      <c r="S16" s="8">
        <v>9590460</v>
      </c>
      <c r="T16" s="8">
        <v>9590460</v>
      </c>
      <c r="U16" s="8">
        <v>9590460</v>
      </c>
      <c r="V16" s="8">
        <v>9590460</v>
      </c>
      <c r="W16" s="8">
        <v>9590460</v>
      </c>
      <c r="X16" s="8">
        <v>9590460</v>
      </c>
      <c r="Y16" s="8">
        <v>9590460</v>
      </c>
      <c r="Z16" s="8">
        <v>9590460</v>
      </c>
      <c r="AA16" s="8">
        <v>9590460</v>
      </c>
      <c r="AB16" s="8">
        <v>9590460</v>
      </c>
      <c r="AC16" s="8">
        <v>9590460</v>
      </c>
      <c r="AD16" s="8">
        <v>9590460</v>
      </c>
      <c r="AE16" s="8">
        <v>9590460</v>
      </c>
      <c r="AF16" s="8">
        <v>9590460</v>
      </c>
    </row>
    <row r="17" spans="1:32" x14ac:dyDescent="0.2">
      <c r="A17" t="s">
        <v>93</v>
      </c>
      <c r="B17" s="54" t="s">
        <v>92</v>
      </c>
      <c r="C17" s="55" t="s">
        <v>65</v>
      </c>
      <c r="D17" s="14" t="s">
        <v>68</v>
      </c>
      <c r="E17" s="8" t="s">
        <v>69</v>
      </c>
      <c r="F17" s="8" t="s">
        <v>69</v>
      </c>
      <c r="G17" s="8" t="s">
        <v>69</v>
      </c>
      <c r="H17" s="8" t="s">
        <v>69</v>
      </c>
      <c r="I17" s="8" t="s">
        <v>69</v>
      </c>
      <c r="J17" s="8" t="s">
        <v>69</v>
      </c>
      <c r="K17" s="8" t="s">
        <v>69</v>
      </c>
      <c r="L17" s="8" t="s">
        <v>69</v>
      </c>
      <c r="M17" s="8" t="s">
        <v>69</v>
      </c>
      <c r="N17" s="8" t="s">
        <v>69</v>
      </c>
      <c r="O17" s="8" t="s">
        <v>69</v>
      </c>
      <c r="P17" s="8" t="s">
        <v>69</v>
      </c>
      <c r="Q17" s="8" t="s">
        <v>69</v>
      </c>
      <c r="R17" s="8" t="s">
        <v>69</v>
      </c>
      <c r="S17" s="8" t="s">
        <v>69</v>
      </c>
      <c r="T17" s="8" t="s">
        <v>69</v>
      </c>
      <c r="U17" s="8" t="s">
        <v>69</v>
      </c>
      <c r="V17" s="8" t="s">
        <v>69</v>
      </c>
      <c r="W17" s="8" t="s">
        <v>69</v>
      </c>
      <c r="X17" s="8" t="s">
        <v>69</v>
      </c>
      <c r="Y17" s="8" t="s">
        <v>69</v>
      </c>
      <c r="Z17" s="8" t="s">
        <v>69</v>
      </c>
      <c r="AA17" s="8" t="s">
        <v>69</v>
      </c>
      <c r="AB17" s="8" t="s">
        <v>69</v>
      </c>
      <c r="AC17" s="8" t="s">
        <v>69</v>
      </c>
      <c r="AD17" s="8" t="s">
        <v>69</v>
      </c>
      <c r="AE17" s="8" t="s">
        <v>69</v>
      </c>
      <c r="AF17" s="8" t="s">
        <v>69</v>
      </c>
    </row>
    <row r="18" spans="1:32" x14ac:dyDescent="0.2">
      <c r="A18" t="s">
        <v>94</v>
      </c>
      <c r="B18" s="54" t="s">
        <v>92</v>
      </c>
      <c r="C18" s="55" t="s">
        <v>65</v>
      </c>
      <c r="D18" s="14" t="s">
        <v>71</v>
      </c>
      <c r="E18" s="10"/>
      <c r="F18" s="10"/>
      <c r="G18" s="10">
        <v>21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x14ac:dyDescent="0.2">
      <c r="A19" t="s">
        <v>95</v>
      </c>
      <c r="B19" s="54" t="s">
        <v>92</v>
      </c>
      <c r="C19" s="55" t="s">
        <v>65</v>
      </c>
      <c r="D19" s="14" t="s">
        <v>73</v>
      </c>
      <c r="E19" s="8"/>
      <c r="F19" s="8"/>
      <c r="G19" s="8" t="s">
        <v>96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 t="s">
        <v>96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x14ac:dyDescent="0.2">
      <c r="A20" t="s">
        <v>97</v>
      </c>
      <c r="B20" s="54" t="s">
        <v>92</v>
      </c>
      <c r="C20" s="55" t="s">
        <v>65</v>
      </c>
      <c r="D20" s="14" t="s">
        <v>76</v>
      </c>
      <c r="E20" s="8"/>
      <c r="F20" s="8"/>
      <c r="G20" s="8">
        <v>750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x14ac:dyDescent="0.2">
      <c r="A21" t="s">
        <v>98</v>
      </c>
      <c r="B21" s="54" t="s">
        <v>92</v>
      </c>
      <c r="C21" s="55" t="s">
        <v>65</v>
      </c>
      <c r="D21" s="15" t="s">
        <v>78</v>
      </c>
      <c r="E21" s="8"/>
      <c r="F21" s="8"/>
      <c r="G21" s="8" t="s">
        <v>96</v>
      </c>
      <c r="H21" s="8"/>
      <c r="I21" s="8"/>
      <c r="J21" s="8"/>
      <c r="K21" s="8"/>
      <c r="L21" s="8"/>
      <c r="M21" s="8"/>
      <c r="N21" s="8"/>
      <c r="O21" s="8"/>
      <c r="P21" s="8"/>
      <c r="Q21" s="8"/>
      <c r="R21" s="8" t="s">
        <v>96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x14ac:dyDescent="0.2">
      <c r="A22" t="s">
        <v>99</v>
      </c>
      <c r="B22" s="54" t="s">
        <v>92</v>
      </c>
      <c r="C22" s="55" t="s">
        <v>80</v>
      </c>
      <c r="D22" s="14" t="s">
        <v>81</v>
      </c>
      <c r="E22" s="8">
        <v>21</v>
      </c>
      <c r="F22" s="8">
        <v>21</v>
      </c>
      <c r="G22" s="8">
        <v>21</v>
      </c>
      <c r="H22" s="8">
        <v>21</v>
      </c>
      <c r="I22" s="8">
        <v>21</v>
      </c>
      <c r="J22" s="8">
        <v>21</v>
      </c>
      <c r="K22" s="8">
        <v>21</v>
      </c>
      <c r="L22" s="8">
        <v>21</v>
      </c>
      <c r="M22" s="8">
        <v>21</v>
      </c>
      <c r="N22" s="8">
        <v>21</v>
      </c>
      <c r="O22" s="8">
        <v>21</v>
      </c>
      <c r="P22" s="8">
        <v>21</v>
      </c>
      <c r="Q22" s="8">
        <v>21</v>
      </c>
      <c r="R22" s="8">
        <v>21</v>
      </c>
      <c r="S22" s="8">
        <v>21</v>
      </c>
      <c r="T22" s="8">
        <v>21</v>
      </c>
      <c r="U22" s="8">
        <v>21</v>
      </c>
      <c r="V22" s="8">
        <v>21</v>
      </c>
      <c r="W22" s="8">
        <v>21</v>
      </c>
      <c r="X22" s="8">
        <v>21</v>
      </c>
      <c r="Y22" s="8">
        <v>21</v>
      </c>
      <c r="Z22" s="8">
        <v>21</v>
      </c>
      <c r="AA22" s="8">
        <v>21</v>
      </c>
      <c r="AB22" s="8">
        <v>21</v>
      </c>
      <c r="AC22" s="8">
        <v>21</v>
      </c>
      <c r="AD22" s="8">
        <v>21</v>
      </c>
      <c r="AE22" s="8">
        <v>21</v>
      </c>
      <c r="AF22" s="8">
        <v>21</v>
      </c>
    </row>
    <row r="23" spans="1:32" x14ac:dyDescent="0.2">
      <c r="A23" t="s">
        <v>100</v>
      </c>
      <c r="B23" s="54" t="s">
        <v>92</v>
      </c>
      <c r="C23" s="55" t="s">
        <v>80</v>
      </c>
      <c r="D23" s="14" t="s">
        <v>83</v>
      </c>
      <c r="E23" s="8" t="s">
        <v>84</v>
      </c>
      <c r="F23" s="8" t="s">
        <v>84</v>
      </c>
      <c r="G23" s="8" t="s">
        <v>84</v>
      </c>
      <c r="H23" s="8" t="s">
        <v>84</v>
      </c>
      <c r="I23" s="8" t="s">
        <v>84</v>
      </c>
      <c r="J23" s="8" t="s">
        <v>84</v>
      </c>
      <c r="K23" s="8" t="s">
        <v>84</v>
      </c>
      <c r="L23" s="8" t="s">
        <v>84</v>
      </c>
      <c r="M23" s="8" t="s">
        <v>84</v>
      </c>
      <c r="N23" s="8" t="s">
        <v>84</v>
      </c>
      <c r="O23" s="8" t="s">
        <v>84</v>
      </c>
      <c r="P23" s="8" t="s">
        <v>84</v>
      </c>
      <c r="Q23" s="8" t="s">
        <v>84</v>
      </c>
      <c r="R23" s="8" t="s">
        <v>84</v>
      </c>
      <c r="S23" s="8" t="s">
        <v>84</v>
      </c>
      <c r="T23" s="8" t="s">
        <v>84</v>
      </c>
      <c r="U23" s="8" t="s">
        <v>84</v>
      </c>
      <c r="V23" s="8" t="s">
        <v>84</v>
      </c>
      <c r="W23" s="8" t="s">
        <v>84</v>
      </c>
      <c r="X23" s="8" t="s">
        <v>84</v>
      </c>
      <c r="Y23" s="8" t="s">
        <v>84</v>
      </c>
      <c r="Z23" s="8" t="s">
        <v>84</v>
      </c>
      <c r="AA23" s="8" t="s">
        <v>84</v>
      </c>
      <c r="AB23" s="8" t="s">
        <v>84</v>
      </c>
      <c r="AC23" s="8" t="s">
        <v>84</v>
      </c>
      <c r="AD23" s="8" t="s">
        <v>84</v>
      </c>
      <c r="AE23" s="8" t="s">
        <v>84</v>
      </c>
      <c r="AF23" s="8" t="s">
        <v>84</v>
      </c>
    </row>
    <row r="24" spans="1:32" x14ac:dyDescent="0.2">
      <c r="A24" t="s">
        <v>101</v>
      </c>
      <c r="B24" s="54" t="s">
        <v>92</v>
      </c>
      <c r="C24" s="55" t="s">
        <v>80</v>
      </c>
      <c r="D24" s="14" t="s">
        <v>86</v>
      </c>
      <c r="E24" s="8">
        <v>9590460</v>
      </c>
      <c r="F24" s="8">
        <v>9590460</v>
      </c>
      <c r="G24" s="8">
        <v>9590460</v>
      </c>
      <c r="H24" s="8">
        <v>9590460</v>
      </c>
      <c r="I24" s="8">
        <v>9590460</v>
      </c>
      <c r="J24" s="8">
        <v>9590460</v>
      </c>
      <c r="K24" s="8">
        <v>9590460</v>
      </c>
      <c r="L24" s="8">
        <v>9590460</v>
      </c>
      <c r="M24" s="8">
        <v>9590460</v>
      </c>
      <c r="N24" s="8">
        <v>9590460</v>
      </c>
      <c r="O24" s="8">
        <v>9590460</v>
      </c>
      <c r="P24" s="8">
        <v>9590460</v>
      </c>
      <c r="Q24" s="8">
        <v>9590460</v>
      </c>
      <c r="R24" s="8">
        <v>9590460</v>
      </c>
      <c r="S24" s="8">
        <v>9590460</v>
      </c>
      <c r="T24" s="8">
        <v>9590460</v>
      </c>
      <c r="U24" s="8">
        <v>9590460</v>
      </c>
      <c r="V24" s="8">
        <v>9590460</v>
      </c>
      <c r="W24" s="8">
        <v>9590460</v>
      </c>
      <c r="X24" s="8">
        <v>9590460</v>
      </c>
      <c r="Y24" s="8">
        <v>9590460</v>
      </c>
      <c r="Z24" s="8">
        <v>9590460</v>
      </c>
      <c r="AA24" s="8">
        <v>9590460</v>
      </c>
      <c r="AB24" s="8">
        <v>9590460</v>
      </c>
      <c r="AC24" s="8">
        <v>9590460</v>
      </c>
      <c r="AD24" s="8">
        <v>9590460</v>
      </c>
      <c r="AE24" s="8">
        <v>9590460</v>
      </c>
      <c r="AF24" s="8">
        <v>9590460</v>
      </c>
    </row>
    <row r="25" spans="1:32" x14ac:dyDescent="0.2">
      <c r="A25" t="s">
        <v>102</v>
      </c>
      <c r="B25" s="54" t="s">
        <v>92</v>
      </c>
      <c r="C25" s="55" t="s">
        <v>80</v>
      </c>
      <c r="D25" s="14" t="s">
        <v>88</v>
      </c>
      <c r="E25" s="8" t="s">
        <v>69</v>
      </c>
      <c r="F25" s="8" t="s">
        <v>69</v>
      </c>
      <c r="G25" s="8" t="s">
        <v>69</v>
      </c>
      <c r="H25" s="8" t="s">
        <v>69</v>
      </c>
      <c r="I25" s="8" t="s">
        <v>69</v>
      </c>
      <c r="J25" s="8" t="s">
        <v>69</v>
      </c>
      <c r="K25" s="8" t="s">
        <v>69</v>
      </c>
      <c r="L25" s="8" t="s">
        <v>69</v>
      </c>
      <c r="M25" s="8" t="s">
        <v>69</v>
      </c>
      <c r="N25" s="8" t="s">
        <v>69</v>
      </c>
      <c r="O25" s="8" t="s">
        <v>69</v>
      </c>
      <c r="P25" s="8" t="s">
        <v>69</v>
      </c>
      <c r="Q25" s="8" t="s">
        <v>69</v>
      </c>
      <c r="R25" s="8" t="s">
        <v>69</v>
      </c>
      <c r="S25" s="8" t="s">
        <v>69</v>
      </c>
      <c r="T25" s="8" t="s">
        <v>69</v>
      </c>
      <c r="U25" s="8" t="s">
        <v>69</v>
      </c>
      <c r="V25" s="8" t="s">
        <v>69</v>
      </c>
      <c r="W25" s="8" t="s">
        <v>69</v>
      </c>
      <c r="X25" s="8" t="s">
        <v>69</v>
      </c>
      <c r="Y25" s="8" t="s">
        <v>69</v>
      </c>
      <c r="Z25" s="8" t="s">
        <v>69</v>
      </c>
      <c r="AA25" s="8" t="s">
        <v>69</v>
      </c>
      <c r="AB25" s="8" t="s">
        <v>69</v>
      </c>
      <c r="AC25" s="8" t="s">
        <v>69</v>
      </c>
      <c r="AD25" s="8" t="s">
        <v>69</v>
      </c>
      <c r="AE25" s="8" t="s">
        <v>69</v>
      </c>
      <c r="AF25" s="8" t="s">
        <v>69</v>
      </c>
    </row>
    <row r="26" spans="1:32" x14ac:dyDescent="0.2">
      <c r="A26" t="s">
        <v>103</v>
      </c>
      <c r="B26" s="54" t="s">
        <v>92</v>
      </c>
      <c r="C26" s="55" t="s">
        <v>80</v>
      </c>
      <c r="D26" s="15" t="s">
        <v>90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7" spans="1:32" ht="15" x14ac:dyDescent="0.25">
      <c r="A27" t="s">
        <v>104</v>
      </c>
      <c r="B27" s="52" t="s">
        <v>105</v>
      </c>
      <c r="C27" s="53" t="s">
        <v>65</v>
      </c>
      <c r="D27" s="7" t="s">
        <v>66</v>
      </c>
      <c r="E27" s="8">
        <v>935307.52</v>
      </c>
      <c r="F27" s="8">
        <v>1063841.28</v>
      </c>
      <c r="G27" s="8">
        <v>935307.52</v>
      </c>
      <c r="H27" s="8">
        <v>935307.52</v>
      </c>
      <c r="I27" s="8">
        <v>935307.52</v>
      </c>
      <c r="J27" s="8">
        <v>935307.52</v>
      </c>
      <c r="K27" s="8">
        <v>1676145.92</v>
      </c>
      <c r="L27" s="8">
        <v>935307.52</v>
      </c>
      <c r="M27" s="8">
        <v>1211343.3600000001</v>
      </c>
      <c r="N27" s="8">
        <v>818385.92000000004</v>
      </c>
      <c r="O27" s="8">
        <v>935307.52</v>
      </c>
      <c r="P27" s="8">
        <v>935307.52</v>
      </c>
      <c r="Q27" s="8">
        <v>935307.52</v>
      </c>
      <c r="R27" s="8">
        <v>935307.52</v>
      </c>
      <c r="S27" s="8">
        <v>935307.52</v>
      </c>
      <c r="T27" s="8">
        <v>935307.52</v>
      </c>
      <c r="U27" s="8">
        <v>935307.52</v>
      </c>
      <c r="V27" s="8">
        <v>935307.52</v>
      </c>
      <c r="W27" s="8">
        <v>935307.52</v>
      </c>
      <c r="X27" s="8">
        <v>935307.52</v>
      </c>
      <c r="Y27" s="8">
        <v>935307.52</v>
      </c>
      <c r="Z27" s="8">
        <v>935307.52</v>
      </c>
      <c r="AA27" s="8">
        <v>935307.52</v>
      </c>
      <c r="AB27" s="8">
        <v>935307.52</v>
      </c>
      <c r="AC27" s="8">
        <v>935307.52</v>
      </c>
      <c r="AD27" s="8">
        <v>935307.52</v>
      </c>
      <c r="AE27" s="8">
        <v>935307.52</v>
      </c>
      <c r="AF27" s="8">
        <v>935307.52</v>
      </c>
    </row>
    <row r="28" spans="1:32" x14ac:dyDescent="0.2">
      <c r="A28" t="s">
        <v>106</v>
      </c>
      <c r="B28" s="52" t="s">
        <v>105</v>
      </c>
      <c r="C28" s="53" t="s">
        <v>65</v>
      </c>
      <c r="D28" s="9" t="s">
        <v>68</v>
      </c>
      <c r="E28" s="8" t="s">
        <v>69</v>
      </c>
      <c r="F28" s="8" t="s">
        <v>69</v>
      </c>
      <c r="G28" s="8" t="s">
        <v>69</v>
      </c>
      <c r="H28" s="8" t="s">
        <v>69</v>
      </c>
      <c r="I28" s="8" t="s">
        <v>69</v>
      </c>
      <c r="J28" s="8" t="s">
        <v>69</v>
      </c>
      <c r="K28" s="8" t="s">
        <v>69</v>
      </c>
      <c r="L28" s="8" t="s">
        <v>69</v>
      </c>
      <c r="M28" s="8" t="s">
        <v>69</v>
      </c>
      <c r="N28" s="8" t="s">
        <v>69</v>
      </c>
      <c r="O28" s="8" t="s">
        <v>69</v>
      </c>
      <c r="P28" s="8" t="s">
        <v>69</v>
      </c>
      <c r="Q28" s="8" t="s">
        <v>69</v>
      </c>
      <c r="R28" s="8" t="s">
        <v>69</v>
      </c>
      <c r="S28" s="8" t="s">
        <v>69</v>
      </c>
      <c r="T28" s="8" t="s">
        <v>69</v>
      </c>
      <c r="U28" s="8" t="s">
        <v>69</v>
      </c>
      <c r="V28" s="8" t="s">
        <v>69</v>
      </c>
      <c r="W28" s="8" t="s">
        <v>69</v>
      </c>
      <c r="X28" s="8" t="s">
        <v>69</v>
      </c>
      <c r="Y28" s="8" t="s">
        <v>69</v>
      </c>
      <c r="Z28" s="8" t="s">
        <v>69</v>
      </c>
      <c r="AA28" s="8" t="s">
        <v>69</v>
      </c>
      <c r="AB28" s="8" t="s">
        <v>69</v>
      </c>
      <c r="AC28" s="8" t="s">
        <v>69</v>
      </c>
      <c r="AD28" s="8" t="s">
        <v>69</v>
      </c>
      <c r="AE28" s="8" t="s">
        <v>69</v>
      </c>
      <c r="AF28" s="8" t="s">
        <v>69</v>
      </c>
    </row>
    <row r="29" spans="1:32" x14ac:dyDescent="0.2">
      <c r="A29" t="s">
        <v>107</v>
      </c>
      <c r="B29" s="52" t="s">
        <v>105</v>
      </c>
      <c r="C29" s="53" t="s">
        <v>65</v>
      </c>
      <c r="D29" s="9" t="s">
        <v>71</v>
      </c>
      <c r="E29" s="10"/>
      <c r="F29" s="10"/>
      <c r="G29" s="10">
        <v>21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x14ac:dyDescent="0.2">
      <c r="A30" t="s">
        <v>108</v>
      </c>
      <c r="B30" s="52" t="s">
        <v>105</v>
      </c>
      <c r="C30" s="53" t="s">
        <v>65</v>
      </c>
      <c r="D30" s="9" t="s">
        <v>73</v>
      </c>
      <c r="E30" s="8"/>
      <c r="F30" s="8"/>
      <c r="G30" s="8" t="s">
        <v>109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 t="s">
        <v>109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x14ac:dyDescent="0.2">
      <c r="A31" t="s">
        <v>110</v>
      </c>
      <c r="B31" s="52" t="s">
        <v>105</v>
      </c>
      <c r="C31" s="53" t="s">
        <v>65</v>
      </c>
      <c r="D31" s="9" t="s">
        <v>76</v>
      </c>
      <c r="E31" s="8"/>
      <c r="F31" s="8"/>
      <c r="G31" s="8">
        <v>64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x14ac:dyDescent="0.2">
      <c r="A32" t="s">
        <v>111</v>
      </c>
      <c r="B32" s="52" t="s">
        <v>105</v>
      </c>
      <c r="C32" s="53" t="s">
        <v>65</v>
      </c>
      <c r="D32" s="11" t="s">
        <v>78</v>
      </c>
      <c r="E32" s="8"/>
      <c r="F32" s="8"/>
      <c r="G32" s="8" t="s">
        <v>109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 t="s">
        <v>109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x14ac:dyDescent="0.2">
      <c r="A33" t="s">
        <v>112</v>
      </c>
      <c r="B33" s="52" t="s">
        <v>105</v>
      </c>
      <c r="C33" s="53" t="s">
        <v>80</v>
      </c>
      <c r="D33" s="9" t="s">
        <v>81</v>
      </c>
      <c r="E33" s="8">
        <v>21</v>
      </c>
      <c r="F33" s="8">
        <v>21</v>
      </c>
      <c r="G33" s="8">
        <v>21</v>
      </c>
      <c r="H33" s="8">
        <v>21</v>
      </c>
      <c r="I33" s="8">
        <v>21</v>
      </c>
      <c r="J33" s="8">
        <v>21</v>
      </c>
      <c r="K33" s="8">
        <v>21</v>
      </c>
      <c r="L33" s="8">
        <v>21</v>
      </c>
      <c r="M33" s="8">
        <v>21</v>
      </c>
      <c r="N33" s="8">
        <v>21</v>
      </c>
      <c r="O33" s="8">
        <v>21</v>
      </c>
      <c r="P33" s="8">
        <v>21</v>
      </c>
      <c r="Q33" s="8">
        <v>21</v>
      </c>
      <c r="R33" s="8">
        <v>21</v>
      </c>
      <c r="S33" s="8">
        <v>21</v>
      </c>
      <c r="T33" s="8">
        <v>21</v>
      </c>
      <c r="U33" s="8">
        <v>21</v>
      </c>
      <c r="V33" s="8">
        <v>21</v>
      </c>
      <c r="W33" s="8">
        <v>21</v>
      </c>
      <c r="X33" s="8">
        <v>21</v>
      </c>
      <c r="Y33" s="8">
        <v>21</v>
      </c>
      <c r="Z33" s="8">
        <v>21</v>
      </c>
      <c r="AA33" s="8">
        <v>21</v>
      </c>
      <c r="AB33" s="8">
        <v>21</v>
      </c>
      <c r="AC33" s="8">
        <v>21</v>
      </c>
      <c r="AD33" s="8">
        <v>21</v>
      </c>
      <c r="AE33" s="8">
        <v>21</v>
      </c>
      <c r="AF33" s="8">
        <v>21</v>
      </c>
    </row>
    <row r="34" spans="1:32" x14ac:dyDescent="0.2">
      <c r="A34" t="s">
        <v>113</v>
      </c>
      <c r="B34" s="52" t="s">
        <v>105</v>
      </c>
      <c r="C34" s="53" t="s">
        <v>80</v>
      </c>
      <c r="D34" s="9" t="s">
        <v>83</v>
      </c>
      <c r="E34" s="8" t="s">
        <v>84</v>
      </c>
      <c r="F34" s="8" t="s">
        <v>84</v>
      </c>
      <c r="G34" s="8" t="s">
        <v>84</v>
      </c>
      <c r="H34" s="8" t="s">
        <v>84</v>
      </c>
      <c r="I34" s="8" t="s">
        <v>84</v>
      </c>
      <c r="J34" s="8" t="s">
        <v>84</v>
      </c>
      <c r="K34" s="8" t="s">
        <v>84</v>
      </c>
      <c r="L34" s="8" t="s">
        <v>84</v>
      </c>
      <c r="M34" s="8" t="s">
        <v>84</v>
      </c>
      <c r="N34" s="8" t="s">
        <v>84</v>
      </c>
      <c r="O34" s="8" t="s">
        <v>84</v>
      </c>
      <c r="P34" s="8" t="s">
        <v>84</v>
      </c>
      <c r="Q34" s="8" t="s">
        <v>84</v>
      </c>
      <c r="R34" s="8" t="s">
        <v>84</v>
      </c>
      <c r="S34" s="8" t="s">
        <v>84</v>
      </c>
      <c r="T34" s="8" t="s">
        <v>84</v>
      </c>
      <c r="U34" s="8" t="s">
        <v>84</v>
      </c>
      <c r="V34" s="8" t="s">
        <v>84</v>
      </c>
      <c r="W34" s="8" t="s">
        <v>84</v>
      </c>
      <c r="X34" s="8" t="s">
        <v>84</v>
      </c>
      <c r="Y34" s="8" t="s">
        <v>84</v>
      </c>
      <c r="Z34" s="8" t="s">
        <v>84</v>
      </c>
      <c r="AA34" s="8" t="s">
        <v>84</v>
      </c>
      <c r="AB34" s="8" t="s">
        <v>84</v>
      </c>
      <c r="AC34" s="8" t="s">
        <v>84</v>
      </c>
      <c r="AD34" s="8" t="s">
        <v>84</v>
      </c>
      <c r="AE34" s="8" t="s">
        <v>84</v>
      </c>
      <c r="AF34" s="8" t="s">
        <v>84</v>
      </c>
    </row>
    <row r="35" spans="1:32" x14ac:dyDescent="0.2">
      <c r="A35" t="s">
        <v>114</v>
      </c>
      <c r="B35" s="52" t="s">
        <v>105</v>
      </c>
      <c r="C35" s="53" t="s">
        <v>80</v>
      </c>
      <c r="D35" s="9" t="s">
        <v>86</v>
      </c>
      <c r="E35" s="8">
        <v>935307.52</v>
      </c>
      <c r="F35" s="8">
        <v>935307.52</v>
      </c>
      <c r="G35" s="8">
        <v>935307.52</v>
      </c>
      <c r="H35" s="8">
        <v>935307.52</v>
      </c>
      <c r="I35" s="8">
        <v>935307.52</v>
      </c>
      <c r="J35" s="8">
        <v>935307.52</v>
      </c>
      <c r="K35" s="8">
        <v>935307.52</v>
      </c>
      <c r="L35" s="8">
        <v>935307.52</v>
      </c>
      <c r="M35" s="8">
        <v>935307.52</v>
      </c>
      <c r="N35" s="8">
        <v>935307.52</v>
      </c>
      <c r="O35" s="8">
        <v>935307.52</v>
      </c>
      <c r="P35" s="8">
        <v>935307.52</v>
      </c>
      <c r="Q35" s="8">
        <v>935307.52</v>
      </c>
      <c r="R35" s="8">
        <v>935307.52</v>
      </c>
      <c r="S35" s="8">
        <v>935307.52</v>
      </c>
      <c r="T35" s="8">
        <v>935307.52</v>
      </c>
      <c r="U35" s="8">
        <v>935307.52</v>
      </c>
      <c r="V35" s="8">
        <v>935307.52</v>
      </c>
      <c r="W35" s="8">
        <v>935307.52</v>
      </c>
      <c r="X35" s="8">
        <v>935307.52</v>
      </c>
      <c r="Y35" s="8">
        <v>935307.52</v>
      </c>
      <c r="Z35" s="8">
        <v>935307.52</v>
      </c>
      <c r="AA35" s="8">
        <v>935307.52</v>
      </c>
      <c r="AB35" s="8">
        <v>935307.52</v>
      </c>
      <c r="AC35" s="8">
        <v>935307.52</v>
      </c>
      <c r="AD35" s="8">
        <v>935307.52</v>
      </c>
      <c r="AE35" s="8">
        <v>935307.52</v>
      </c>
      <c r="AF35" s="8">
        <v>935307.52</v>
      </c>
    </row>
    <row r="36" spans="1:32" x14ac:dyDescent="0.2">
      <c r="A36" t="s">
        <v>115</v>
      </c>
      <c r="B36" s="52" t="s">
        <v>105</v>
      </c>
      <c r="C36" s="53" t="s">
        <v>80</v>
      </c>
      <c r="D36" s="9" t="s">
        <v>88</v>
      </c>
      <c r="E36" s="8" t="s">
        <v>69</v>
      </c>
      <c r="F36" s="8" t="s">
        <v>69</v>
      </c>
      <c r="G36" s="8" t="s">
        <v>69</v>
      </c>
      <c r="H36" s="8" t="s">
        <v>69</v>
      </c>
      <c r="I36" s="8" t="s">
        <v>69</v>
      </c>
      <c r="J36" s="8" t="s">
        <v>69</v>
      </c>
      <c r="K36" s="8" t="s">
        <v>69</v>
      </c>
      <c r="L36" s="8" t="s">
        <v>69</v>
      </c>
      <c r="M36" s="8" t="s">
        <v>69</v>
      </c>
      <c r="N36" s="8" t="s">
        <v>69</v>
      </c>
      <c r="O36" s="8" t="s">
        <v>69</v>
      </c>
      <c r="P36" s="8" t="s">
        <v>69</v>
      </c>
      <c r="Q36" s="8" t="s">
        <v>69</v>
      </c>
      <c r="R36" s="8" t="s">
        <v>69</v>
      </c>
      <c r="S36" s="8" t="s">
        <v>69</v>
      </c>
      <c r="T36" s="8" t="s">
        <v>69</v>
      </c>
      <c r="U36" s="8" t="s">
        <v>69</v>
      </c>
      <c r="V36" s="8" t="s">
        <v>69</v>
      </c>
      <c r="W36" s="8" t="s">
        <v>69</v>
      </c>
      <c r="X36" s="8" t="s">
        <v>69</v>
      </c>
      <c r="Y36" s="8" t="s">
        <v>69</v>
      </c>
      <c r="Z36" s="8" t="s">
        <v>69</v>
      </c>
      <c r="AA36" s="8" t="s">
        <v>69</v>
      </c>
      <c r="AB36" s="8" t="s">
        <v>69</v>
      </c>
      <c r="AC36" s="8" t="s">
        <v>69</v>
      </c>
      <c r="AD36" s="8" t="s">
        <v>69</v>
      </c>
      <c r="AE36" s="8" t="s">
        <v>69</v>
      </c>
      <c r="AF36" s="8" t="s">
        <v>69</v>
      </c>
    </row>
    <row r="37" spans="1:32" x14ac:dyDescent="0.2">
      <c r="A37" t="s">
        <v>116</v>
      </c>
      <c r="B37" s="52" t="s">
        <v>105</v>
      </c>
      <c r="C37" s="53" t="s">
        <v>80</v>
      </c>
      <c r="D37" s="11" t="s">
        <v>90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ht="15" x14ac:dyDescent="0.25">
      <c r="A38" t="s">
        <v>117</v>
      </c>
      <c r="B38" s="54" t="s">
        <v>118</v>
      </c>
      <c r="C38" s="55" t="s">
        <v>65</v>
      </c>
      <c r="D38" s="13" t="s">
        <v>66</v>
      </c>
      <c r="E38" s="8">
        <v>87282455.790000007</v>
      </c>
      <c r="F38" s="8">
        <v>87282455.790000007</v>
      </c>
      <c r="G38" s="8">
        <v>87282455.790000007</v>
      </c>
      <c r="H38" s="8">
        <v>87282455.790000007</v>
      </c>
      <c r="I38" s="8">
        <v>87282455.790000007</v>
      </c>
      <c r="J38" s="8">
        <v>87282455.790000007</v>
      </c>
      <c r="K38" s="8">
        <v>87282455.790000007</v>
      </c>
      <c r="L38" s="8">
        <v>87282455.790000007</v>
      </c>
      <c r="M38" s="8">
        <v>87282455.790000007</v>
      </c>
      <c r="N38" s="8">
        <v>87282455.790000007</v>
      </c>
      <c r="O38" s="8">
        <v>87282455.790000007</v>
      </c>
      <c r="P38" s="8">
        <v>87282455.790000007</v>
      </c>
      <c r="Q38" s="8">
        <v>87282455.790000007</v>
      </c>
      <c r="R38" s="8">
        <v>87282455.790000007</v>
      </c>
      <c r="S38" s="8">
        <v>87282455.790000007</v>
      </c>
      <c r="T38" s="8">
        <v>87282455.790000007</v>
      </c>
      <c r="U38" s="8">
        <v>87282455.790000007</v>
      </c>
      <c r="V38" s="8">
        <v>87282455.790000007</v>
      </c>
      <c r="W38" s="8">
        <v>87282455.790000007</v>
      </c>
      <c r="X38" s="8">
        <v>87282455.790000007</v>
      </c>
      <c r="Y38" s="8">
        <v>87282455.790000007</v>
      </c>
      <c r="Z38" s="8">
        <v>87282455.790000007</v>
      </c>
      <c r="AA38" s="8">
        <v>87282455.790000007</v>
      </c>
      <c r="AB38" s="8">
        <v>87282455.790000007</v>
      </c>
      <c r="AC38" s="8">
        <v>87282455.790000007</v>
      </c>
      <c r="AD38" s="8">
        <v>87282455.790000007</v>
      </c>
      <c r="AE38" s="8">
        <v>87282455.790000007</v>
      </c>
      <c r="AF38" s="8">
        <v>87282455.790000007</v>
      </c>
    </row>
    <row r="39" spans="1:32" x14ac:dyDescent="0.2">
      <c r="A39" t="s">
        <v>119</v>
      </c>
      <c r="B39" s="54" t="s">
        <v>118</v>
      </c>
      <c r="C39" s="55" t="s">
        <v>65</v>
      </c>
      <c r="D39" s="14" t="s">
        <v>68</v>
      </c>
      <c r="E39" s="8" t="s">
        <v>69</v>
      </c>
      <c r="F39" s="8" t="s">
        <v>69</v>
      </c>
      <c r="G39" s="8" t="s">
        <v>69</v>
      </c>
      <c r="H39" s="8" t="s">
        <v>69</v>
      </c>
      <c r="I39" s="8" t="s">
        <v>69</v>
      </c>
      <c r="J39" s="8" t="s">
        <v>69</v>
      </c>
      <c r="K39" s="8" t="s">
        <v>69</v>
      </c>
      <c r="L39" s="8" t="s">
        <v>69</v>
      </c>
      <c r="M39" s="8" t="s">
        <v>69</v>
      </c>
      <c r="N39" s="8" t="s">
        <v>69</v>
      </c>
      <c r="O39" s="8" t="s">
        <v>69</v>
      </c>
      <c r="P39" s="8" t="s">
        <v>69</v>
      </c>
      <c r="Q39" s="8" t="s">
        <v>69</v>
      </c>
      <c r="R39" s="8" t="s">
        <v>69</v>
      </c>
      <c r="S39" s="8" t="s">
        <v>69</v>
      </c>
      <c r="T39" s="8" t="s">
        <v>69</v>
      </c>
      <c r="U39" s="8" t="s">
        <v>69</v>
      </c>
      <c r="V39" s="8" t="s">
        <v>69</v>
      </c>
      <c r="W39" s="8" t="s">
        <v>69</v>
      </c>
      <c r="X39" s="8" t="s">
        <v>69</v>
      </c>
      <c r="Y39" s="8" t="s">
        <v>69</v>
      </c>
      <c r="Z39" s="8" t="s">
        <v>69</v>
      </c>
      <c r="AA39" s="8" t="s">
        <v>69</v>
      </c>
      <c r="AB39" s="8" t="s">
        <v>69</v>
      </c>
      <c r="AC39" s="8" t="s">
        <v>69</v>
      </c>
      <c r="AD39" s="8" t="s">
        <v>69</v>
      </c>
      <c r="AE39" s="8" t="s">
        <v>69</v>
      </c>
      <c r="AF39" s="8" t="s">
        <v>69</v>
      </c>
    </row>
    <row r="40" spans="1:32" x14ac:dyDescent="0.2">
      <c r="A40" t="s">
        <v>120</v>
      </c>
      <c r="B40" s="54" t="s">
        <v>118</v>
      </c>
      <c r="C40" s="55" t="s">
        <v>65</v>
      </c>
      <c r="D40" s="14" t="s">
        <v>71</v>
      </c>
      <c r="E40" s="10"/>
      <c r="F40" s="10"/>
      <c r="G40" s="10">
        <v>21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x14ac:dyDescent="0.2">
      <c r="A41" t="s">
        <v>121</v>
      </c>
      <c r="B41" s="54" t="s">
        <v>118</v>
      </c>
      <c r="C41" s="55" t="s">
        <v>65</v>
      </c>
      <c r="D41" s="14" t="s">
        <v>73</v>
      </c>
      <c r="E41" s="8"/>
      <c r="F41" s="8"/>
      <c r="G41" s="8" t="s">
        <v>122</v>
      </c>
      <c r="H41" s="8"/>
      <c r="I41" s="8"/>
      <c r="J41" s="8"/>
      <c r="K41" s="8"/>
      <c r="L41" s="8"/>
      <c r="M41" s="8"/>
      <c r="N41" s="8"/>
      <c r="O41" s="8"/>
      <c r="P41" s="8"/>
      <c r="Q41" s="8"/>
      <c r="R41" s="8" t="s">
        <v>122</v>
      </c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</row>
    <row r="42" spans="1:32" x14ac:dyDescent="0.2">
      <c r="A42" t="s">
        <v>123</v>
      </c>
      <c r="B42" s="54" t="s">
        <v>118</v>
      </c>
      <c r="C42" s="55" t="s">
        <v>65</v>
      </c>
      <c r="D42" s="14" t="s">
        <v>76</v>
      </c>
      <c r="E42" s="8"/>
      <c r="F42" s="8"/>
      <c r="G42" s="8">
        <v>31</v>
      </c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</row>
    <row r="43" spans="1:32" x14ac:dyDescent="0.2">
      <c r="A43" t="s">
        <v>124</v>
      </c>
      <c r="B43" s="54" t="s">
        <v>118</v>
      </c>
      <c r="C43" s="55" t="s">
        <v>65</v>
      </c>
      <c r="D43" s="15" t="s">
        <v>78</v>
      </c>
      <c r="E43" s="8"/>
      <c r="F43" s="8"/>
      <c r="G43" s="8" t="s">
        <v>122</v>
      </c>
      <c r="H43" s="8"/>
      <c r="I43" s="8"/>
      <c r="J43" s="8"/>
      <c r="K43" s="8"/>
      <c r="L43" s="8"/>
      <c r="M43" s="8"/>
      <c r="N43" s="8"/>
      <c r="O43" s="8"/>
      <c r="P43" s="8"/>
      <c r="Q43" s="8"/>
      <c r="R43" s="8" t="s">
        <v>122</v>
      </c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</row>
    <row r="44" spans="1:32" x14ac:dyDescent="0.2">
      <c r="A44" t="s">
        <v>125</v>
      </c>
      <c r="B44" s="54" t="s">
        <v>118</v>
      </c>
      <c r="C44" s="55" t="s">
        <v>80</v>
      </c>
      <c r="D44" s="14" t="s">
        <v>81</v>
      </c>
      <c r="E44" s="8">
        <v>21</v>
      </c>
      <c r="F44" s="8">
        <v>21</v>
      </c>
      <c r="G44" s="8">
        <v>21</v>
      </c>
      <c r="H44" s="8">
        <v>21</v>
      </c>
      <c r="I44" s="8">
        <v>21</v>
      </c>
      <c r="J44" s="8">
        <v>21</v>
      </c>
      <c r="K44" s="8">
        <v>21</v>
      </c>
      <c r="L44" s="8">
        <v>21</v>
      </c>
      <c r="M44" s="8">
        <v>21</v>
      </c>
      <c r="N44" s="8">
        <v>21</v>
      </c>
      <c r="O44" s="8">
        <v>21</v>
      </c>
      <c r="P44" s="8">
        <v>21</v>
      </c>
      <c r="Q44" s="8">
        <v>21</v>
      </c>
      <c r="R44" s="8">
        <v>21</v>
      </c>
      <c r="S44" s="8">
        <v>21</v>
      </c>
      <c r="T44" s="8">
        <v>21</v>
      </c>
      <c r="U44" s="8">
        <v>21</v>
      </c>
      <c r="V44" s="8">
        <v>21</v>
      </c>
      <c r="W44" s="8">
        <v>21</v>
      </c>
      <c r="X44" s="8">
        <v>21</v>
      </c>
      <c r="Y44" s="8">
        <v>21</v>
      </c>
      <c r="Z44" s="8">
        <v>21</v>
      </c>
      <c r="AA44" s="8">
        <v>21</v>
      </c>
      <c r="AB44" s="8">
        <v>21</v>
      </c>
      <c r="AC44" s="8">
        <v>21</v>
      </c>
      <c r="AD44" s="8">
        <v>21</v>
      </c>
      <c r="AE44" s="8">
        <v>21</v>
      </c>
      <c r="AF44" s="8">
        <v>21</v>
      </c>
    </row>
    <row r="45" spans="1:32" x14ac:dyDescent="0.2">
      <c r="A45" t="s">
        <v>126</v>
      </c>
      <c r="B45" s="54" t="s">
        <v>118</v>
      </c>
      <c r="C45" s="55" t="s">
        <v>80</v>
      </c>
      <c r="D45" s="14" t="s">
        <v>83</v>
      </c>
      <c r="E45" s="8" t="s">
        <v>84</v>
      </c>
      <c r="F45" s="8" t="s">
        <v>84</v>
      </c>
      <c r="G45" s="8" t="s">
        <v>84</v>
      </c>
      <c r="H45" s="8" t="s">
        <v>84</v>
      </c>
      <c r="I45" s="8" t="s">
        <v>84</v>
      </c>
      <c r="J45" s="8" t="s">
        <v>84</v>
      </c>
      <c r="K45" s="8" t="s">
        <v>84</v>
      </c>
      <c r="L45" s="8" t="s">
        <v>84</v>
      </c>
      <c r="M45" s="8" t="s">
        <v>84</v>
      </c>
      <c r="N45" s="8" t="s">
        <v>84</v>
      </c>
      <c r="O45" s="8" t="s">
        <v>84</v>
      </c>
      <c r="P45" s="8" t="s">
        <v>84</v>
      </c>
      <c r="Q45" s="8" t="s">
        <v>84</v>
      </c>
      <c r="R45" s="8" t="s">
        <v>84</v>
      </c>
      <c r="S45" s="8" t="s">
        <v>84</v>
      </c>
      <c r="T45" s="8" t="s">
        <v>84</v>
      </c>
      <c r="U45" s="8" t="s">
        <v>84</v>
      </c>
      <c r="V45" s="8" t="s">
        <v>84</v>
      </c>
      <c r="W45" s="8" t="s">
        <v>84</v>
      </c>
      <c r="X45" s="8" t="s">
        <v>84</v>
      </c>
      <c r="Y45" s="8" t="s">
        <v>84</v>
      </c>
      <c r="Z45" s="8" t="s">
        <v>84</v>
      </c>
      <c r="AA45" s="8" t="s">
        <v>84</v>
      </c>
      <c r="AB45" s="8" t="s">
        <v>84</v>
      </c>
      <c r="AC45" s="8" t="s">
        <v>84</v>
      </c>
      <c r="AD45" s="8" t="s">
        <v>84</v>
      </c>
      <c r="AE45" s="8" t="s">
        <v>84</v>
      </c>
      <c r="AF45" s="8" t="s">
        <v>84</v>
      </c>
    </row>
    <row r="46" spans="1:32" x14ac:dyDescent="0.2">
      <c r="A46" t="s">
        <v>127</v>
      </c>
      <c r="B46" s="54" t="s">
        <v>118</v>
      </c>
      <c r="C46" s="55" t="s">
        <v>80</v>
      </c>
      <c r="D46" s="14" t="s">
        <v>86</v>
      </c>
      <c r="E46" s="8">
        <v>87282455.790000007</v>
      </c>
      <c r="F46" s="8">
        <v>87282455.790000007</v>
      </c>
      <c r="G46" s="8">
        <v>87282455.790000007</v>
      </c>
      <c r="H46" s="8">
        <v>87282455.790000007</v>
      </c>
      <c r="I46" s="8">
        <v>87282455.790000007</v>
      </c>
      <c r="J46" s="8">
        <v>87282455.790000007</v>
      </c>
      <c r="K46" s="8">
        <v>87282455.790000007</v>
      </c>
      <c r="L46" s="8">
        <v>87282455.790000007</v>
      </c>
      <c r="M46" s="8">
        <v>87282455.790000007</v>
      </c>
      <c r="N46" s="8">
        <v>87282455.790000007</v>
      </c>
      <c r="O46" s="8">
        <v>87282455.790000007</v>
      </c>
      <c r="P46" s="8">
        <v>87282455.790000007</v>
      </c>
      <c r="Q46" s="8">
        <v>87282455.790000007</v>
      </c>
      <c r="R46" s="8">
        <v>87282455.790000007</v>
      </c>
      <c r="S46" s="8">
        <v>87282455.790000007</v>
      </c>
      <c r="T46" s="8">
        <v>87282455.790000007</v>
      </c>
      <c r="U46" s="8">
        <v>87282455.790000007</v>
      </c>
      <c r="V46" s="8">
        <v>87282455.790000007</v>
      </c>
      <c r="W46" s="8">
        <v>87282455.790000007</v>
      </c>
      <c r="X46" s="8">
        <v>87282455.790000007</v>
      </c>
      <c r="Y46" s="8">
        <v>87282455.790000007</v>
      </c>
      <c r="Z46" s="8">
        <v>87282455.790000007</v>
      </c>
      <c r="AA46" s="8">
        <v>87282455.790000007</v>
      </c>
      <c r="AB46" s="8">
        <v>87282455.790000007</v>
      </c>
      <c r="AC46" s="8">
        <v>87282455.790000007</v>
      </c>
      <c r="AD46" s="8">
        <v>87282455.790000007</v>
      </c>
      <c r="AE46" s="8">
        <v>87282455.790000007</v>
      </c>
      <c r="AF46" s="8">
        <v>87282455.790000007</v>
      </c>
    </row>
    <row r="47" spans="1:32" x14ac:dyDescent="0.2">
      <c r="A47" t="s">
        <v>128</v>
      </c>
      <c r="B47" s="54" t="s">
        <v>118</v>
      </c>
      <c r="C47" s="55" t="s">
        <v>80</v>
      </c>
      <c r="D47" s="14" t="s">
        <v>88</v>
      </c>
      <c r="E47" s="8" t="s">
        <v>69</v>
      </c>
      <c r="F47" s="8" t="s">
        <v>69</v>
      </c>
      <c r="G47" s="8" t="s">
        <v>69</v>
      </c>
      <c r="H47" s="8" t="s">
        <v>69</v>
      </c>
      <c r="I47" s="8" t="s">
        <v>69</v>
      </c>
      <c r="J47" s="8" t="s">
        <v>69</v>
      </c>
      <c r="K47" s="8" t="s">
        <v>69</v>
      </c>
      <c r="L47" s="8" t="s">
        <v>69</v>
      </c>
      <c r="M47" s="8" t="s">
        <v>69</v>
      </c>
      <c r="N47" s="8" t="s">
        <v>69</v>
      </c>
      <c r="O47" s="8" t="s">
        <v>69</v>
      </c>
      <c r="P47" s="8" t="s">
        <v>69</v>
      </c>
      <c r="Q47" s="8" t="s">
        <v>69</v>
      </c>
      <c r="R47" s="8" t="s">
        <v>69</v>
      </c>
      <c r="S47" s="8" t="s">
        <v>69</v>
      </c>
      <c r="T47" s="8" t="s">
        <v>69</v>
      </c>
      <c r="U47" s="8" t="s">
        <v>69</v>
      </c>
      <c r="V47" s="8" t="s">
        <v>69</v>
      </c>
      <c r="W47" s="8" t="s">
        <v>69</v>
      </c>
      <c r="X47" s="8" t="s">
        <v>69</v>
      </c>
      <c r="Y47" s="8" t="s">
        <v>69</v>
      </c>
      <c r="Z47" s="8" t="s">
        <v>69</v>
      </c>
      <c r="AA47" s="8" t="s">
        <v>69</v>
      </c>
      <c r="AB47" s="8" t="s">
        <v>69</v>
      </c>
      <c r="AC47" s="8" t="s">
        <v>69</v>
      </c>
      <c r="AD47" s="8" t="s">
        <v>69</v>
      </c>
      <c r="AE47" s="8" t="s">
        <v>69</v>
      </c>
      <c r="AF47" s="8" t="s">
        <v>69</v>
      </c>
    </row>
    <row r="48" spans="1:32" x14ac:dyDescent="0.2">
      <c r="A48" t="s">
        <v>129</v>
      </c>
      <c r="B48" s="54" t="s">
        <v>118</v>
      </c>
      <c r="C48" s="55" t="s">
        <v>80</v>
      </c>
      <c r="D48" s="15" t="s">
        <v>90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</row>
    <row r="49" spans="1:32" ht="15" x14ac:dyDescent="0.25">
      <c r="A49" t="s">
        <v>130</v>
      </c>
      <c r="B49" s="52" t="s">
        <v>131</v>
      </c>
      <c r="C49" s="53" t="s">
        <v>65</v>
      </c>
      <c r="D49" s="7" t="s">
        <v>66</v>
      </c>
      <c r="E49" s="8">
        <v>25340067.809999999</v>
      </c>
      <c r="F49" s="8">
        <v>25340067.809999999</v>
      </c>
      <c r="G49" s="8">
        <v>33720522.390000001</v>
      </c>
      <c r="H49" s="8">
        <v>25340067.809999999</v>
      </c>
      <c r="I49" s="8">
        <v>25340067.809999999</v>
      </c>
      <c r="J49" s="8">
        <v>25340067.809999999</v>
      </c>
      <c r="K49" s="8">
        <v>25340067.809999999</v>
      </c>
      <c r="L49" s="8">
        <v>25340067.809999999</v>
      </c>
      <c r="M49" s="8">
        <v>25340067.809999999</v>
      </c>
      <c r="N49" s="8">
        <v>25340067.809999999</v>
      </c>
      <c r="O49" s="8">
        <v>25340067.809999999</v>
      </c>
      <c r="P49" s="8">
        <v>25340067.809999999</v>
      </c>
      <c r="Q49" s="8">
        <v>25340067.809999999</v>
      </c>
      <c r="R49" s="8">
        <v>25340067.809999999</v>
      </c>
      <c r="S49" s="8">
        <v>25340067.809999999</v>
      </c>
      <c r="T49" s="8">
        <v>25340067.809999999</v>
      </c>
      <c r="U49" s="8">
        <v>25340067.809999999</v>
      </c>
      <c r="V49" s="8">
        <v>25340067.809999999</v>
      </c>
      <c r="W49" s="8">
        <v>25340067.809999999</v>
      </c>
      <c r="X49" s="8">
        <v>25340067.809999999</v>
      </c>
      <c r="Y49" s="8">
        <v>25340067.809999999</v>
      </c>
      <c r="Z49" s="8">
        <v>25340067.809999999</v>
      </c>
      <c r="AA49" s="8">
        <v>25340067.809999999</v>
      </c>
      <c r="AB49" s="8">
        <v>25340067.809999999</v>
      </c>
      <c r="AC49" s="8">
        <v>25340067.809999999</v>
      </c>
      <c r="AD49" s="8">
        <v>25340067.809999999</v>
      </c>
      <c r="AE49" s="8">
        <v>25340067.809999999</v>
      </c>
      <c r="AF49" s="8">
        <v>25340067.809999999</v>
      </c>
    </row>
    <row r="50" spans="1:32" x14ac:dyDescent="0.2">
      <c r="A50" t="s">
        <v>132</v>
      </c>
      <c r="B50" s="52" t="s">
        <v>131</v>
      </c>
      <c r="C50" s="53" t="s">
        <v>65</v>
      </c>
      <c r="D50" s="9" t="s">
        <v>68</v>
      </c>
      <c r="E50" s="8" t="s">
        <v>69</v>
      </c>
      <c r="F50" s="8" t="s">
        <v>69</v>
      </c>
      <c r="G50" s="8" t="s">
        <v>69</v>
      </c>
      <c r="H50" s="8" t="s">
        <v>69</v>
      </c>
      <c r="I50" s="8" t="s">
        <v>69</v>
      </c>
      <c r="J50" s="8" t="s">
        <v>69</v>
      </c>
      <c r="K50" s="8" t="s">
        <v>69</v>
      </c>
      <c r="L50" s="8" t="s">
        <v>69</v>
      </c>
      <c r="M50" s="8" t="s">
        <v>69</v>
      </c>
      <c r="N50" s="8" t="s">
        <v>69</v>
      </c>
      <c r="O50" s="8" t="s">
        <v>69</v>
      </c>
      <c r="P50" s="8" t="s">
        <v>69</v>
      </c>
      <c r="Q50" s="8" t="s">
        <v>69</v>
      </c>
      <c r="R50" s="8" t="s">
        <v>69</v>
      </c>
      <c r="S50" s="8" t="s">
        <v>69</v>
      </c>
      <c r="T50" s="8" t="s">
        <v>69</v>
      </c>
      <c r="U50" s="8" t="s">
        <v>69</v>
      </c>
      <c r="V50" s="8" t="s">
        <v>69</v>
      </c>
      <c r="W50" s="8" t="s">
        <v>69</v>
      </c>
      <c r="X50" s="8" t="s">
        <v>69</v>
      </c>
      <c r="Y50" s="8" t="s">
        <v>69</v>
      </c>
      <c r="Z50" s="8" t="s">
        <v>69</v>
      </c>
      <c r="AA50" s="8" t="s">
        <v>69</v>
      </c>
      <c r="AB50" s="8" t="s">
        <v>69</v>
      </c>
      <c r="AC50" s="8" t="s">
        <v>69</v>
      </c>
      <c r="AD50" s="8" t="s">
        <v>69</v>
      </c>
      <c r="AE50" s="8" t="s">
        <v>69</v>
      </c>
      <c r="AF50" s="8" t="s">
        <v>69</v>
      </c>
    </row>
    <row r="51" spans="1:32" x14ac:dyDescent="0.2">
      <c r="A51" t="s">
        <v>133</v>
      </c>
      <c r="B51" s="52" t="s">
        <v>131</v>
      </c>
      <c r="C51" s="53" t="s">
        <v>65</v>
      </c>
      <c r="D51" s="9" t="s">
        <v>71</v>
      </c>
      <c r="E51" s="10"/>
      <c r="F51" s="10"/>
      <c r="G51" s="10">
        <v>21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32" x14ac:dyDescent="0.2">
      <c r="A52" t="s">
        <v>134</v>
      </c>
      <c r="B52" s="52" t="s">
        <v>131</v>
      </c>
      <c r="C52" s="53" t="s">
        <v>65</v>
      </c>
      <c r="D52" s="9" t="s">
        <v>73</v>
      </c>
      <c r="E52" s="8"/>
      <c r="F52" s="8"/>
      <c r="G52" s="8" t="s">
        <v>135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 t="s">
        <v>135</v>
      </c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 spans="1:32" x14ac:dyDescent="0.2">
      <c r="A53" t="s">
        <v>136</v>
      </c>
      <c r="B53" s="52" t="s">
        <v>131</v>
      </c>
      <c r="C53" s="53" t="s">
        <v>65</v>
      </c>
      <c r="D53" s="9" t="s">
        <v>76</v>
      </c>
      <c r="E53" s="8"/>
      <c r="F53" s="8"/>
      <c r="G53" s="8">
        <v>9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</row>
    <row r="54" spans="1:32" x14ac:dyDescent="0.2">
      <c r="A54" t="s">
        <v>137</v>
      </c>
      <c r="B54" s="52" t="s">
        <v>131</v>
      </c>
      <c r="C54" s="53" t="s">
        <v>65</v>
      </c>
      <c r="D54" s="11" t="s">
        <v>78</v>
      </c>
      <c r="E54" s="8"/>
      <c r="F54" s="8"/>
      <c r="G54" s="8" t="s">
        <v>135</v>
      </c>
      <c r="H54" s="8"/>
      <c r="I54" s="8"/>
      <c r="J54" s="8"/>
      <c r="K54" s="8"/>
      <c r="L54" s="8"/>
      <c r="M54" s="8"/>
      <c r="N54" s="8"/>
      <c r="O54" s="8"/>
      <c r="P54" s="8"/>
      <c r="Q54" s="8"/>
      <c r="R54" s="8" t="s">
        <v>135</v>
      </c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</row>
    <row r="55" spans="1:32" x14ac:dyDescent="0.2">
      <c r="A55" t="s">
        <v>138</v>
      </c>
      <c r="B55" s="52" t="s">
        <v>131</v>
      </c>
      <c r="C55" s="53" t="s">
        <v>80</v>
      </c>
      <c r="D55" s="9" t="s">
        <v>81</v>
      </c>
      <c r="E55" s="8">
        <v>21</v>
      </c>
      <c r="F55" s="8">
        <v>21</v>
      </c>
      <c r="G55" s="8">
        <v>21</v>
      </c>
      <c r="H55" s="8">
        <v>21</v>
      </c>
      <c r="I55" s="8">
        <v>21</v>
      </c>
      <c r="J55" s="8">
        <v>21</v>
      </c>
      <c r="K55" s="8">
        <v>21</v>
      </c>
      <c r="L55" s="8">
        <v>21</v>
      </c>
      <c r="M55" s="8">
        <v>21</v>
      </c>
      <c r="N55" s="8">
        <v>21</v>
      </c>
      <c r="O55" s="8">
        <v>21</v>
      </c>
      <c r="P55" s="8">
        <v>21</v>
      </c>
      <c r="Q55" s="8">
        <v>21</v>
      </c>
      <c r="R55" s="8">
        <v>21</v>
      </c>
      <c r="S55" s="8">
        <v>21</v>
      </c>
      <c r="T55" s="8">
        <v>21</v>
      </c>
      <c r="U55" s="8">
        <v>21</v>
      </c>
      <c r="V55" s="8">
        <v>21</v>
      </c>
      <c r="W55" s="8">
        <v>21</v>
      </c>
      <c r="X55" s="8">
        <v>21</v>
      </c>
      <c r="Y55" s="8">
        <v>21</v>
      </c>
      <c r="Z55" s="8">
        <v>21</v>
      </c>
      <c r="AA55" s="8">
        <v>21</v>
      </c>
      <c r="AB55" s="8">
        <v>21</v>
      </c>
      <c r="AC55" s="8">
        <v>21</v>
      </c>
      <c r="AD55" s="8">
        <v>21</v>
      </c>
      <c r="AE55" s="8">
        <v>21</v>
      </c>
      <c r="AF55" s="8">
        <v>21</v>
      </c>
    </row>
    <row r="56" spans="1:32" x14ac:dyDescent="0.2">
      <c r="A56" t="s">
        <v>139</v>
      </c>
      <c r="B56" s="52" t="s">
        <v>131</v>
      </c>
      <c r="C56" s="53" t="s">
        <v>80</v>
      </c>
      <c r="D56" s="9" t="s">
        <v>83</v>
      </c>
      <c r="E56" s="8" t="s">
        <v>84</v>
      </c>
      <c r="F56" s="8" t="s">
        <v>84</v>
      </c>
      <c r="G56" s="8" t="s">
        <v>84</v>
      </c>
      <c r="H56" s="8" t="s">
        <v>84</v>
      </c>
      <c r="I56" s="8" t="s">
        <v>84</v>
      </c>
      <c r="J56" s="8" t="s">
        <v>84</v>
      </c>
      <c r="K56" s="8" t="s">
        <v>84</v>
      </c>
      <c r="L56" s="8" t="s">
        <v>84</v>
      </c>
      <c r="M56" s="8" t="s">
        <v>84</v>
      </c>
      <c r="N56" s="8" t="s">
        <v>84</v>
      </c>
      <c r="O56" s="8" t="s">
        <v>84</v>
      </c>
      <c r="P56" s="8" t="s">
        <v>84</v>
      </c>
      <c r="Q56" s="8" t="s">
        <v>84</v>
      </c>
      <c r="R56" s="8" t="s">
        <v>84</v>
      </c>
      <c r="S56" s="8" t="s">
        <v>84</v>
      </c>
      <c r="T56" s="8" t="s">
        <v>84</v>
      </c>
      <c r="U56" s="8" t="s">
        <v>84</v>
      </c>
      <c r="V56" s="8" t="s">
        <v>84</v>
      </c>
      <c r="W56" s="8" t="s">
        <v>84</v>
      </c>
      <c r="X56" s="8" t="s">
        <v>84</v>
      </c>
      <c r="Y56" s="8" t="s">
        <v>84</v>
      </c>
      <c r="Z56" s="8" t="s">
        <v>84</v>
      </c>
      <c r="AA56" s="8" t="s">
        <v>84</v>
      </c>
      <c r="AB56" s="8" t="s">
        <v>84</v>
      </c>
      <c r="AC56" s="8" t="s">
        <v>84</v>
      </c>
      <c r="AD56" s="8" t="s">
        <v>84</v>
      </c>
      <c r="AE56" s="8" t="s">
        <v>84</v>
      </c>
      <c r="AF56" s="8" t="s">
        <v>84</v>
      </c>
    </row>
    <row r="57" spans="1:32" x14ac:dyDescent="0.2">
      <c r="A57" t="s">
        <v>140</v>
      </c>
      <c r="B57" s="52" t="s">
        <v>131</v>
      </c>
      <c r="C57" s="53" t="s">
        <v>80</v>
      </c>
      <c r="D57" s="9" t="s">
        <v>86</v>
      </c>
      <c r="E57" s="8">
        <v>25340067.809999999</v>
      </c>
      <c r="F57" s="8">
        <v>25340067.809999999</v>
      </c>
      <c r="G57" s="8">
        <v>25340067.809999999</v>
      </c>
      <c r="H57" s="8">
        <v>25340067.809999999</v>
      </c>
      <c r="I57" s="8">
        <v>25340067.809999999</v>
      </c>
      <c r="J57" s="8">
        <v>25340067.809999999</v>
      </c>
      <c r="K57" s="8">
        <v>25340067.809999999</v>
      </c>
      <c r="L57" s="8">
        <v>25340067.809999999</v>
      </c>
      <c r="M57" s="8">
        <v>25340067.809999999</v>
      </c>
      <c r="N57" s="8">
        <v>25340067.809999999</v>
      </c>
      <c r="O57" s="8">
        <v>25340067.809999999</v>
      </c>
      <c r="P57" s="8">
        <v>25340067.809999999</v>
      </c>
      <c r="Q57" s="8">
        <v>25340067.809999999</v>
      </c>
      <c r="R57" s="8">
        <v>25340067.809999999</v>
      </c>
      <c r="S57" s="8">
        <v>25340067.809999999</v>
      </c>
      <c r="T57" s="8">
        <v>25340067.809999999</v>
      </c>
      <c r="U57" s="8">
        <v>25340067.809999999</v>
      </c>
      <c r="V57" s="8">
        <v>25340067.809999999</v>
      </c>
      <c r="W57" s="8">
        <v>25340067.809999999</v>
      </c>
      <c r="X57" s="8">
        <v>25340067.809999999</v>
      </c>
      <c r="Y57" s="8">
        <v>25340067.809999999</v>
      </c>
      <c r="Z57" s="8">
        <v>25340067.809999999</v>
      </c>
      <c r="AA57" s="8">
        <v>25340067.809999999</v>
      </c>
      <c r="AB57" s="8">
        <v>25340067.809999999</v>
      </c>
      <c r="AC57" s="8">
        <v>25340067.809999999</v>
      </c>
      <c r="AD57" s="8">
        <v>25340067.809999999</v>
      </c>
      <c r="AE57" s="8">
        <v>25340067.809999999</v>
      </c>
      <c r="AF57" s="8">
        <v>25340067.809999999</v>
      </c>
    </row>
    <row r="58" spans="1:32" x14ac:dyDescent="0.2">
      <c r="A58" t="s">
        <v>141</v>
      </c>
      <c r="B58" s="52" t="s">
        <v>131</v>
      </c>
      <c r="C58" s="53" t="s">
        <v>80</v>
      </c>
      <c r="D58" s="9" t="s">
        <v>88</v>
      </c>
      <c r="E58" s="8" t="s">
        <v>69</v>
      </c>
      <c r="F58" s="8" t="s">
        <v>69</v>
      </c>
      <c r="G58" s="8" t="s">
        <v>69</v>
      </c>
      <c r="H58" s="8" t="s">
        <v>69</v>
      </c>
      <c r="I58" s="8" t="s">
        <v>69</v>
      </c>
      <c r="J58" s="8" t="s">
        <v>69</v>
      </c>
      <c r="K58" s="8" t="s">
        <v>69</v>
      </c>
      <c r="L58" s="8" t="s">
        <v>69</v>
      </c>
      <c r="M58" s="8" t="s">
        <v>69</v>
      </c>
      <c r="N58" s="8" t="s">
        <v>69</v>
      </c>
      <c r="O58" s="8" t="s">
        <v>69</v>
      </c>
      <c r="P58" s="8" t="s">
        <v>69</v>
      </c>
      <c r="Q58" s="8" t="s">
        <v>69</v>
      </c>
      <c r="R58" s="8" t="s">
        <v>69</v>
      </c>
      <c r="S58" s="8" t="s">
        <v>69</v>
      </c>
      <c r="T58" s="8" t="s">
        <v>69</v>
      </c>
      <c r="U58" s="8" t="s">
        <v>69</v>
      </c>
      <c r="V58" s="8" t="s">
        <v>69</v>
      </c>
      <c r="W58" s="8" t="s">
        <v>69</v>
      </c>
      <c r="X58" s="8" t="s">
        <v>69</v>
      </c>
      <c r="Y58" s="8" t="s">
        <v>69</v>
      </c>
      <c r="Z58" s="8" t="s">
        <v>69</v>
      </c>
      <c r="AA58" s="8" t="s">
        <v>69</v>
      </c>
      <c r="AB58" s="8" t="s">
        <v>69</v>
      </c>
      <c r="AC58" s="8" t="s">
        <v>69</v>
      </c>
      <c r="AD58" s="8" t="s">
        <v>69</v>
      </c>
      <c r="AE58" s="8" t="s">
        <v>69</v>
      </c>
      <c r="AF58" s="8" t="s">
        <v>69</v>
      </c>
    </row>
    <row r="59" spans="1:32" x14ac:dyDescent="0.2">
      <c r="A59" t="s">
        <v>142</v>
      </c>
      <c r="B59" s="52" t="s">
        <v>131</v>
      </c>
      <c r="C59" s="53" t="s">
        <v>80</v>
      </c>
      <c r="D59" s="11" t="s">
        <v>90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</row>
    <row r="60" spans="1:32" ht="15" x14ac:dyDescent="0.25">
      <c r="A60" t="s">
        <v>143</v>
      </c>
      <c r="B60" s="54" t="s">
        <v>144</v>
      </c>
      <c r="C60" s="55" t="s">
        <v>65</v>
      </c>
      <c r="D60" s="13" t="s">
        <v>66</v>
      </c>
      <c r="E60" s="8">
        <v>2885395.65</v>
      </c>
      <c r="F60" s="8">
        <v>2885395.65</v>
      </c>
      <c r="G60" s="8">
        <v>5962613.3499999996</v>
      </c>
      <c r="H60" s="8">
        <v>2885395.65</v>
      </c>
      <c r="I60" s="8">
        <v>2885395.65</v>
      </c>
      <c r="J60" s="8">
        <v>2885395.65</v>
      </c>
      <c r="K60" s="8">
        <v>2885395.65</v>
      </c>
      <c r="L60" s="8">
        <v>2885395.65</v>
      </c>
      <c r="M60" s="8">
        <v>2885395.65</v>
      </c>
      <c r="N60" s="8">
        <v>2885395.65</v>
      </c>
      <c r="O60" s="8">
        <v>9321551.5</v>
      </c>
      <c r="P60" s="8">
        <v>2885395.65</v>
      </c>
      <c r="Q60" s="8">
        <v>2885395.65</v>
      </c>
      <c r="R60" s="8">
        <v>2885395.65</v>
      </c>
      <c r="S60" s="8">
        <v>2885395.65</v>
      </c>
      <c r="T60" s="8">
        <v>2885395.65</v>
      </c>
      <c r="U60" s="8">
        <v>2885395.65</v>
      </c>
      <c r="V60" s="8">
        <v>2885395.65</v>
      </c>
      <c r="W60" s="8">
        <v>2885395.65</v>
      </c>
      <c r="X60" s="8">
        <v>2885395.65</v>
      </c>
      <c r="Y60" s="8">
        <v>2885395.65</v>
      </c>
      <c r="Z60" s="8">
        <v>2885395.65</v>
      </c>
      <c r="AA60" s="8">
        <v>2885395.65</v>
      </c>
      <c r="AB60" s="8">
        <v>2885395.65</v>
      </c>
      <c r="AC60" s="8">
        <v>2885395.65</v>
      </c>
      <c r="AD60" s="8">
        <v>2885395.65</v>
      </c>
      <c r="AE60" s="8">
        <v>2885395.65</v>
      </c>
      <c r="AF60" s="8">
        <v>2885395.65</v>
      </c>
    </row>
    <row r="61" spans="1:32" x14ac:dyDescent="0.2">
      <c r="A61" t="s">
        <v>145</v>
      </c>
      <c r="B61" s="54" t="s">
        <v>144</v>
      </c>
      <c r="C61" s="55" t="s">
        <v>65</v>
      </c>
      <c r="D61" s="14" t="s">
        <v>68</v>
      </c>
      <c r="E61" s="8" t="s">
        <v>69</v>
      </c>
      <c r="F61" s="8" t="s">
        <v>69</v>
      </c>
      <c r="G61" s="8" t="s">
        <v>69</v>
      </c>
      <c r="H61" s="8" t="s">
        <v>69</v>
      </c>
      <c r="I61" s="8" t="s">
        <v>69</v>
      </c>
      <c r="J61" s="8" t="s">
        <v>69</v>
      </c>
      <c r="K61" s="8" t="s">
        <v>69</v>
      </c>
      <c r="L61" s="8" t="s">
        <v>69</v>
      </c>
      <c r="M61" s="8" t="s">
        <v>69</v>
      </c>
      <c r="N61" s="8" t="s">
        <v>69</v>
      </c>
      <c r="O61" s="8" t="s">
        <v>69</v>
      </c>
      <c r="P61" s="8" t="s">
        <v>69</v>
      </c>
      <c r="Q61" s="8" t="s">
        <v>69</v>
      </c>
      <c r="R61" s="8" t="s">
        <v>69</v>
      </c>
      <c r="S61" s="8" t="s">
        <v>69</v>
      </c>
      <c r="T61" s="8" t="s">
        <v>69</v>
      </c>
      <c r="U61" s="8" t="s">
        <v>69</v>
      </c>
      <c r="V61" s="8" t="s">
        <v>69</v>
      </c>
      <c r="W61" s="8" t="s">
        <v>69</v>
      </c>
      <c r="X61" s="8" t="s">
        <v>69</v>
      </c>
      <c r="Y61" s="8" t="s">
        <v>69</v>
      </c>
      <c r="Z61" s="8" t="s">
        <v>69</v>
      </c>
      <c r="AA61" s="8" t="s">
        <v>69</v>
      </c>
      <c r="AB61" s="8" t="s">
        <v>69</v>
      </c>
      <c r="AC61" s="8" t="s">
        <v>69</v>
      </c>
      <c r="AD61" s="8" t="s">
        <v>69</v>
      </c>
      <c r="AE61" s="8" t="s">
        <v>69</v>
      </c>
      <c r="AF61" s="8" t="s">
        <v>69</v>
      </c>
    </row>
    <row r="62" spans="1:32" x14ac:dyDescent="0.2">
      <c r="A62" t="s">
        <v>146</v>
      </c>
      <c r="B62" s="54" t="s">
        <v>144</v>
      </c>
      <c r="C62" s="55" t="s">
        <v>65</v>
      </c>
      <c r="D62" s="14" t="s">
        <v>71</v>
      </c>
      <c r="E62" s="10"/>
      <c r="F62" s="10"/>
      <c r="G62" s="10">
        <v>21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</row>
    <row r="63" spans="1:32" x14ac:dyDescent="0.2">
      <c r="A63" t="s">
        <v>147</v>
      </c>
      <c r="B63" s="54" t="s">
        <v>144</v>
      </c>
      <c r="C63" s="55" t="s">
        <v>65</v>
      </c>
      <c r="D63" s="14" t="s">
        <v>73</v>
      </c>
      <c r="E63" s="8"/>
      <c r="F63" s="8"/>
      <c r="G63" s="8" t="s">
        <v>148</v>
      </c>
      <c r="H63" s="8"/>
      <c r="I63" s="8"/>
      <c r="J63" s="8"/>
      <c r="K63" s="8"/>
      <c r="L63" s="8"/>
      <c r="M63" s="8"/>
      <c r="N63" s="8"/>
      <c r="O63" s="8"/>
      <c r="P63" s="8"/>
      <c r="Q63" s="8"/>
      <c r="R63" s="8" t="s">
        <v>148</v>
      </c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</row>
    <row r="64" spans="1:32" x14ac:dyDescent="0.2">
      <c r="A64" t="s">
        <v>149</v>
      </c>
      <c r="B64" s="54" t="s">
        <v>144</v>
      </c>
      <c r="C64" s="55" t="s">
        <v>65</v>
      </c>
      <c r="D64" s="14" t="s">
        <v>76</v>
      </c>
      <c r="E64" s="8"/>
      <c r="F64" s="8"/>
      <c r="G64" s="8">
        <v>515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 spans="1:32" x14ac:dyDescent="0.2">
      <c r="A65" t="s">
        <v>150</v>
      </c>
      <c r="B65" s="54" t="s">
        <v>144</v>
      </c>
      <c r="C65" s="55" t="s">
        <v>65</v>
      </c>
      <c r="D65" s="15" t="s">
        <v>78</v>
      </c>
      <c r="E65" s="8"/>
      <c r="F65" s="8"/>
      <c r="G65" s="8" t="s">
        <v>148</v>
      </c>
      <c r="H65" s="8"/>
      <c r="I65" s="8"/>
      <c r="J65" s="8"/>
      <c r="K65" s="8"/>
      <c r="L65" s="8"/>
      <c r="M65" s="8"/>
      <c r="N65" s="8"/>
      <c r="O65" s="8"/>
      <c r="P65" s="8"/>
      <c r="Q65" s="8"/>
      <c r="R65" s="8" t="s">
        <v>148</v>
      </c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</row>
    <row r="66" spans="1:32" x14ac:dyDescent="0.2">
      <c r="A66" t="s">
        <v>151</v>
      </c>
      <c r="B66" s="54" t="s">
        <v>144</v>
      </c>
      <c r="C66" s="55" t="s">
        <v>80</v>
      </c>
      <c r="D66" s="14" t="s">
        <v>81</v>
      </c>
      <c r="E66" s="8">
        <v>21</v>
      </c>
      <c r="F66" s="8">
        <v>21</v>
      </c>
      <c r="G66" s="8">
        <v>21</v>
      </c>
      <c r="H66" s="8">
        <v>21</v>
      </c>
      <c r="I66" s="8">
        <v>21</v>
      </c>
      <c r="J66" s="8">
        <v>21</v>
      </c>
      <c r="K66" s="8">
        <v>21</v>
      </c>
      <c r="L66" s="8">
        <v>21</v>
      </c>
      <c r="M66" s="8">
        <v>21</v>
      </c>
      <c r="N66" s="8">
        <v>21</v>
      </c>
      <c r="O66" s="8">
        <v>21</v>
      </c>
      <c r="P66" s="8">
        <v>21</v>
      </c>
      <c r="Q66" s="8">
        <v>21</v>
      </c>
      <c r="R66" s="8">
        <v>21</v>
      </c>
      <c r="S66" s="8">
        <v>21</v>
      </c>
      <c r="T66" s="8">
        <v>21</v>
      </c>
      <c r="U66" s="8">
        <v>21</v>
      </c>
      <c r="V66" s="8">
        <v>21</v>
      </c>
      <c r="W66" s="8">
        <v>21</v>
      </c>
      <c r="X66" s="8">
        <v>21</v>
      </c>
      <c r="Y66" s="8">
        <v>21</v>
      </c>
      <c r="Z66" s="8">
        <v>21</v>
      </c>
      <c r="AA66" s="8">
        <v>21</v>
      </c>
      <c r="AB66" s="8">
        <v>21</v>
      </c>
      <c r="AC66" s="8">
        <v>21</v>
      </c>
      <c r="AD66" s="8">
        <v>21</v>
      </c>
      <c r="AE66" s="8">
        <v>21</v>
      </c>
      <c r="AF66" s="8">
        <v>21</v>
      </c>
    </row>
    <row r="67" spans="1:32" x14ac:dyDescent="0.2">
      <c r="A67" t="s">
        <v>152</v>
      </c>
      <c r="B67" s="54" t="s">
        <v>144</v>
      </c>
      <c r="C67" s="55" t="s">
        <v>80</v>
      </c>
      <c r="D67" s="14" t="s">
        <v>83</v>
      </c>
      <c r="E67" s="8" t="s">
        <v>153</v>
      </c>
      <c r="F67" s="8" t="s">
        <v>153</v>
      </c>
      <c r="G67" s="8" t="s">
        <v>153</v>
      </c>
      <c r="H67" s="8" t="s">
        <v>153</v>
      </c>
      <c r="I67" s="8" t="s">
        <v>153</v>
      </c>
      <c r="J67" s="8" t="s">
        <v>153</v>
      </c>
      <c r="K67" s="8" t="s">
        <v>153</v>
      </c>
      <c r="L67" s="8" t="s">
        <v>153</v>
      </c>
      <c r="M67" s="8" t="s">
        <v>153</v>
      </c>
      <c r="N67" s="8" t="s">
        <v>153</v>
      </c>
      <c r="O67" s="8" t="s">
        <v>153</v>
      </c>
      <c r="P67" s="8" t="s">
        <v>153</v>
      </c>
      <c r="Q67" s="8" t="s">
        <v>153</v>
      </c>
      <c r="R67" s="8" t="s">
        <v>153</v>
      </c>
      <c r="S67" s="8" t="s">
        <v>153</v>
      </c>
      <c r="T67" s="8" t="s">
        <v>153</v>
      </c>
      <c r="U67" s="8" t="s">
        <v>153</v>
      </c>
      <c r="V67" s="8" t="s">
        <v>153</v>
      </c>
      <c r="W67" s="8" t="s">
        <v>153</v>
      </c>
      <c r="X67" s="8" t="s">
        <v>153</v>
      </c>
      <c r="Y67" s="8" t="s">
        <v>153</v>
      </c>
      <c r="Z67" s="8" t="s">
        <v>153</v>
      </c>
      <c r="AA67" s="8" t="s">
        <v>153</v>
      </c>
      <c r="AB67" s="8" t="s">
        <v>153</v>
      </c>
      <c r="AC67" s="8" t="s">
        <v>153</v>
      </c>
      <c r="AD67" s="8" t="s">
        <v>153</v>
      </c>
      <c r="AE67" s="8" t="s">
        <v>153</v>
      </c>
      <c r="AF67" s="8" t="s">
        <v>153</v>
      </c>
    </row>
    <row r="68" spans="1:32" x14ac:dyDescent="0.2">
      <c r="A68" t="s">
        <v>154</v>
      </c>
      <c r="B68" s="54" t="s">
        <v>144</v>
      </c>
      <c r="C68" s="55" t="s">
        <v>80</v>
      </c>
      <c r="D68" s="14" t="s">
        <v>86</v>
      </c>
      <c r="E68" s="8">
        <v>3107185.55</v>
      </c>
      <c r="F68" s="8">
        <v>3107185.55</v>
      </c>
      <c r="G68" s="8">
        <v>3107185.55</v>
      </c>
      <c r="H68" s="8">
        <v>3107185.55</v>
      </c>
      <c r="I68" s="8">
        <v>3107185.55</v>
      </c>
      <c r="J68" s="8">
        <v>3107185.55</v>
      </c>
      <c r="K68" s="8">
        <v>3107185.55</v>
      </c>
      <c r="L68" s="8">
        <v>3107185.55</v>
      </c>
      <c r="M68" s="8">
        <v>3107185.55</v>
      </c>
      <c r="N68" s="8">
        <v>3107185.55</v>
      </c>
      <c r="O68" s="8">
        <v>3107185.55</v>
      </c>
      <c r="P68" s="8">
        <v>3107185.55</v>
      </c>
      <c r="Q68" s="8">
        <v>3107185.55</v>
      </c>
      <c r="R68" s="8">
        <v>3107185.55</v>
      </c>
      <c r="S68" s="8">
        <v>3107185.55</v>
      </c>
      <c r="T68" s="8">
        <v>3107185.55</v>
      </c>
      <c r="U68" s="8">
        <v>3107185.55</v>
      </c>
      <c r="V68" s="8">
        <v>3107185.55</v>
      </c>
      <c r="W68" s="8">
        <v>3107185.55</v>
      </c>
      <c r="X68" s="8">
        <v>3107185.55</v>
      </c>
      <c r="Y68" s="8">
        <v>3107185.55</v>
      </c>
      <c r="Z68" s="8">
        <v>3107185.55</v>
      </c>
      <c r="AA68" s="8">
        <v>3107185.55</v>
      </c>
      <c r="AB68" s="8">
        <v>3107185.55</v>
      </c>
      <c r="AC68" s="8">
        <v>3107185.55</v>
      </c>
      <c r="AD68" s="8">
        <v>3107185.55</v>
      </c>
      <c r="AE68" s="8">
        <v>3107185.55</v>
      </c>
      <c r="AF68" s="8">
        <v>3107185.55</v>
      </c>
    </row>
    <row r="69" spans="1:32" x14ac:dyDescent="0.2">
      <c r="A69" t="s">
        <v>155</v>
      </c>
      <c r="B69" s="54" t="s">
        <v>144</v>
      </c>
      <c r="C69" s="55" t="s">
        <v>80</v>
      </c>
      <c r="D69" s="14" t="s">
        <v>88</v>
      </c>
      <c r="E69" s="8" t="s">
        <v>69</v>
      </c>
      <c r="F69" s="8" t="s">
        <v>69</v>
      </c>
      <c r="G69" s="8" t="s">
        <v>69</v>
      </c>
      <c r="H69" s="8" t="s">
        <v>69</v>
      </c>
      <c r="I69" s="8" t="s">
        <v>69</v>
      </c>
      <c r="J69" s="8" t="s">
        <v>69</v>
      </c>
      <c r="K69" s="8" t="s">
        <v>69</v>
      </c>
      <c r="L69" s="8" t="s">
        <v>69</v>
      </c>
      <c r="M69" s="8" t="s">
        <v>69</v>
      </c>
      <c r="N69" s="8" t="s">
        <v>69</v>
      </c>
      <c r="O69" s="8" t="s">
        <v>69</v>
      </c>
      <c r="P69" s="8" t="s">
        <v>69</v>
      </c>
      <c r="Q69" s="8" t="s">
        <v>69</v>
      </c>
      <c r="R69" s="8" t="s">
        <v>69</v>
      </c>
      <c r="S69" s="8" t="s">
        <v>69</v>
      </c>
      <c r="T69" s="8" t="s">
        <v>69</v>
      </c>
      <c r="U69" s="8" t="s">
        <v>69</v>
      </c>
      <c r="V69" s="8" t="s">
        <v>69</v>
      </c>
      <c r="W69" s="8" t="s">
        <v>69</v>
      </c>
      <c r="X69" s="8" t="s">
        <v>69</v>
      </c>
      <c r="Y69" s="8" t="s">
        <v>69</v>
      </c>
      <c r="Z69" s="8" t="s">
        <v>69</v>
      </c>
      <c r="AA69" s="8" t="s">
        <v>69</v>
      </c>
      <c r="AB69" s="8" t="s">
        <v>69</v>
      </c>
      <c r="AC69" s="8" t="s">
        <v>69</v>
      </c>
      <c r="AD69" s="8" t="s">
        <v>69</v>
      </c>
      <c r="AE69" s="8" t="s">
        <v>69</v>
      </c>
      <c r="AF69" s="8" t="s">
        <v>69</v>
      </c>
    </row>
    <row r="70" spans="1:32" x14ac:dyDescent="0.2">
      <c r="A70" t="s">
        <v>156</v>
      </c>
      <c r="B70" s="54" t="s">
        <v>144</v>
      </c>
      <c r="C70" s="55" t="s">
        <v>80</v>
      </c>
      <c r="D70" s="15" t="s">
        <v>90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</row>
    <row r="71" spans="1:32" ht="15" x14ac:dyDescent="0.25">
      <c r="A71" t="s">
        <v>157</v>
      </c>
      <c r="B71" s="52" t="s">
        <v>158</v>
      </c>
      <c r="C71" s="53" t="s">
        <v>65</v>
      </c>
      <c r="D71" s="7" t="s">
        <v>66</v>
      </c>
      <c r="E71" s="8">
        <v>1518675.72</v>
      </c>
      <c r="F71" s="8">
        <v>1518675.72</v>
      </c>
      <c r="G71" s="8">
        <v>8343165.2999999998</v>
      </c>
      <c r="H71" s="8">
        <v>1518675.72</v>
      </c>
      <c r="I71" s="8">
        <v>1518675.72</v>
      </c>
      <c r="J71" s="8">
        <v>1518675.72</v>
      </c>
      <c r="K71" s="8">
        <v>1518675.72</v>
      </c>
      <c r="L71" s="8">
        <v>1518675.72</v>
      </c>
      <c r="M71" s="8">
        <v>1518675.72</v>
      </c>
      <c r="N71" s="8">
        <v>1518675.72</v>
      </c>
      <c r="O71" s="8">
        <v>5915168.5800000001</v>
      </c>
      <c r="P71" s="8">
        <v>1518675.72</v>
      </c>
      <c r="Q71" s="8">
        <v>1518675.72</v>
      </c>
      <c r="R71" s="8">
        <v>1518675.72</v>
      </c>
      <c r="S71" s="8">
        <v>1518675.72</v>
      </c>
      <c r="T71" s="8">
        <v>1518675.72</v>
      </c>
      <c r="U71" s="8">
        <v>1518675.72</v>
      </c>
      <c r="V71" s="8">
        <v>1518675.72</v>
      </c>
      <c r="W71" s="8">
        <v>1518675.72</v>
      </c>
      <c r="X71" s="8">
        <v>1518675.72</v>
      </c>
      <c r="Y71" s="8">
        <v>1518675.72</v>
      </c>
      <c r="Z71" s="8">
        <v>1518675.72</v>
      </c>
      <c r="AA71" s="8">
        <v>1518675.72</v>
      </c>
      <c r="AB71" s="8">
        <v>1518675.72</v>
      </c>
      <c r="AC71" s="8">
        <v>1518675.72</v>
      </c>
      <c r="AD71" s="8">
        <v>1518675.72</v>
      </c>
      <c r="AE71" s="8">
        <v>1518675.72</v>
      </c>
      <c r="AF71" s="8">
        <v>1518675.72</v>
      </c>
    </row>
    <row r="72" spans="1:32" x14ac:dyDescent="0.2">
      <c r="A72" t="s">
        <v>159</v>
      </c>
      <c r="B72" s="52" t="s">
        <v>158</v>
      </c>
      <c r="C72" s="53" t="s">
        <v>65</v>
      </c>
      <c r="D72" s="9" t="s">
        <v>68</v>
      </c>
      <c r="E72" s="8" t="s">
        <v>69</v>
      </c>
      <c r="F72" s="8" t="s">
        <v>69</v>
      </c>
      <c r="G72" s="8" t="s">
        <v>69</v>
      </c>
      <c r="H72" s="8" t="s">
        <v>69</v>
      </c>
      <c r="I72" s="8" t="s">
        <v>69</v>
      </c>
      <c r="J72" s="8" t="s">
        <v>69</v>
      </c>
      <c r="K72" s="8" t="s">
        <v>69</v>
      </c>
      <c r="L72" s="8" t="s">
        <v>69</v>
      </c>
      <c r="M72" s="8" t="s">
        <v>69</v>
      </c>
      <c r="N72" s="8" t="s">
        <v>69</v>
      </c>
      <c r="O72" s="8" t="s">
        <v>69</v>
      </c>
      <c r="P72" s="8" t="s">
        <v>69</v>
      </c>
      <c r="Q72" s="8" t="s">
        <v>69</v>
      </c>
      <c r="R72" s="8" t="s">
        <v>69</v>
      </c>
      <c r="S72" s="8" t="s">
        <v>69</v>
      </c>
      <c r="T72" s="8" t="s">
        <v>69</v>
      </c>
      <c r="U72" s="8" t="s">
        <v>69</v>
      </c>
      <c r="V72" s="8" t="s">
        <v>69</v>
      </c>
      <c r="W72" s="8" t="s">
        <v>69</v>
      </c>
      <c r="X72" s="8" t="s">
        <v>69</v>
      </c>
      <c r="Y72" s="8" t="s">
        <v>69</v>
      </c>
      <c r="Z72" s="8" t="s">
        <v>69</v>
      </c>
      <c r="AA72" s="8" t="s">
        <v>69</v>
      </c>
      <c r="AB72" s="8" t="s">
        <v>69</v>
      </c>
      <c r="AC72" s="8" t="s">
        <v>69</v>
      </c>
      <c r="AD72" s="8" t="s">
        <v>69</v>
      </c>
      <c r="AE72" s="8" t="s">
        <v>69</v>
      </c>
      <c r="AF72" s="8" t="s">
        <v>69</v>
      </c>
    </row>
    <row r="73" spans="1:32" x14ac:dyDescent="0.2">
      <c r="A73" t="s">
        <v>160</v>
      </c>
      <c r="B73" s="52" t="s">
        <v>158</v>
      </c>
      <c r="C73" s="53" t="s">
        <v>65</v>
      </c>
      <c r="D73" s="9" t="s">
        <v>71</v>
      </c>
      <c r="E73" s="10"/>
      <c r="F73" s="10"/>
      <c r="G73" s="10">
        <v>21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x14ac:dyDescent="0.2">
      <c r="A74" t="s">
        <v>161</v>
      </c>
      <c r="B74" s="52" t="s">
        <v>158</v>
      </c>
      <c r="C74" s="53" t="s">
        <v>65</v>
      </c>
      <c r="D74" s="9" t="s">
        <v>73</v>
      </c>
      <c r="E74" s="8"/>
      <c r="F74" s="8"/>
      <c r="G74" s="8" t="s">
        <v>162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 t="s">
        <v>162</v>
      </c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</row>
    <row r="75" spans="1:32" x14ac:dyDescent="0.2">
      <c r="A75" t="s">
        <v>163</v>
      </c>
      <c r="B75" s="52" t="s">
        <v>158</v>
      </c>
      <c r="C75" s="53" t="s">
        <v>65</v>
      </c>
      <c r="D75" s="9" t="s">
        <v>76</v>
      </c>
      <c r="E75" s="8"/>
      <c r="F75" s="8"/>
      <c r="G75" s="8">
        <v>258</v>
      </c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</row>
    <row r="76" spans="1:32" x14ac:dyDescent="0.2">
      <c r="A76" t="s">
        <v>164</v>
      </c>
      <c r="B76" s="52" t="s">
        <v>158</v>
      </c>
      <c r="C76" s="53" t="s">
        <v>65</v>
      </c>
      <c r="D76" s="11" t="s">
        <v>78</v>
      </c>
      <c r="E76" s="8"/>
      <c r="F76" s="8"/>
      <c r="G76" s="8" t="s">
        <v>162</v>
      </c>
      <c r="H76" s="8"/>
      <c r="I76" s="8"/>
      <c r="J76" s="8"/>
      <c r="K76" s="8"/>
      <c r="L76" s="8"/>
      <c r="M76" s="8"/>
      <c r="N76" s="8"/>
      <c r="O76" s="8"/>
      <c r="P76" s="8"/>
      <c r="Q76" s="8"/>
      <c r="R76" s="8" t="s">
        <v>162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 spans="1:32" x14ac:dyDescent="0.2">
      <c r="A77" t="s">
        <v>165</v>
      </c>
      <c r="B77" s="52" t="s">
        <v>158</v>
      </c>
      <c r="C77" s="53" t="s">
        <v>80</v>
      </c>
      <c r="D77" s="9" t="s">
        <v>81</v>
      </c>
      <c r="E77" s="8">
        <v>21</v>
      </c>
      <c r="F77" s="8">
        <v>21</v>
      </c>
      <c r="G77" s="8">
        <v>21</v>
      </c>
      <c r="H77" s="8">
        <v>21</v>
      </c>
      <c r="I77" s="8">
        <v>21</v>
      </c>
      <c r="J77" s="8">
        <v>21</v>
      </c>
      <c r="K77" s="8">
        <v>21</v>
      </c>
      <c r="L77" s="8">
        <v>21</v>
      </c>
      <c r="M77" s="8">
        <v>21</v>
      </c>
      <c r="N77" s="8">
        <v>21</v>
      </c>
      <c r="O77" s="8">
        <v>21</v>
      </c>
      <c r="P77" s="8">
        <v>21</v>
      </c>
      <c r="Q77" s="8">
        <v>21</v>
      </c>
      <c r="R77" s="8">
        <v>21</v>
      </c>
      <c r="S77" s="8">
        <v>21</v>
      </c>
      <c r="T77" s="8">
        <v>21</v>
      </c>
      <c r="U77" s="8">
        <v>21</v>
      </c>
      <c r="V77" s="8">
        <v>21</v>
      </c>
      <c r="W77" s="8">
        <v>21</v>
      </c>
      <c r="X77" s="8">
        <v>21</v>
      </c>
      <c r="Y77" s="8">
        <v>21</v>
      </c>
      <c r="Z77" s="8">
        <v>21</v>
      </c>
      <c r="AA77" s="8">
        <v>21</v>
      </c>
      <c r="AB77" s="8">
        <v>21</v>
      </c>
      <c r="AC77" s="8">
        <v>21</v>
      </c>
      <c r="AD77" s="8">
        <v>21</v>
      </c>
      <c r="AE77" s="8">
        <v>21</v>
      </c>
      <c r="AF77" s="8">
        <v>21</v>
      </c>
    </row>
    <row r="78" spans="1:32" x14ac:dyDescent="0.2">
      <c r="A78" t="s">
        <v>166</v>
      </c>
      <c r="B78" s="52" t="s">
        <v>158</v>
      </c>
      <c r="C78" s="53" t="s">
        <v>80</v>
      </c>
      <c r="D78" s="9" t="s">
        <v>83</v>
      </c>
      <c r="E78" s="8" t="s">
        <v>153</v>
      </c>
      <c r="F78" s="8" t="s">
        <v>153</v>
      </c>
      <c r="G78" s="8" t="s">
        <v>153</v>
      </c>
      <c r="H78" s="8" t="s">
        <v>153</v>
      </c>
      <c r="I78" s="8" t="s">
        <v>153</v>
      </c>
      <c r="J78" s="8" t="s">
        <v>153</v>
      </c>
      <c r="K78" s="8" t="s">
        <v>153</v>
      </c>
      <c r="L78" s="8" t="s">
        <v>153</v>
      </c>
      <c r="M78" s="8" t="s">
        <v>153</v>
      </c>
      <c r="N78" s="8" t="s">
        <v>153</v>
      </c>
      <c r="O78" s="8" t="s">
        <v>153</v>
      </c>
      <c r="P78" s="8" t="s">
        <v>153</v>
      </c>
      <c r="Q78" s="8" t="s">
        <v>153</v>
      </c>
      <c r="R78" s="8" t="s">
        <v>153</v>
      </c>
      <c r="S78" s="8" t="s">
        <v>153</v>
      </c>
      <c r="T78" s="8" t="s">
        <v>153</v>
      </c>
      <c r="U78" s="8" t="s">
        <v>153</v>
      </c>
      <c r="V78" s="8" t="s">
        <v>153</v>
      </c>
      <c r="W78" s="8" t="s">
        <v>153</v>
      </c>
      <c r="X78" s="8" t="s">
        <v>153</v>
      </c>
      <c r="Y78" s="8" t="s">
        <v>153</v>
      </c>
      <c r="Z78" s="8" t="s">
        <v>153</v>
      </c>
      <c r="AA78" s="8" t="s">
        <v>153</v>
      </c>
      <c r="AB78" s="8" t="s">
        <v>153</v>
      </c>
      <c r="AC78" s="8" t="s">
        <v>153</v>
      </c>
      <c r="AD78" s="8" t="s">
        <v>153</v>
      </c>
      <c r="AE78" s="8" t="s">
        <v>153</v>
      </c>
      <c r="AF78" s="8" t="s">
        <v>153</v>
      </c>
    </row>
    <row r="79" spans="1:32" x14ac:dyDescent="0.2">
      <c r="A79" t="s">
        <v>167</v>
      </c>
      <c r="B79" s="52" t="s">
        <v>158</v>
      </c>
      <c r="C79" s="53" t="s">
        <v>80</v>
      </c>
      <c r="D79" s="9" t="s">
        <v>86</v>
      </c>
      <c r="E79" s="8">
        <v>2122648.56</v>
      </c>
      <c r="F79" s="8">
        <v>2122648.56</v>
      </c>
      <c r="G79" s="8">
        <v>2122648.56</v>
      </c>
      <c r="H79" s="8">
        <v>2122648.56</v>
      </c>
      <c r="I79" s="8">
        <v>2122648.56</v>
      </c>
      <c r="J79" s="8">
        <v>2122648.56</v>
      </c>
      <c r="K79" s="8">
        <v>2122648.56</v>
      </c>
      <c r="L79" s="8">
        <v>2122648.56</v>
      </c>
      <c r="M79" s="8">
        <v>2122648.56</v>
      </c>
      <c r="N79" s="8">
        <v>2122648.56</v>
      </c>
      <c r="O79" s="8">
        <v>2122648.56</v>
      </c>
      <c r="P79" s="8">
        <v>2122648.56</v>
      </c>
      <c r="Q79" s="8">
        <v>2122648.56</v>
      </c>
      <c r="R79" s="8">
        <v>2122648.56</v>
      </c>
      <c r="S79" s="8">
        <v>2122648.56</v>
      </c>
      <c r="T79" s="8">
        <v>2122648.56</v>
      </c>
      <c r="U79" s="8">
        <v>2122648.56</v>
      </c>
      <c r="V79" s="8">
        <v>2122648.56</v>
      </c>
      <c r="W79" s="8">
        <v>2122648.56</v>
      </c>
      <c r="X79" s="8">
        <v>2122648.56</v>
      </c>
      <c r="Y79" s="8">
        <v>2122648.56</v>
      </c>
      <c r="Z79" s="8">
        <v>2122648.56</v>
      </c>
      <c r="AA79" s="8">
        <v>2122648.56</v>
      </c>
      <c r="AB79" s="8">
        <v>2122648.56</v>
      </c>
      <c r="AC79" s="8">
        <v>2122648.56</v>
      </c>
      <c r="AD79" s="8">
        <v>2122648.56</v>
      </c>
      <c r="AE79" s="8">
        <v>2122648.56</v>
      </c>
      <c r="AF79" s="8">
        <v>2122648.56</v>
      </c>
    </row>
    <row r="80" spans="1:32" x14ac:dyDescent="0.2">
      <c r="A80" t="s">
        <v>168</v>
      </c>
      <c r="B80" s="52" t="s">
        <v>158</v>
      </c>
      <c r="C80" s="53" t="s">
        <v>80</v>
      </c>
      <c r="D80" s="9" t="s">
        <v>88</v>
      </c>
      <c r="E80" s="8" t="s">
        <v>69</v>
      </c>
      <c r="F80" s="8" t="s">
        <v>69</v>
      </c>
      <c r="G80" s="8" t="s">
        <v>69</v>
      </c>
      <c r="H80" s="8" t="s">
        <v>69</v>
      </c>
      <c r="I80" s="8" t="s">
        <v>69</v>
      </c>
      <c r="J80" s="8" t="s">
        <v>69</v>
      </c>
      <c r="K80" s="8" t="s">
        <v>69</v>
      </c>
      <c r="L80" s="8" t="s">
        <v>69</v>
      </c>
      <c r="M80" s="8" t="s">
        <v>69</v>
      </c>
      <c r="N80" s="8" t="s">
        <v>69</v>
      </c>
      <c r="O80" s="8" t="s">
        <v>69</v>
      </c>
      <c r="P80" s="8" t="s">
        <v>69</v>
      </c>
      <c r="Q80" s="8" t="s">
        <v>69</v>
      </c>
      <c r="R80" s="8" t="s">
        <v>69</v>
      </c>
      <c r="S80" s="8" t="s">
        <v>69</v>
      </c>
      <c r="T80" s="8" t="s">
        <v>69</v>
      </c>
      <c r="U80" s="8" t="s">
        <v>69</v>
      </c>
      <c r="V80" s="8" t="s">
        <v>69</v>
      </c>
      <c r="W80" s="8" t="s">
        <v>69</v>
      </c>
      <c r="X80" s="8" t="s">
        <v>69</v>
      </c>
      <c r="Y80" s="8" t="s">
        <v>69</v>
      </c>
      <c r="Z80" s="8" t="s">
        <v>69</v>
      </c>
      <c r="AA80" s="8" t="s">
        <v>69</v>
      </c>
      <c r="AB80" s="8" t="s">
        <v>69</v>
      </c>
      <c r="AC80" s="8" t="s">
        <v>69</v>
      </c>
      <c r="AD80" s="8" t="s">
        <v>69</v>
      </c>
      <c r="AE80" s="8" t="s">
        <v>69</v>
      </c>
      <c r="AF80" s="8" t="s">
        <v>69</v>
      </c>
    </row>
    <row r="81" spans="1:32" x14ac:dyDescent="0.2">
      <c r="A81" t="s">
        <v>169</v>
      </c>
      <c r="B81" s="52" t="s">
        <v>158</v>
      </c>
      <c r="C81" s="53" t="s">
        <v>80</v>
      </c>
      <c r="D81" s="11" t="s">
        <v>90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</row>
    <row r="82" spans="1:32" ht="15" x14ac:dyDescent="0.25">
      <c r="A82" t="s">
        <v>170</v>
      </c>
      <c r="B82" s="54" t="s">
        <v>171</v>
      </c>
      <c r="C82" s="55" t="s">
        <v>65</v>
      </c>
      <c r="D82" s="13" t="s">
        <v>66</v>
      </c>
      <c r="E82" s="8">
        <v>2641589.5</v>
      </c>
      <c r="F82" s="8">
        <v>2641589.5</v>
      </c>
      <c r="G82" s="8">
        <v>5924807.2000000002</v>
      </c>
      <c r="H82" s="8">
        <v>2641589.5</v>
      </c>
      <c r="I82" s="8">
        <v>2641589.5</v>
      </c>
      <c r="J82" s="8">
        <v>2641589.5</v>
      </c>
      <c r="K82" s="8">
        <v>2641589.5</v>
      </c>
      <c r="L82" s="8">
        <v>2641589.5</v>
      </c>
      <c r="M82" s="8">
        <v>2641589.5</v>
      </c>
      <c r="N82" s="8">
        <v>2641589.5</v>
      </c>
      <c r="O82" s="8">
        <v>9039084.3000000007</v>
      </c>
      <c r="P82" s="8">
        <v>2641589.5</v>
      </c>
      <c r="Q82" s="8">
        <v>2641589.5</v>
      </c>
      <c r="R82" s="8">
        <v>2641589.5</v>
      </c>
      <c r="S82" s="8">
        <v>2641589.5</v>
      </c>
      <c r="T82" s="8">
        <v>2641589.5</v>
      </c>
      <c r="U82" s="8">
        <v>2641589.5</v>
      </c>
      <c r="V82" s="8">
        <v>2641589.5</v>
      </c>
      <c r="W82" s="8">
        <v>2641589.5</v>
      </c>
      <c r="X82" s="8">
        <v>2641589.5</v>
      </c>
      <c r="Y82" s="8">
        <v>2641589.5</v>
      </c>
      <c r="Z82" s="8">
        <v>2641589.5</v>
      </c>
      <c r="AA82" s="8">
        <v>2641589.5</v>
      </c>
      <c r="AB82" s="8">
        <v>2641589.5</v>
      </c>
      <c r="AC82" s="8">
        <v>2641589.5</v>
      </c>
      <c r="AD82" s="8">
        <v>2641589.5</v>
      </c>
      <c r="AE82" s="8">
        <v>2641589.5</v>
      </c>
      <c r="AF82" s="8">
        <v>2641589.5</v>
      </c>
    </row>
    <row r="83" spans="1:32" x14ac:dyDescent="0.2">
      <c r="A83" t="s">
        <v>172</v>
      </c>
      <c r="B83" s="54" t="s">
        <v>171</v>
      </c>
      <c r="C83" s="55" t="s">
        <v>65</v>
      </c>
      <c r="D83" s="14" t="s">
        <v>68</v>
      </c>
      <c r="E83" s="8" t="s">
        <v>69</v>
      </c>
      <c r="F83" s="8" t="s">
        <v>69</v>
      </c>
      <c r="G83" s="8" t="s">
        <v>69</v>
      </c>
      <c r="H83" s="8" t="s">
        <v>69</v>
      </c>
      <c r="I83" s="8" t="s">
        <v>69</v>
      </c>
      <c r="J83" s="8" t="s">
        <v>69</v>
      </c>
      <c r="K83" s="8" t="s">
        <v>69</v>
      </c>
      <c r="L83" s="8" t="s">
        <v>69</v>
      </c>
      <c r="M83" s="8" t="s">
        <v>69</v>
      </c>
      <c r="N83" s="8" t="s">
        <v>69</v>
      </c>
      <c r="O83" s="8" t="s">
        <v>69</v>
      </c>
      <c r="P83" s="8" t="s">
        <v>69</v>
      </c>
      <c r="Q83" s="8" t="s">
        <v>69</v>
      </c>
      <c r="R83" s="8" t="s">
        <v>69</v>
      </c>
      <c r="S83" s="8" t="s">
        <v>69</v>
      </c>
      <c r="T83" s="8" t="s">
        <v>69</v>
      </c>
      <c r="U83" s="8" t="s">
        <v>69</v>
      </c>
      <c r="V83" s="8" t="s">
        <v>69</v>
      </c>
      <c r="W83" s="8" t="s">
        <v>69</v>
      </c>
      <c r="X83" s="8" t="s">
        <v>69</v>
      </c>
      <c r="Y83" s="8" t="s">
        <v>69</v>
      </c>
      <c r="Z83" s="8" t="s">
        <v>69</v>
      </c>
      <c r="AA83" s="8" t="s">
        <v>69</v>
      </c>
      <c r="AB83" s="8" t="s">
        <v>69</v>
      </c>
      <c r="AC83" s="8" t="s">
        <v>69</v>
      </c>
      <c r="AD83" s="8" t="s">
        <v>69</v>
      </c>
      <c r="AE83" s="8" t="s">
        <v>69</v>
      </c>
      <c r="AF83" s="8" t="s">
        <v>69</v>
      </c>
    </row>
    <row r="84" spans="1:32" x14ac:dyDescent="0.2">
      <c r="A84" t="s">
        <v>173</v>
      </c>
      <c r="B84" s="54" t="s">
        <v>171</v>
      </c>
      <c r="C84" s="55" t="s">
        <v>65</v>
      </c>
      <c r="D84" s="14" t="s">
        <v>71</v>
      </c>
      <c r="E84" s="10"/>
      <c r="F84" s="10"/>
      <c r="G84" s="10">
        <v>21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x14ac:dyDescent="0.2">
      <c r="A85" t="s">
        <v>174</v>
      </c>
      <c r="B85" s="54" t="s">
        <v>171</v>
      </c>
      <c r="C85" s="55" t="s">
        <v>65</v>
      </c>
      <c r="D85" s="14" t="s">
        <v>73</v>
      </c>
      <c r="E85" s="8"/>
      <c r="F85" s="8"/>
      <c r="G85" s="8" t="s">
        <v>175</v>
      </c>
      <c r="H85" s="8"/>
      <c r="I85" s="8"/>
      <c r="J85" s="8"/>
      <c r="K85" s="8"/>
      <c r="L85" s="8"/>
      <c r="M85" s="8"/>
      <c r="N85" s="8"/>
      <c r="O85" s="8"/>
      <c r="P85" s="8"/>
      <c r="Q85" s="8"/>
      <c r="R85" s="8" t="s">
        <v>175</v>
      </c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1:32" x14ac:dyDescent="0.2">
      <c r="A86" t="s">
        <v>176</v>
      </c>
      <c r="B86" s="54" t="s">
        <v>171</v>
      </c>
      <c r="C86" s="55" t="s">
        <v>65</v>
      </c>
      <c r="D86" s="14" t="s">
        <v>76</v>
      </c>
      <c r="E86" s="8"/>
      <c r="F86" s="8"/>
      <c r="G86" s="8">
        <v>515</v>
      </c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1:32" x14ac:dyDescent="0.2">
      <c r="A87" t="s">
        <v>177</v>
      </c>
      <c r="B87" s="54" t="s">
        <v>171</v>
      </c>
      <c r="C87" s="55" t="s">
        <v>65</v>
      </c>
      <c r="D87" s="15" t="s">
        <v>78</v>
      </c>
      <c r="E87" s="8"/>
      <c r="F87" s="8"/>
      <c r="G87" s="8" t="s">
        <v>175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 t="s">
        <v>175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x14ac:dyDescent="0.2">
      <c r="A88" t="s">
        <v>178</v>
      </c>
      <c r="B88" s="54" t="s">
        <v>171</v>
      </c>
      <c r="C88" s="55" t="s">
        <v>80</v>
      </c>
      <c r="D88" s="14" t="s">
        <v>81</v>
      </c>
      <c r="E88" s="8">
        <v>21</v>
      </c>
      <c r="F88" s="8">
        <v>21</v>
      </c>
      <c r="G88" s="8">
        <v>21</v>
      </c>
      <c r="H88" s="8">
        <v>21</v>
      </c>
      <c r="I88" s="8">
        <v>21</v>
      </c>
      <c r="J88" s="8">
        <v>21</v>
      </c>
      <c r="K88" s="8">
        <v>21</v>
      </c>
      <c r="L88" s="8">
        <v>21</v>
      </c>
      <c r="M88" s="8">
        <v>21</v>
      </c>
      <c r="N88" s="8">
        <v>21</v>
      </c>
      <c r="O88" s="8">
        <v>21</v>
      </c>
      <c r="P88" s="8">
        <v>21</v>
      </c>
      <c r="Q88" s="8">
        <v>21</v>
      </c>
      <c r="R88" s="8">
        <v>21</v>
      </c>
      <c r="S88" s="8">
        <v>21</v>
      </c>
      <c r="T88" s="8">
        <v>21</v>
      </c>
      <c r="U88" s="8">
        <v>21</v>
      </c>
      <c r="V88" s="8">
        <v>21</v>
      </c>
      <c r="W88" s="8">
        <v>21</v>
      </c>
      <c r="X88" s="8">
        <v>21</v>
      </c>
      <c r="Y88" s="8">
        <v>21</v>
      </c>
      <c r="Z88" s="8">
        <v>21</v>
      </c>
      <c r="AA88" s="8">
        <v>21</v>
      </c>
      <c r="AB88" s="8">
        <v>21</v>
      </c>
      <c r="AC88" s="8">
        <v>21</v>
      </c>
      <c r="AD88" s="8">
        <v>21</v>
      </c>
      <c r="AE88" s="8">
        <v>21</v>
      </c>
      <c r="AF88" s="8">
        <v>21</v>
      </c>
    </row>
    <row r="89" spans="1:32" x14ac:dyDescent="0.2">
      <c r="A89" t="s">
        <v>179</v>
      </c>
      <c r="B89" s="54" t="s">
        <v>171</v>
      </c>
      <c r="C89" s="55" t="s">
        <v>80</v>
      </c>
      <c r="D89" s="14" t="s">
        <v>83</v>
      </c>
      <c r="E89" s="8" t="s">
        <v>153</v>
      </c>
      <c r="F89" s="8" t="s">
        <v>153</v>
      </c>
      <c r="G89" s="8" t="s">
        <v>153</v>
      </c>
      <c r="H89" s="8" t="s">
        <v>153</v>
      </c>
      <c r="I89" s="8" t="s">
        <v>153</v>
      </c>
      <c r="J89" s="8" t="s">
        <v>153</v>
      </c>
      <c r="K89" s="8" t="s">
        <v>153</v>
      </c>
      <c r="L89" s="8" t="s">
        <v>153</v>
      </c>
      <c r="M89" s="8" t="s">
        <v>153</v>
      </c>
      <c r="N89" s="8" t="s">
        <v>153</v>
      </c>
      <c r="O89" s="8" t="s">
        <v>153</v>
      </c>
      <c r="P89" s="8" t="s">
        <v>153</v>
      </c>
      <c r="Q89" s="8" t="s">
        <v>153</v>
      </c>
      <c r="R89" s="8" t="s">
        <v>153</v>
      </c>
      <c r="S89" s="8" t="s">
        <v>153</v>
      </c>
      <c r="T89" s="8" t="s">
        <v>153</v>
      </c>
      <c r="U89" s="8" t="s">
        <v>153</v>
      </c>
      <c r="V89" s="8" t="s">
        <v>153</v>
      </c>
      <c r="W89" s="8" t="s">
        <v>153</v>
      </c>
      <c r="X89" s="8" t="s">
        <v>153</v>
      </c>
      <c r="Y89" s="8" t="s">
        <v>153</v>
      </c>
      <c r="Z89" s="8" t="s">
        <v>153</v>
      </c>
      <c r="AA89" s="8" t="s">
        <v>153</v>
      </c>
      <c r="AB89" s="8" t="s">
        <v>153</v>
      </c>
      <c r="AC89" s="8" t="s">
        <v>153</v>
      </c>
      <c r="AD89" s="8" t="s">
        <v>153</v>
      </c>
      <c r="AE89" s="8" t="s">
        <v>153</v>
      </c>
      <c r="AF89" s="8" t="s">
        <v>153</v>
      </c>
    </row>
    <row r="90" spans="1:32" x14ac:dyDescent="0.2">
      <c r="A90" t="s">
        <v>180</v>
      </c>
      <c r="B90" s="54" t="s">
        <v>171</v>
      </c>
      <c r="C90" s="55" t="s">
        <v>80</v>
      </c>
      <c r="D90" s="14" t="s">
        <v>86</v>
      </c>
      <c r="E90" s="8">
        <v>3954597.45</v>
      </c>
      <c r="F90" s="8">
        <v>3954597.45</v>
      </c>
      <c r="G90" s="8">
        <v>3954597.45</v>
      </c>
      <c r="H90" s="8">
        <v>3954597.45</v>
      </c>
      <c r="I90" s="8">
        <v>3954597.45</v>
      </c>
      <c r="J90" s="8">
        <v>3954597.45</v>
      </c>
      <c r="K90" s="8">
        <v>3954597.45</v>
      </c>
      <c r="L90" s="8">
        <v>3954597.45</v>
      </c>
      <c r="M90" s="8">
        <v>3954597.45</v>
      </c>
      <c r="N90" s="8">
        <v>3954597.45</v>
      </c>
      <c r="O90" s="8">
        <v>3954597.45</v>
      </c>
      <c r="P90" s="8">
        <v>3954597.45</v>
      </c>
      <c r="Q90" s="8">
        <v>3954597.45</v>
      </c>
      <c r="R90" s="8">
        <v>3954597.45</v>
      </c>
      <c r="S90" s="8">
        <v>3954597.45</v>
      </c>
      <c r="T90" s="8">
        <v>3954597.45</v>
      </c>
      <c r="U90" s="8">
        <v>3954597.45</v>
      </c>
      <c r="V90" s="8">
        <v>3954597.45</v>
      </c>
      <c r="W90" s="8">
        <v>3954597.45</v>
      </c>
      <c r="X90" s="8">
        <v>3954597.45</v>
      </c>
      <c r="Y90" s="8">
        <v>3954597.45</v>
      </c>
      <c r="Z90" s="8">
        <v>3954597.45</v>
      </c>
      <c r="AA90" s="8">
        <v>3954597.45</v>
      </c>
      <c r="AB90" s="8">
        <v>3954597.45</v>
      </c>
      <c r="AC90" s="8">
        <v>3954597.45</v>
      </c>
      <c r="AD90" s="8">
        <v>3954597.45</v>
      </c>
      <c r="AE90" s="8">
        <v>3954597.45</v>
      </c>
      <c r="AF90" s="8">
        <v>3954597.45</v>
      </c>
    </row>
    <row r="91" spans="1:32" x14ac:dyDescent="0.2">
      <c r="A91" t="s">
        <v>181</v>
      </c>
      <c r="B91" s="54" t="s">
        <v>171</v>
      </c>
      <c r="C91" s="55" t="s">
        <v>80</v>
      </c>
      <c r="D91" s="14" t="s">
        <v>88</v>
      </c>
      <c r="E91" s="8" t="s">
        <v>69</v>
      </c>
      <c r="F91" s="8" t="s">
        <v>69</v>
      </c>
      <c r="G91" s="8" t="s">
        <v>69</v>
      </c>
      <c r="H91" s="8" t="s">
        <v>69</v>
      </c>
      <c r="I91" s="8" t="s">
        <v>69</v>
      </c>
      <c r="J91" s="8" t="s">
        <v>69</v>
      </c>
      <c r="K91" s="8" t="s">
        <v>69</v>
      </c>
      <c r="L91" s="8" t="s">
        <v>69</v>
      </c>
      <c r="M91" s="8" t="s">
        <v>69</v>
      </c>
      <c r="N91" s="8" t="s">
        <v>69</v>
      </c>
      <c r="O91" s="8" t="s">
        <v>69</v>
      </c>
      <c r="P91" s="8" t="s">
        <v>69</v>
      </c>
      <c r="Q91" s="8" t="s">
        <v>69</v>
      </c>
      <c r="R91" s="8" t="s">
        <v>69</v>
      </c>
      <c r="S91" s="8" t="s">
        <v>69</v>
      </c>
      <c r="T91" s="8" t="s">
        <v>69</v>
      </c>
      <c r="U91" s="8" t="s">
        <v>69</v>
      </c>
      <c r="V91" s="8" t="s">
        <v>69</v>
      </c>
      <c r="W91" s="8" t="s">
        <v>69</v>
      </c>
      <c r="X91" s="8" t="s">
        <v>69</v>
      </c>
      <c r="Y91" s="8" t="s">
        <v>69</v>
      </c>
      <c r="Z91" s="8" t="s">
        <v>69</v>
      </c>
      <c r="AA91" s="8" t="s">
        <v>69</v>
      </c>
      <c r="AB91" s="8" t="s">
        <v>69</v>
      </c>
      <c r="AC91" s="8" t="s">
        <v>69</v>
      </c>
      <c r="AD91" s="8" t="s">
        <v>69</v>
      </c>
      <c r="AE91" s="8" t="s">
        <v>69</v>
      </c>
      <c r="AF91" s="8" t="s">
        <v>69</v>
      </c>
    </row>
    <row r="92" spans="1:32" x14ac:dyDescent="0.2">
      <c r="A92" t="s">
        <v>182</v>
      </c>
      <c r="B92" s="54" t="s">
        <v>171</v>
      </c>
      <c r="C92" s="55" t="s">
        <v>80</v>
      </c>
      <c r="D92" s="15" t="s">
        <v>90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</row>
    <row r="93" spans="1:32" ht="15" x14ac:dyDescent="0.25">
      <c r="A93" t="s">
        <v>183</v>
      </c>
      <c r="B93" s="52" t="s">
        <v>184</v>
      </c>
      <c r="C93" s="53" t="s">
        <v>65</v>
      </c>
      <c r="D93" s="7" t="s">
        <v>66</v>
      </c>
      <c r="E93" s="8">
        <v>1236194.1000000001</v>
      </c>
      <c r="F93" s="8">
        <v>1236194.1000000001</v>
      </c>
      <c r="G93" s="8">
        <v>4395094.5</v>
      </c>
      <c r="H93" s="8">
        <v>1236194.1000000001</v>
      </c>
      <c r="I93" s="8">
        <v>1236194.1000000001</v>
      </c>
      <c r="J93" s="8">
        <v>1236194.1000000001</v>
      </c>
      <c r="K93" s="8">
        <v>1236194.1000000001</v>
      </c>
      <c r="L93" s="8">
        <v>1236194.1000000001</v>
      </c>
      <c r="M93" s="8">
        <v>1236194.1000000001</v>
      </c>
      <c r="N93" s="8">
        <v>1236194.1000000001</v>
      </c>
      <c r="O93" s="8">
        <v>4358559.12</v>
      </c>
      <c r="P93" s="8">
        <v>1236194.1000000001</v>
      </c>
      <c r="Q93" s="8">
        <v>1236194.1000000001</v>
      </c>
      <c r="R93" s="8">
        <v>1236194.1000000001</v>
      </c>
      <c r="S93" s="8">
        <v>1236194.1000000001</v>
      </c>
      <c r="T93" s="8">
        <v>1236194.1000000001</v>
      </c>
      <c r="U93" s="8">
        <v>1236194.1000000001</v>
      </c>
      <c r="V93" s="8">
        <v>1236194.1000000001</v>
      </c>
      <c r="W93" s="8">
        <v>1236194.1000000001</v>
      </c>
      <c r="X93" s="8">
        <v>1236194.1000000001</v>
      </c>
      <c r="Y93" s="8">
        <v>1236194.1000000001</v>
      </c>
      <c r="Z93" s="8">
        <v>1236194.1000000001</v>
      </c>
      <c r="AA93" s="8">
        <v>1236194.1000000001</v>
      </c>
      <c r="AB93" s="8">
        <v>1236194.1000000001</v>
      </c>
      <c r="AC93" s="8">
        <v>1236194.1000000001</v>
      </c>
      <c r="AD93" s="8">
        <v>1236194.1000000001</v>
      </c>
      <c r="AE93" s="8">
        <v>1236194.1000000001</v>
      </c>
      <c r="AF93" s="8">
        <v>1236194.1000000001</v>
      </c>
    </row>
    <row r="94" spans="1:32" x14ac:dyDescent="0.2">
      <c r="A94" t="s">
        <v>185</v>
      </c>
      <c r="B94" s="52" t="s">
        <v>184</v>
      </c>
      <c r="C94" s="53" t="s">
        <v>65</v>
      </c>
      <c r="D94" s="9" t="s">
        <v>68</v>
      </c>
      <c r="E94" s="8" t="s">
        <v>69</v>
      </c>
      <c r="F94" s="8" t="s">
        <v>69</v>
      </c>
      <c r="G94" s="8" t="s">
        <v>69</v>
      </c>
      <c r="H94" s="8" t="s">
        <v>69</v>
      </c>
      <c r="I94" s="8" t="s">
        <v>69</v>
      </c>
      <c r="J94" s="8" t="s">
        <v>69</v>
      </c>
      <c r="K94" s="8" t="s">
        <v>69</v>
      </c>
      <c r="L94" s="8" t="s">
        <v>69</v>
      </c>
      <c r="M94" s="8" t="s">
        <v>69</v>
      </c>
      <c r="N94" s="8" t="s">
        <v>69</v>
      </c>
      <c r="O94" s="8" t="s">
        <v>69</v>
      </c>
      <c r="P94" s="8" t="s">
        <v>69</v>
      </c>
      <c r="Q94" s="8" t="s">
        <v>69</v>
      </c>
      <c r="R94" s="8" t="s">
        <v>69</v>
      </c>
      <c r="S94" s="8" t="s">
        <v>69</v>
      </c>
      <c r="T94" s="8" t="s">
        <v>69</v>
      </c>
      <c r="U94" s="8" t="s">
        <v>69</v>
      </c>
      <c r="V94" s="8" t="s">
        <v>69</v>
      </c>
      <c r="W94" s="8" t="s">
        <v>69</v>
      </c>
      <c r="X94" s="8" t="s">
        <v>69</v>
      </c>
      <c r="Y94" s="8" t="s">
        <v>69</v>
      </c>
      <c r="Z94" s="8" t="s">
        <v>69</v>
      </c>
      <c r="AA94" s="8" t="s">
        <v>69</v>
      </c>
      <c r="AB94" s="8" t="s">
        <v>69</v>
      </c>
      <c r="AC94" s="8" t="s">
        <v>69</v>
      </c>
      <c r="AD94" s="8" t="s">
        <v>69</v>
      </c>
      <c r="AE94" s="8" t="s">
        <v>69</v>
      </c>
      <c r="AF94" s="8" t="s">
        <v>69</v>
      </c>
    </row>
    <row r="95" spans="1:32" x14ac:dyDescent="0.2">
      <c r="A95" t="s">
        <v>186</v>
      </c>
      <c r="B95" s="52" t="s">
        <v>184</v>
      </c>
      <c r="C95" s="53" t="s">
        <v>65</v>
      </c>
      <c r="D95" s="9" t="s">
        <v>71</v>
      </c>
      <c r="E95" s="10"/>
      <c r="F95" s="10"/>
      <c r="G95" s="10">
        <v>21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</row>
    <row r="96" spans="1:32" x14ac:dyDescent="0.2">
      <c r="A96" t="s">
        <v>187</v>
      </c>
      <c r="B96" s="52" t="s">
        <v>184</v>
      </c>
      <c r="C96" s="53" t="s">
        <v>65</v>
      </c>
      <c r="D96" s="9" t="s">
        <v>73</v>
      </c>
      <c r="E96" s="8"/>
      <c r="F96" s="8"/>
      <c r="G96" s="8" t="s">
        <v>188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8" t="s">
        <v>188</v>
      </c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1:32" x14ac:dyDescent="0.2">
      <c r="A97" t="s">
        <v>189</v>
      </c>
      <c r="B97" s="52" t="s">
        <v>184</v>
      </c>
      <c r="C97" s="53" t="s">
        <v>65</v>
      </c>
      <c r="D97" s="9" t="s">
        <v>76</v>
      </c>
      <c r="E97" s="8"/>
      <c r="F97" s="8"/>
      <c r="G97" s="8">
        <v>258</v>
      </c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1:32" x14ac:dyDescent="0.2">
      <c r="A98" t="s">
        <v>190</v>
      </c>
      <c r="B98" s="52" t="s">
        <v>184</v>
      </c>
      <c r="C98" s="53" t="s">
        <v>65</v>
      </c>
      <c r="D98" s="11" t="s">
        <v>78</v>
      </c>
      <c r="E98" s="8"/>
      <c r="F98" s="8"/>
      <c r="G98" s="8" t="s">
        <v>188</v>
      </c>
      <c r="H98" s="8"/>
      <c r="I98" s="8"/>
      <c r="J98" s="8"/>
      <c r="K98" s="8"/>
      <c r="L98" s="8"/>
      <c r="M98" s="8"/>
      <c r="N98" s="8"/>
      <c r="O98" s="8"/>
      <c r="P98" s="8"/>
      <c r="Q98" s="8"/>
      <c r="R98" s="8" t="s">
        <v>188</v>
      </c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1:32" x14ac:dyDescent="0.2">
      <c r="A99" t="s">
        <v>191</v>
      </c>
      <c r="B99" s="52" t="s">
        <v>184</v>
      </c>
      <c r="C99" s="53" t="s">
        <v>80</v>
      </c>
      <c r="D99" s="9" t="s">
        <v>81</v>
      </c>
      <c r="E99" s="8">
        <v>21</v>
      </c>
      <c r="F99" s="8">
        <v>21</v>
      </c>
      <c r="G99" s="8">
        <v>21</v>
      </c>
      <c r="H99" s="8">
        <v>21</v>
      </c>
      <c r="I99" s="8">
        <v>21</v>
      </c>
      <c r="J99" s="8">
        <v>21</v>
      </c>
      <c r="K99" s="8">
        <v>21</v>
      </c>
      <c r="L99" s="8">
        <v>21</v>
      </c>
      <c r="M99" s="8">
        <v>21</v>
      </c>
      <c r="N99" s="8">
        <v>21</v>
      </c>
      <c r="O99" s="8">
        <v>21</v>
      </c>
      <c r="P99" s="8">
        <v>21</v>
      </c>
      <c r="Q99" s="8">
        <v>21</v>
      </c>
      <c r="R99" s="8">
        <v>21</v>
      </c>
      <c r="S99" s="8">
        <v>21</v>
      </c>
      <c r="T99" s="8">
        <v>21</v>
      </c>
      <c r="U99" s="8">
        <v>21</v>
      </c>
      <c r="V99" s="8">
        <v>21</v>
      </c>
      <c r="W99" s="8">
        <v>21</v>
      </c>
      <c r="X99" s="8">
        <v>21</v>
      </c>
      <c r="Y99" s="8">
        <v>21</v>
      </c>
      <c r="Z99" s="8">
        <v>21</v>
      </c>
      <c r="AA99" s="8">
        <v>21</v>
      </c>
      <c r="AB99" s="8">
        <v>21</v>
      </c>
      <c r="AC99" s="8">
        <v>21</v>
      </c>
      <c r="AD99" s="8">
        <v>21</v>
      </c>
      <c r="AE99" s="8">
        <v>21</v>
      </c>
      <c r="AF99" s="8">
        <v>21</v>
      </c>
    </row>
    <row r="100" spans="1:32" x14ac:dyDescent="0.2">
      <c r="A100" t="s">
        <v>192</v>
      </c>
      <c r="B100" s="52" t="s">
        <v>184</v>
      </c>
      <c r="C100" s="53" t="s">
        <v>80</v>
      </c>
      <c r="D100" s="9" t="s">
        <v>83</v>
      </c>
      <c r="E100" s="8" t="s">
        <v>153</v>
      </c>
      <c r="F100" s="8" t="s">
        <v>153</v>
      </c>
      <c r="G100" s="8" t="s">
        <v>153</v>
      </c>
      <c r="H100" s="8" t="s">
        <v>153</v>
      </c>
      <c r="I100" s="8" t="s">
        <v>153</v>
      </c>
      <c r="J100" s="8" t="s">
        <v>153</v>
      </c>
      <c r="K100" s="8" t="s">
        <v>153</v>
      </c>
      <c r="L100" s="8" t="s">
        <v>153</v>
      </c>
      <c r="M100" s="8" t="s">
        <v>153</v>
      </c>
      <c r="N100" s="8" t="s">
        <v>153</v>
      </c>
      <c r="O100" s="8" t="s">
        <v>153</v>
      </c>
      <c r="P100" s="8" t="s">
        <v>153</v>
      </c>
      <c r="Q100" s="8" t="s">
        <v>153</v>
      </c>
      <c r="R100" s="8" t="s">
        <v>153</v>
      </c>
      <c r="S100" s="8" t="s">
        <v>153</v>
      </c>
      <c r="T100" s="8" t="s">
        <v>153</v>
      </c>
      <c r="U100" s="8" t="s">
        <v>153</v>
      </c>
      <c r="V100" s="8" t="s">
        <v>153</v>
      </c>
      <c r="W100" s="8" t="s">
        <v>153</v>
      </c>
      <c r="X100" s="8" t="s">
        <v>153</v>
      </c>
      <c r="Y100" s="8" t="s">
        <v>153</v>
      </c>
      <c r="Z100" s="8" t="s">
        <v>153</v>
      </c>
      <c r="AA100" s="8" t="s">
        <v>153</v>
      </c>
      <c r="AB100" s="8" t="s">
        <v>153</v>
      </c>
      <c r="AC100" s="8" t="s">
        <v>153</v>
      </c>
      <c r="AD100" s="8" t="s">
        <v>153</v>
      </c>
      <c r="AE100" s="8" t="s">
        <v>153</v>
      </c>
      <c r="AF100" s="8" t="s">
        <v>153</v>
      </c>
    </row>
    <row r="101" spans="1:32" x14ac:dyDescent="0.2">
      <c r="A101" t="s">
        <v>193</v>
      </c>
      <c r="B101" s="52" t="s">
        <v>184</v>
      </c>
      <c r="C101" s="53" t="s">
        <v>80</v>
      </c>
      <c r="D101" s="9" t="s">
        <v>86</v>
      </c>
      <c r="E101" s="8">
        <v>2264158.98</v>
      </c>
      <c r="F101" s="8">
        <v>2264158.98</v>
      </c>
      <c r="G101" s="8">
        <v>2264158.98</v>
      </c>
      <c r="H101" s="8">
        <v>2264158.98</v>
      </c>
      <c r="I101" s="8">
        <v>2264158.98</v>
      </c>
      <c r="J101" s="8">
        <v>2264158.98</v>
      </c>
      <c r="K101" s="8">
        <v>2264158.98</v>
      </c>
      <c r="L101" s="8">
        <v>2264158.98</v>
      </c>
      <c r="M101" s="8">
        <v>2264158.98</v>
      </c>
      <c r="N101" s="8">
        <v>2264158.98</v>
      </c>
      <c r="O101" s="8">
        <v>2264158.98</v>
      </c>
      <c r="P101" s="8">
        <v>2264158.98</v>
      </c>
      <c r="Q101" s="8">
        <v>2264158.98</v>
      </c>
      <c r="R101" s="8">
        <v>2264158.98</v>
      </c>
      <c r="S101" s="8">
        <v>2264158.98</v>
      </c>
      <c r="T101" s="8">
        <v>2264158.98</v>
      </c>
      <c r="U101" s="8">
        <v>2264158.98</v>
      </c>
      <c r="V101" s="8">
        <v>2264158.98</v>
      </c>
      <c r="W101" s="8">
        <v>2264158.98</v>
      </c>
      <c r="X101" s="8">
        <v>2264158.98</v>
      </c>
      <c r="Y101" s="8">
        <v>2264158.98</v>
      </c>
      <c r="Z101" s="8">
        <v>2264158.98</v>
      </c>
      <c r="AA101" s="8">
        <v>2264158.98</v>
      </c>
      <c r="AB101" s="8">
        <v>2264158.98</v>
      </c>
      <c r="AC101" s="8">
        <v>2264158.98</v>
      </c>
      <c r="AD101" s="8">
        <v>2264158.98</v>
      </c>
      <c r="AE101" s="8">
        <v>2264158.98</v>
      </c>
      <c r="AF101" s="8">
        <v>2264158.98</v>
      </c>
    </row>
    <row r="102" spans="1:32" x14ac:dyDescent="0.2">
      <c r="A102" t="s">
        <v>194</v>
      </c>
      <c r="B102" s="52" t="s">
        <v>184</v>
      </c>
      <c r="C102" s="53" t="s">
        <v>80</v>
      </c>
      <c r="D102" s="9" t="s">
        <v>88</v>
      </c>
      <c r="E102" s="8" t="s">
        <v>69</v>
      </c>
      <c r="F102" s="8" t="s">
        <v>69</v>
      </c>
      <c r="G102" s="8" t="s">
        <v>69</v>
      </c>
      <c r="H102" s="8" t="s">
        <v>69</v>
      </c>
      <c r="I102" s="8" t="s">
        <v>69</v>
      </c>
      <c r="J102" s="8" t="s">
        <v>69</v>
      </c>
      <c r="K102" s="8" t="s">
        <v>69</v>
      </c>
      <c r="L102" s="8" t="s">
        <v>69</v>
      </c>
      <c r="M102" s="8" t="s">
        <v>69</v>
      </c>
      <c r="N102" s="8" t="s">
        <v>69</v>
      </c>
      <c r="O102" s="8" t="s">
        <v>69</v>
      </c>
      <c r="P102" s="8" t="s">
        <v>69</v>
      </c>
      <c r="Q102" s="8" t="s">
        <v>69</v>
      </c>
      <c r="R102" s="8" t="s">
        <v>69</v>
      </c>
      <c r="S102" s="8" t="s">
        <v>69</v>
      </c>
      <c r="T102" s="8" t="s">
        <v>69</v>
      </c>
      <c r="U102" s="8" t="s">
        <v>69</v>
      </c>
      <c r="V102" s="8" t="s">
        <v>69</v>
      </c>
      <c r="W102" s="8" t="s">
        <v>69</v>
      </c>
      <c r="X102" s="8" t="s">
        <v>69</v>
      </c>
      <c r="Y102" s="8" t="s">
        <v>69</v>
      </c>
      <c r="Z102" s="8" t="s">
        <v>69</v>
      </c>
      <c r="AA102" s="8" t="s">
        <v>69</v>
      </c>
      <c r="AB102" s="8" t="s">
        <v>69</v>
      </c>
      <c r="AC102" s="8" t="s">
        <v>69</v>
      </c>
      <c r="AD102" s="8" t="s">
        <v>69</v>
      </c>
      <c r="AE102" s="8" t="s">
        <v>69</v>
      </c>
      <c r="AF102" s="8" t="s">
        <v>69</v>
      </c>
    </row>
    <row r="103" spans="1:32" x14ac:dyDescent="0.2">
      <c r="A103" t="s">
        <v>195</v>
      </c>
      <c r="B103" s="52" t="s">
        <v>184</v>
      </c>
      <c r="C103" s="53" t="s">
        <v>80</v>
      </c>
      <c r="D103" s="11" t="s">
        <v>90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</row>
    <row r="104" spans="1:32" ht="15" x14ac:dyDescent="0.25">
      <c r="A104" t="s">
        <v>196</v>
      </c>
      <c r="B104" s="54" t="s">
        <v>197</v>
      </c>
      <c r="C104" s="55" t="s">
        <v>65</v>
      </c>
      <c r="D104" s="13" t="s">
        <v>66</v>
      </c>
      <c r="E104" s="8">
        <v>3156483.66</v>
      </c>
      <c r="F104" s="8">
        <v>3156483.66</v>
      </c>
      <c r="G104" s="8">
        <v>9748024.7200000007</v>
      </c>
      <c r="H104" s="8">
        <v>3156483.66</v>
      </c>
      <c r="I104" s="8">
        <v>3156483.66</v>
      </c>
      <c r="J104" s="8">
        <v>3156483.66</v>
      </c>
      <c r="K104" s="8">
        <v>3156483.66</v>
      </c>
      <c r="L104" s="8">
        <v>3156483.66</v>
      </c>
      <c r="M104" s="8">
        <v>3156483.66</v>
      </c>
      <c r="N104" s="8">
        <v>3156483.66</v>
      </c>
      <c r="O104" s="8">
        <v>10768802.140000001</v>
      </c>
      <c r="P104" s="8">
        <v>3156483.66</v>
      </c>
      <c r="Q104" s="8">
        <v>3156483.66</v>
      </c>
      <c r="R104" s="8">
        <v>3156483.66</v>
      </c>
      <c r="S104" s="8">
        <v>3156483.66</v>
      </c>
      <c r="T104" s="8">
        <v>3156483.66</v>
      </c>
      <c r="U104" s="8">
        <v>3156483.66</v>
      </c>
      <c r="V104" s="8">
        <v>3156483.66</v>
      </c>
      <c r="W104" s="8">
        <v>3156483.66</v>
      </c>
      <c r="X104" s="8">
        <v>3156483.66</v>
      </c>
      <c r="Y104" s="8">
        <v>3156483.66</v>
      </c>
      <c r="Z104" s="8">
        <v>3156483.66</v>
      </c>
      <c r="AA104" s="8">
        <v>3156483.66</v>
      </c>
      <c r="AB104" s="8">
        <v>3156483.66</v>
      </c>
      <c r="AC104" s="8">
        <v>3156483.66</v>
      </c>
      <c r="AD104" s="8">
        <v>3156483.66</v>
      </c>
      <c r="AE104" s="8">
        <v>3156483.66</v>
      </c>
      <c r="AF104" s="8">
        <v>3156483.66</v>
      </c>
    </row>
    <row r="105" spans="1:32" x14ac:dyDescent="0.2">
      <c r="A105" t="s">
        <v>198</v>
      </c>
      <c r="B105" s="54" t="s">
        <v>197</v>
      </c>
      <c r="C105" s="55" t="s">
        <v>65</v>
      </c>
      <c r="D105" s="14" t="s">
        <v>68</v>
      </c>
      <c r="E105" s="8" t="s">
        <v>69</v>
      </c>
      <c r="F105" s="8" t="s">
        <v>69</v>
      </c>
      <c r="G105" s="8" t="s">
        <v>69</v>
      </c>
      <c r="H105" s="8" t="s">
        <v>69</v>
      </c>
      <c r="I105" s="8" t="s">
        <v>69</v>
      </c>
      <c r="J105" s="8" t="s">
        <v>69</v>
      </c>
      <c r="K105" s="8" t="s">
        <v>69</v>
      </c>
      <c r="L105" s="8" t="s">
        <v>69</v>
      </c>
      <c r="M105" s="8" t="s">
        <v>69</v>
      </c>
      <c r="N105" s="8" t="s">
        <v>69</v>
      </c>
      <c r="O105" s="8" t="s">
        <v>69</v>
      </c>
      <c r="P105" s="8" t="s">
        <v>69</v>
      </c>
      <c r="Q105" s="8" t="s">
        <v>69</v>
      </c>
      <c r="R105" s="8" t="s">
        <v>69</v>
      </c>
      <c r="S105" s="8" t="s">
        <v>69</v>
      </c>
      <c r="T105" s="8" t="s">
        <v>69</v>
      </c>
      <c r="U105" s="8" t="s">
        <v>69</v>
      </c>
      <c r="V105" s="8" t="s">
        <v>69</v>
      </c>
      <c r="W105" s="8" t="s">
        <v>69</v>
      </c>
      <c r="X105" s="8" t="s">
        <v>69</v>
      </c>
      <c r="Y105" s="8" t="s">
        <v>69</v>
      </c>
      <c r="Z105" s="8" t="s">
        <v>69</v>
      </c>
      <c r="AA105" s="8" t="s">
        <v>69</v>
      </c>
      <c r="AB105" s="8" t="s">
        <v>69</v>
      </c>
      <c r="AC105" s="8" t="s">
        <v>69</v>
      </c>
      <c r="AD105" s="8" t="s">
        <v>69</v>
      </c>
      <c r="AE105" s="8" t="s">
        <v>69</v>
      </c>
      <c r="AF105" s="8" t="s">
        <v>69</v>
      </c>
    </row>
    <row r="106" spans="1:32" x14ac:dyDescent="0.2">
      <c r="A106" t="s">
        <v>199</v>
      </c>
      <c r="B106" s="54" t="s">
        <v>197</v>
      </c>
      <c r="C106" s="55" t="s">
        <v>65</v>
      </c>
      <c r="D106" s="14" t="s">
        <v>71</v>
      </c>
      <c r="E106" s="10"/>
      <c r="F106" s="10"/>
      <c r="G106" s="10">
        <v>21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</row>
    <row r="107" spans="1:32" x14ac:dyDescent="0.2">
      <c r="A107" t="s">
        <v>200</v>
      </c>
      <c r="B107" s="54" t="s">
        <v>197</v>
      </c>
      <c r="C107" s="55" t="s">
        <v>65</v>
      </c>
      <c r="D107" s="14" t="s">
        <v>73</v>
      </c>
      <c r="E107" s="8"/>
      <c r="F107" s="8"/>
      <c r="G107" s="8" t="s">
        <v>201</v>
      </c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 t="s">
        <v>201</v>
      </c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1:32" x14ac:dyDescent="0.2">
      <c r="A108" t="s">
        <v>202</v>
      </c>
      <c r="B108" s="54" t="s">
        <v>197</v>
      </c>
      <c r="C108" s="55" t="s">
        <v>65</v>
      </c>
      <c r="D108" s="14" t="s">
        <v>76</v>
      </c>
      <c r="E108" s="8"/>
      <c r="F108" s="8"/>
      <c r="G108" s="8">
        <v>773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1:32" x14ac:dyDescent="0.2">
      <c r="A109" t="s">
        <v>203</v>
      </c>
      <c r="B109" s="54" t="s">
        <v>197</v>
      </c>
      <c r="C109" s="55" t="s">
        <v>65</v>
      </c>
      <c r="D109" s="15" t="s">
        <v>78</v>
      </c>
      <c r="E109" s="8"/>
      <c r="F109" s="8"/>
      <c r="G109" s="8" t="s">
        <v>201</v>
      </c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 t="s">
        <v>201</v>
      </c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1:32" x14ac:dyDescent="0.2">
      <c r="A110" t="s">
        <v>204</v>
      </c>
      <c r="B110" s="54" t="s">
        <v>197</v>
      </c>
      <c r="C110" s="55" t="s">
        <v>80</v>
      </c>
      <c r="D110" s="14" t="s">
        <v>81</v>
      </c>
      <c r="E110" s="8">
        <v>21</v>
      </c>
      <c r="F110" s="8">
        <v>21</v>
      </c>
      <c r="G110" s="8">
        <v>21</v>
      </c>
      <c r="H110" s="8">
        <v>21</v>
      </c>
      <c r="I110" s="8">
        <v>21</v>
      </c>
      <c r="J110" s="8">
        <v>21</v>
      </c>
      <c r="K110" s="8">
        <v>21</v>
      </c>
      <c r="L110" s="8">
        <v>21</v>
      </c>
      <c r="M110" s="8">
        <v>21</v>
      </c>
      <c r="N110" s="8">
        <v>21</v>
      </c>
      <c r="O110" s="8">
        <v>21</v>
      </c>
      <c r="P110" s="8">
        <v>21</v>
      </c>
      <c r="Q110" s="8">
        <v>21</v>
      </c>
      <c r="R110" s="8">
        <v>21</v>
      </c>
      <c r="S110" s="8">
        <v>21</v>
      </c>
      <c r="T110" s="8">
        <v>21</v>
      </c>
      <c r="U110" s="8">
        <v>21</v>
      </c>
      <c r="V110" s="8">
        <v>21</v>
      </c>
      <c r="W110" s="8">
        <v>21</v>
      </c>
      <c r="X110" s="8">
        <v>21</v>
      </c>
      <c r="Y110" s="8">
        <v>21</v>
      </c>
      <c r="Z110" s="8">
        <v>21</v>
      </c>
      <c r="AA110" s="8">
        <v>21</v>
      </c>
      <c r="AB110" s="8">
        <v>21</v>
      </c>
      <c r="AC110" s="8">
        <v>21</v>
      </c>
      <c r="AD110" s="8">
        <v>21</v>
      </c>
      <c r="AE110" s="8">
        <v>21</v>
      </c>
      <c r="AF110" s="8">
        <v>21</v>
      </c>
    </row>
    <row r="111" spans="1:32" x14ac:dyDescent="0.2">
      <c r="A111" t="s">
        <v>205</v>
      </c>
      <c r="B111" s="54" t="s">
        <v>197</v>
      </c>
      <c r="C111" s="55" t="s">
        <v>80</v>
      </c>
      <c r="D111" s="14" t="s">
        <v>83</v>
      </c>
      <c r="E111" s="8" t="s">
        <v>153</v>
      </c>
      <c r="F111" s="8" t="s">
        <v>153</v>
      </c>
      <c r="G111" s="8" t="s">
        <v>153</v>
      </c>
      <c r="H111" s="8" t="s">
        <v>153</v>
      </c>
      <c r="I111" s="8" t="s">
        <v>153</v>
      </c>
      <c r="J111" s="8" t="s">
        <v>153</v>
      </c>
      <c r="K111" s="8" t="s">
        <v>153</v>
      </c>
      <c r="L111" s="8" t="s">
        <v>153</v>
      </c>
      <c r="M111" s="8" t="s">
        <v>153</v>
      </c>
      <c r="N111" s="8" t="s">
        <v>153</v>
      </c>
      <c r="O111" s="8" t="s">
        <v>153</v>
      </c>
      <c r="P111" s="8" t="s">
        <v>153</v>
      </c>
      <c r="Q111" s="8" t="s">
        <v>153</v>
      </c>
      <c r="R111" s="8" t="s">
        <v>153</v>
      </c>
      <c r="S111" s="8" t="s">
        <v>153</v>
      </c>
      <c r="T111" s="8" t="s">
        <v>153</v>
      </c>
      <c r="U111" s="8" t="s">
        <v>153</v>
      </c>
      <c r="V111" s="8" t="s">
        <v>153</v>
      </c>
      <c r="W111" s="8" t="s">
        <v>153</v>
      </c>
      <c r="X111" s="8" t="s">
        <v>153</v>
      </c>
      <c r="Y111" s="8" t="s">
        <v>153</v>
      </c>
      <c r="Z111" s="8" t="s">
        <v>153</v>
      </c>
      <c r="AA111" s="8" t="s">
        <v>153</v>
      </c>
      <c r="AB111" s="8" t="s">
        <v>153</v>
      </c>
      <c r="AC111" s="8" t="s">
        <v>153</v>
      </c>
      <c r="AD111" s="8" t="s">
        <v>153</v>
      </c>
      <c r="AE111" s="8" t="s">
        <v>153</v>
      </c>
      <c r="AF111" s="8" t="s">
        <v>153</v>
      </c>
    </row>
    <row r="112" spans="1:32" x14ac:dyDescent="0.2">
      <c r="A112" t="s">
        <v>206</v>
      </c>
      <c r="B112" s="54" t="s">
        <v>197</v>
      </c>
      <c r="C112" s="55" t="s">
        <v>80</v>
      </c>
      <c r="D112" s="14" t="s">
        <v>86</v>
      </c>
      <c r="E112" s="8">
        <v>5935735.5899999999</v>
      </c>
      <c r="F112" s="8">
        <v>5935735.5899999999</v>
      </c>
      <c r="G112" s="8">
        <v>5935735.5899999999</v>
      </c>
      <c r="H112" s="8">
        <v>5935735.5899999999</v>
      </c>
      <c r="I112" s="8">
        <v>5935735.5899999999</v>
      </c>
      <c r="J112" s="8">
        <v>5935735.5899999999</v>
      </c>
      <c r="K112" s="8">
        <v>5935735.5899999999</v>
      </c>
      <c r="L112" s="8">
        <v>5935735.5899999999</v>
      </c>
      <c r="M112" s="8">
        <v>5935735.5899999999</v>
      </c>
      <c r="N112" s="8">
        <v>5935735.5899999999</v>
      </c>
      <c r="O112" s="8">
        <v>5935735.5899999999</v>
      </c>
      <c r="P112" s="8">
        <v>5935735.5899999999</v>
      </c>
      <c r="Q112" s="8">
        <v>5935735.5899999999</v>
      </c>
      <c r="R112" s="8">
        <v>5935735.5899999999</v>
      </c>
      <c r="S112" s="8">
        <v>5935735.5899999999</v>
      </c>
      <c r="T112" s="8">
        <v>5935735.5899999999</v>
      </c>
      <c r="U112" s="8">
        <v>5935735.5899999999</v>
      </c>
      <c r="V112" s="8">
        <v>5935735.5899999999</v>
      </c>
      <c r="W112" s="8">
        <v>5935735.5899999999</v>
      </c>
      <c r="X112" s="8">
        <v>5935735.5899999999</v>
      </c>
      <c r="Y112" s="8">
        <v>5935735.5899999999</v>
      </c>
      <c r="Z112" s="8">
        <v>5935735.5899999999</v>
      </c>
      <c r="AA112" s="8">
        <v>5935735.5899999999</v>
      </c>
      <c r="AB112" s="8">
        <v>5935735.5899999999</v>
      </c>
      <c r="AC112" s="8">
        <v>5935735.5899999999</v>
      </c>
      <c r="AD112" s="8">
        <v>5935735.5899999999</v>
      </c>
      <c r="AE112" s="8">
        <v>5935735.5899999999</v>
      </c>
      <c r="AF112" s="8">
        <v>5935735.5899999999</v>
      </c>
    </row>
    <row r="113" spans="1:32" x14ac:dyDescent="0.2">
      <c r="A113" t="s">
        <v>207</v>
      </c>
      <c r="B113" s="54" t="s">
        <v>197</v>
      </c>
      <c r="C113" s="55" t="s">
        <v>80</v>
      </c>
      <c r="D113" s="14" t="s">
        <v>88</v>
      </c>
      <c r="E113" s="8" t="s">
        <v>69</v>
      </c>
      <c r="F113" s="8" t="s">
        <v>69</v>
      </c>
      <c r="G113" s="8" t="s">
        <v>69</v>
      </c>
      <c r="H113" s="8" t="s">
        <v>69</v>
      </c>
      <c r="I113" s="8" t="s">
        <v>69</v>
      </c>
      <c r="J113" s="8" t="s">
        <v>69</v>
      </c>
      <c r="K113" s="8" t="s">
        <v>69</v>
      </c>
      <c r="L113" s="8" t="s">
        <v>69</v>
      </c>
      <c r="M113" s="8" t="s">
        <v>69</v>
      </c>
      <c r="N113" s="8" t="s">
        <v>69</v>
      </c>
      <c r="O113" s="8" t="s">
        <v>69</v>
      </c>
      <c r="P113" s="8" t="s">
        <v>69</v>
      </c>
      <c r="Q113" s="8" t="s">
        <v>69</v>
      </c>
      <c r="R113" s="8" t="s">
        <v>69</v>
      </c>
      <c r="S113" s="8" t="s">
        <v>69</v>
      </c>
      <c r="T113" s="8" t="s">
        <v>69</v>
      </c>
      <c r="U113" s="8" t="s">
        <v>69</v>
      </c>
      <c r="V113" s="8" t="s">
        <v>69</v>
      </c>
      <c r="W113" s="8" t="s">
        <v>69</v>
      </c>
      <c r="X113" s="8" t="s">
        <v>69</v>
      </c>
      <c r="Y113" s="8" t="s">
        <v>69</v>
      </c>
      <c r="Z113" s="8" t="s">
        <v>69</v>
      </c>
      <c r="AA113" s="8" t="s">
        <v>69</v>
      </c>
      <c r="AB113" s="8" t="s">
        <v>69</v>
      </c>
      <c r="AC113" s="8" t="s">
        <v>69</v>
      </c>
      <c r="AD113" s="8" t="s">
        <v>69</v>
      </c>
      <c r="AE113" s="8" t="s">
        <v>69</v>
      </c>
      <c r="AF113" s="8" t="s">
        <v>69</v>
      </c>
    </row>
    <row r="114" spans="1:32" x14ac:dyDescent="0.2">
      <c r="A114" t="s">
        <v>208</v>
      </c>
      <c r="B114" s="54" t="s">
        <v>197</v>
      </c>
      <c r="C114" s="55" t="s">
        <v>80</v>
      </c>
      <c r="D114" s="15" t="s">
        <v>90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</row>
    <row r="115" spans="1:32" ht="15" x14ac:dyDescent="0.25">
      <c r="A115" t="s">
        <v>209</v>
      </c>
      <c r="B115" s="52" t="s">
        <v>210</v>
      </c>
      <c r="C115" s="53" t="s">
        <v>65</v>
      </c>
      <c r="D115" s="7" t="s">
        <v>66</v>
      </c>
      <c r="E115" s="8">
        <v>3062101.38</v>
      </c>
      <c r="F115" s="8">
        <v>3062101.38</v>
      </c>
      <c r="G115" s="8">
        <v>8866376.4000000004</v>
      </c>
      <c r="H115" s="8">
        <v>3062101.38</v>
      </c>
      <c r="I115" s="8">
        <v>3062101.38</v>
      </c>
      <c r="J115" s="8">
        <v>3062101.38</v>
      </c>
      <c r="K115" s="8">
        <v>3062101.38</v>
      </c>
      <c r="L115" s="8">
        <v>3062101.38</v>
      </c>
      <c r="M115" s="8">
        <v>3062101.38</v>
      </c>
      <c r="N115" s="8">
        <v>3062101.38</v>
      </c>
      <c r="O115" s="8">
        <v>10613242.800000001</v>
      </c>
      <c r="P115" s="8">
        <v>3062101.38</v>
      </c>
      <c r="Q115" s="8">
        <v>3062101.38</v>
      </c>
      <c r="R115" s="8">
        <v>3062101.38</v>
      </c>
      <c r="S115" s="8">
        <v>3062101.38</v>
      </c>
      <c r="T115" s="8">
        <v>3062101.38</v>
      </c>
      <c r="U115" s="8">
        <v>3062101.38</v>
      </c>
      <c r="V115" s="8">
        <v>3062101.38</v>
      </c>
      <c r="W115" s="8">
        <v>3062101.38</v>
      </c>
      <c r="X115" s="8">
        <v>3062101.38</v>
      </c>
      <c r="Y115" s="8">
        <v>3062101.38</v>
      </c>
      <c r="Z115" s="8">
        <v>3062101.38</v>
      </c>
      <c r="AA115" s="8">
        <v>3062101.38</v>
      </c>
      <c r="AB115" s="8">
        <v>3062101.38</v>
      </c>
      <c r="AC115" s="8">
        <v>3062101.38</v>
      </c>
      <c r="AD115" s="8">
        <v>3062101.38</v>
      </c>
      <c r="AE115" s="8">
        <v>3062101.38</v>
      </c>
      <c r="AF115" s="8">
        <v>3062101.38</v>
      </c>
    </row>
    <row r="116" spans="1:32" x14ac:dyDescent="0.2">
      <c r="A116" t="s">
        <v>211</v>
      </c>
      <c r="B116" s="52" t="s">
        <v>210</v>
      </c>
      <c r="C116" s="53" t="s">
        <v>65</v>
      </c>
      <c r="D116" s="9" t="s">
        <v>68</v>
      </c>
      <c r="E116" s="8" t="s">
        <v>69</v>
      </c>
      <c r="F116" s="8" t="s">
        <v>69</v>
      </c>
      <c r="G116" s="8" t="s">
        <v>69</v>
      </c>
      <c r="H116" s="8" t="s">
        <v>69</v>
      </c>
      <c r="I116" s="8" t="s">
        <v>69</v>
      </c>
      <c r="J116" s="8" t="s">
        <v>69</v>
      </c>
      <c r="K116" s="8" t="s">
        <v>69</v>
      </c>
      <c r="L116" s="8" t="s">
        <v>69</v>
      </c>
      <c r="M116" s="8" t="s">
        <v>69</v>
      </c>
      <c r="N116" s="8" t="s">
        <v>69</v>
      </c>
      <c r="O116" s="8" t="s">
        <v>69</v>
      </c>
      <c r="P116" s="8" t="s">
        <v>69</v>
      </c>
      <c r="Q116" s="8" t="s">
        <v>69</v>
      </c>
      <c r="R116" s="8" t="s">
        <v>69</v>
      </c>
      <c r="S116" s="8" t="s">
        <v>69</v>
      </c>
      <c r="T116" s="8" t="s">
        <v>69</v>
      </c>
      <c r="U116" s="8" t="s">
        <v>69</v>
      </c>
      <c r="V116" s="8" t="s">
        <v>69</v>
      </c>
      <c r="W116" s="8" t="s">
        <v>69</v>
      </c>
      <c r="X116" s="8" t="s">
        <v>69</v>
      </c>
      <c r="Y116" s="8" t="s">
        <v>69</v>
      </c>
      <c r="Z116" s="8" t="s">
        <v>69</v>
      </c>
      <c r="AA116" s="8" t="s">
        <v>69</v>
      </c>
      <c r="AB116" s="8" t="s">
        <v>69</v>
      </c>
      <c r="AC116" s="8" t="s">
        <v>69</v>
      </c>
      <c r="AD116" s="8" t="s">
        <v>69</v>
      </c>
      <c r="AE116" s="8" t="s">
        <v>69</v>
      </c>
      <c r="AF116" s="8" t="s">
        <v>69</v>
      </c>
    </row>
    <row r="117" spans="1:32" x14ac:dyDescent="0.2">
      <c r="A117" t="s">
        <v>212</v>
      </c>
      <c r="B117" s="52" t="s">
        <v>210</v>
      </c>
      <c r="C117" s="53" t="s">
        <v>65</v>
      </c>
      <c r="D117" s="9" t="s">
        <v>71</v>
      </c>
      <c r="E117" s="10"/>
      <c r="F117" s="10"/>
      <c r="G117" s="10">
        <v>21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</row>
    <row r="118" spans="1:32" x14ac:dyDescent="0.2">
      <c r="A118" t="s">
        <v>213</v>
      </c>
      <c r="B118" s="52" t="s">
        <v>210</v>
      </c>
      <c r="C118" s="53" t="s">
        <v>65</v>
      </c>
      <c r="D118" s="9" t="s">
        <v>73</v>
      </c>
      <c r="E118" s="8"/>
      <c r="F118" s="8"/>
      <c r="G118" s="8" t="s">
        <v>214</v>
      </c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 t="s">
        <v>214</v>
      </c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1:32" x14ac:dyDescent="0.2">
      <c r="A119" t="s">
        <v>215</v>
      </c>
      <c r="B119" s="52" t="s">
        <v>210</v>
      </c>
      <c r="C119" s="53" t="s">
        <v>65</v>
      </c>
      <c r="D119" s="9" t="s">
        <v>76</v>
      </c>
      <c r="E119" s="8"/>
      <c r="F119" s="8"/>
      <c r="G119" s="8">
        <v>258</v>
      </c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1:32" x14ac:dyDescent="0.2">
      <c r="A120" t="s">
        <v>216</v>
      </c>
      <c r="B120" s="52" t="s">
        <v>210</v>
      </c>
      <c r="C120" s="53" t="s">
        <v>65</v>
      </c>
      <c r="D120" s="11" t="s">
        <v>78</v>
      </c>
      <c r="E120" s="8"/>
      <c r="F120" s="8"/>
      <c r="G120" s="8" t="s">
        <v>214</v>
      </c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 t="s">
        <v>214</v>
      </c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x14ac:dyDescent="0.2">
      <c r="A121" t="s">
        <v>217</v>
      </c>
      <c r="B121" s="52" t="s">
        <v>210</v>
      </c>
      <c r="C121" s="53" t="s">
        <v>80</v>
      </c>
      <c r="D121" s="9" t="s">
        <v>81</v>
      </c>
      <c r="E121" s="8">
        <v>21</v>
      </c>
      <c r="F121" s="8">
        <v>21</v>
      </c>
      <c r="G121" s="8">
        <v>21</v>
      </c>
      <c r="H121" s="8">
        <v>21</v>
      </c>
      <c r="I121" s="8">
        <v>21</v>
      </c>
      <c r="J121" s="8">
        <v>21</v>
      </c>
      <c r="K121" s="8">
        <v>21</v>
      </c>
      <c r="L121" s="8">
        <v>21</v>
      </c>
      <c r="M121" s="8">
        <v>21</v>
      </c>
      <c r="N121" s="8">
        <v>21</v>
      </c>
      <c r="O121" s="8">
        <v>21</v>
      </c>
      <c r="P121" s="8">
        <v>21</v>
      </c>
      <c r="Q121" s="8">
        <v>21</v>
      </c>
      <c r="R121" s="8">
        <v>21</v>
      </c>
      <c r="S121" s="8">
        <v>21</v>
      </c>
      <c r="T121" s="8">
        <v>21</v>
      </c>
      <c r="U121" s="8">
        <v>21</v>
      </c>
      <c r="V121" s="8">
        <v>21</v>
      </c>
      <c r="W121" s="8">
        <v>21</v>
      </c>
      <c r="X121" s="8">
        <v>21</v>
      </c>
      <c r="Y121" s="8">
        <v>21</v>
      </c>
      <c r="Z121" s="8">
        <v>21</v>
      </c>
      <c r="AA121" s="8">
        <v>21</v>
      </c>
      <c r="AB121" s="8">
        <v>21</v>
      </c>
      <c r="AC121" s="8">
        <v>21</v>
      </c>
      <c r="AD121" s="8">
        <v>21</v>
      </c>
      <c r="AE121" s="8">
        <v>21</v>
      </c>
      <c r="AF121" s="8">
        <v>21</v>
      </c>
    </row>
    <row r="122" spans="1:32" x14ac:dyDescent="0.2">
      <c r="A122" t="s">
        <v>218</v>
      </c>
      <c r="B122" s="52" t="s">
        <v>210</v>
      </c>
      <c r="C122" s="53" t="s">
        <v>80</v>
      </c>
      <c r="D122" s="9" t="s">
        <v>83</v>
      </c>
      <c r="E122" s="8" t="s">
        <v>153</v>
      </c>
      <c r="F122" s="8" t="s">
        <v>153</v>
      </c>
      <c r="G122" s="8" t="s">
        <v>153</v>
      </c>
      <c r="H122" s="8" t="s">
        <v>153</v>
      </c>
      <c r="I122" s="8" t="s">
        <v>153</v>
      </c>
      <c r="J122" s="8" t="s">
        <v>153</v>
      </c>
      <c r="K122" s="8" t="s">
        <v>153</v>
      </c>
      <c r="L122" s="8" t="s">
        <v>153</v>
      </c>
      <c r="M122" s="8" t="s">
        <v>153</v>
      </c>
      <c r="N122" s="8" t="s">
        <v>153</v>
      </c>
      <c r="O122" s="8" t="s">
        <v>153</v>
      </c>
      <c r="P122" s="8" t="s">
        <v>153</v>
      </c>
      <c r="Q122" s="8" t="s">
        <v>153</v>
      </c>
      <c r="R122" s="8" t="s">
        <v>153</v>
      </c>
      <c r="S122" s="8" t="s">
        <v>153</v>
      </c>
      <c r="T122" s="8" t="s">
        <v>153</v>
      </c>
      <c r="U122" s="8" t="s">
        <v>153</v>
      </c>
      <c r="V122" s="8" t="s">
        <v>153</v>
      </c>
      <c r="W122" s="8" t="s">
        <v>153</v>
      </c>
      <c r="X122" s="8" t="s">
        <v>153</v>
      </c>
      <c r="Y122" s="8" t="s">
        <v>153</v>
      </c>
      <c r="Z122" s="8" t="s">
        <v>153</v>
      </c>
      <c r="AA122" s="8" t="s">
        <v>153</v>
      </c>
      <c r="AB122" s="8" t="s">
        <v>153</v>
      </c>
      <c r="AC122" s="8" t="s">
        <v>153</v>
      </c>
      <c r="AD122" s="8" t="s">
        <v>153</v>
      </c>
      <c r="AE122" s="8" t="s">
        <v>153</v>
      </c>
      <c r="AF122" s="8" t="s">
        <v>153</v>
      </c>
    </row>
    <row r="123" spans="1:32" x14ac:dyDescent="0.2">
      <c r="A123" t="s">
        <v>219</v>
      </c>
      <c r="B123" s="52" t="s">
        <v>210</v>
      </c>
      <c r="C123" s="53" t="s">
        <v>80</v>
      </c>
      <c r="D123" s="9" t="s">
        <v>86</v>
      </c>
      <c r="E123" s="8">
        <v>6509456.0999999996</v>
      </c>
      <c r="F123" s="8">
        <v>6509456.0999999996</v>
      </c>
      <c r="G123" s="8">
        <v>6509456.0999999996</v>
      </c>
      <c r="H123" s="8">
        <v>6509456.0999999996</v>
      </c>
      <c r="I123" s="8">
        <v>6509456.0999999996</v>
      </c>
      <c r="J123" s="8">
        <v>6509456.0999999996</v>
      </c>
      <c r="K123" s="8">
        <v>6509456.0999999996</v>
      </c>
      <c r="L123" s="8">
        <v>6509456.0999999996</v>
      </c>
      <c r="M123" s="8">
        <v>6509456.0999999996</v>
      </c>
      <c r="N123" s="8">
        <v>6509456.0999999996</v>
      </c>
      <c r="O123" s="8">
        <v>6509456.0999999996</v>
      </c>
      <c r="P123" s="8">
        <v>6509456.0999999996</v>
      </c>
      <c r="Q123" s="8">
        <v>6509456.0999999996</v>
      </c>
      <c r="R123" s="8">
        <v>6509456.0999999996</v>
      </c>
      <c r="S123" s="8">
        <v>6509456.0999999996</v>
      </c>
      <c r="T123" s="8">
        <v>6509456.0999999996</v>
      </c>
      <c r="U123" s="8">
        <v>6509456.0999999996</v>
      </c>
      <c r="V123" s="8">
        <v>6509456.0999999996</v>
      </c>
      <c r="W123" s="8">
        <v>6509456.0999999996</v>
      </c>
      <c r="X123" s="8">
        <v>6509456.0999999996</v>
      </c>
      <c r="Y123" s="8">
        <v>6509456.0999999996</v>
      </c>
      <c r="Z123" s="8">
        <v>6509456.0999999996</v>
      </c>
      <c r="AA123" s="8">
        <v>6509456.0999999996</v>
      </c>
      <c r="AB123" s="8">
        <v>6509456.0999999996</v>
      </c>
      <c r="AC123" s="8">
        <v>6509456.0999999996</v>
      </c>
      <c r="AD123" s="8">
        <v>6509456.0999999996</v>
      </c>
      <c r="AE123" s="8">
        <v>6509456.0999999996</v>
      </c>
      <c r="AF123" s="8">
        <v>6509456.0999999996</v>
      </c>
    </row>
    <row r="124" spans="1:32" x14ac:dyDescent="0.2">
      <c r="A124" t="s">
        <v>220</v>
      </c>
      <c r="B124" s="52" t="s">
        <v>210</v>
      </c>
      <c r="C124" s="53" t="s">
        <v>80</v>
      </c>
      <c r="D124" s="9" t="s">
        <v>88</v>
      </c>
      <c r="E124" s="8" t="s">
        <v>69</v>
      </c>
      <c r="F124" s="8" t="s">
        <v>69</v>
      </c>
      <c r="G124" s="8" t="s">
        <v>69</v>
      </c>
      <c r="H124" s="8" t="s">
        <v>69</v>
      </c>
      <c r="I124" s="8" t="s">
        <v>69</v>
      </c>
      <c r="J124" s="8" t="s">
        <v>69</v>
      </c>
      <c r="K124" s="8" t="s">
        <v>69</v>
      </c>
      <c r="L124" s="8" t="s">
        <v>69</v>
      </c>
      <c r="M124" s="8" t="s">
        <v>69</v>
      </c>
      <c r="N124" s="8" t="s">
        <v>69</v>
      </c>
      <c r="O124" s="8" t="s">
        <v>69</v>
      </c>
      <c r="P124" s="8" t="s">
        <v>69</v>
      </c>
      <c r="Q124" s="8" t="s">
        <v>69</v>
      </c>
      <c r="R124" s="8" t="s">
        <v>69</v>
      </c>
      <c r="S124" s="8" t="s">
        <v>69</v>
      </c>
      <c r="T124" s="8" t="s">
        <v>69</v>
      </c>
      <c r="U124" s="8" t="s">
        <v>69</v>
      </c>
      <c r="V124" s="8" t="s">
        <v>69</v>
      </c>
      <c r="W124" s="8" t="s">
        <v>69</v>
      </c>
      <c r="X124" s="8" t="s">
        <v>69</v>
      </c>
      <c r="Y124" s="8" t="s">
        <v>69</v>
      </c>
      <c r="Z124" s="8" t="s">
        <v>69</v>
      </c>
      <c r="AA124" s="8" t="s">
        <v>69</v>
      </c>
      <c r="AB124" s="8" t="s">
        <v>69</v>
      </c>
      <c r="AC124" s="8" t="s">
        <v>69</v>
      </c>
      <c r="AD124" s="8" t="s">
        <v>69</v>
      </c>
      <c r="AE124" s="8" t="s">
        <v>69</v>
      </c>
      <c r="AF124" s="8" t="s">
        <v>69</v>
      </c>
    </row>
    <row r="125" spans="1:32" x14ac:dyDescent="0.2">
      <c r="A125" t="s">
        <v>221</v>
      </c>
      <c r="B125" s="52" t="s">
        <v>210</v>
      </c>
      <c r="C125" s="53" t="s">
        <v>80</v>
      </c>
      <c r="D125" s="11" t="s">
        <v>90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</row>
    <row r="126" spans="1:32" ht="15" x14ac:dyDescent="0.25">
      <c r="A126" t="s">
        <v>222</v>
      </c>
      <c r="B126" s="54" t="s">
        <v>223</v>
      </c>
      <c r="C126" s="55" t="s">
        <v>65</v>
      </c>
      <c r="D126" s="13" t="s">
        <v>66</v>
      </c>
      <c r="E126" s="8">
        <v>355254.39</v>
      </c>
      <c r="F126" s="8">
        <v>355254.39</v>
      </c>
      <c r="G126" s="8">
        <v>1322337.72</v>
      </c>
      <c r="H126" s="8">
        <v>355254.39</v>
      </c>
      <c r="I126" s="8">
        <v>355254.39</v>
      </c>
      <c r="J126" s="8">
        <v>355254.39</v>
      </c>
      <c r="K126" s="8">
        <v>355254.39</v>
      </c>
      <c r="L126" s="8">
        <v>355254.39</v>
      </c>
      <c r="M126" s="8">
        <v>355254.39</v>
      </c>
      <c r="N126" s="8">
        <v>355254.39</v>
      </c>
      <c r="O126" s="8">
        <v>1132079.49</v>
      </c>
      <c r="P126" s="8">
        <v>355254.39</v>
      </c>
      <c r="Q126" s="8">
        <v>355254.39</v>
      </c>
      <c r="R126" s="8">
        <v>355254.39</v>
      </c>
      <c r="S126" s="8">
        <v>355254.39</v>
      </c>
      <c r="T126" s="8">
        <v>355254.39</v>
      </c>
      <c r="U126" s="8">
        <v>355254.39</v>
      </c>
      <c r="V126" s="8">
        <v>355254.39</v>
      </c>
      <c r="W126" s="8">
        <v>355254.39</v>
      </c>
      <c r="X126" s="8">
        <v>355254.39</v>
      </c>
      <c r="Y126" s="8">
        <v>355254.39</v>
      </c>
      <c r="Z126" s="8">
        <v>355254.39</v>
      </c>
      <c r="AA126" s="8">
        <v>355254.39</v>
      </c>
      <c r="AB126" s="8">
        <v>355254.39</v>
      </c>
      <c r="AC126" s="8">
        <v>355254.39</v>
      </c>
      <c r="AD126" s="8">
        <v>355254.39</v>
      </c>
      <c r="AE126" s="8">
        <v>355254.39</v>
      </c>
      <c r="AF126" s="8">
        <v>355254.39</v>
      </c>
    </row>
    <row r="127" spans="1:32" x14ac:dyDescent="0.2">
      <c r="A127" t="s">
        <v>224</v>
      </c>
      <c r="B127" s="54" t="s">
        <v>223</v>
      </c>
      <c r="C127" s="55" t="s">
        <v>65</v>
      </c>
      <c r="D127" s="14" t="s">
        <v>68</v>
      </c>
      <c r="E127" s="8" t="s">
        <v>69</v>
      </c>
      <c r="F127" s="8" t="s">
        <v>69</v>
      </c>
      <c r="G127" s="8" t="s">
        <v>69</v>
      </c>
      <c r="H127" s="8" t="s">
        <v>69</v>
      </c>
      <c r="I127" s="8" t="s">
        <v>69</v>
      </c>
      <c r="J127" s="8" t="s">
        <v>69</v>
      </c>
      <c r="K127" s="8" t="s">
        <v>69</v>
      </c>
      <c r="L127" s="8" t="s">
        <v>69</v>
      </c>
      <c r="M127" s="8" t="s">
        <v>69</v>
      </c>
      <c r="N127" s="8" t="s">
        <v>69</v>
      </c>
      <c r="O127" s="8" t="s">
        <v>69</v>
      </c>
      <c r="P127" s="8" t="s">
        <v>69</v>
      </c>
      <c r="Q127" s="8" t="s">
        <v>69</v>
      </c>
      <c r="R127" s="8" t="s">
        <v>69</v>
      </c>
      <c r="S127" s="8" t="s">
        <v>69</v>
      </c>
      <c r="T127" s="8" t="s">
        <v>69</v>
      </c>
      <c r="U127" s="8" t="s">
        <v>69</v>
      </c>
      <c r="V127" s="8" t="s">
        <v>69</v>
      </c>
      <c r="W127" s="8" t="s">
        <v>69</v>
      </c>
      <c r="X127" s="8" t="s">
        <v>69</v>
      </c>
      <c r="Y127" s="8" t="s">
        <v>69</v>
      </c>
      <c r="Z127" s="8" t="s">
        <v>69</v>
      </c>
      <c r="AA127" s="8" t="s">
        <v>69</v>
      </c>
      <c r="AB127" s="8" t="s">
        <v>69</v>
      </c>
      <c r="AC127" s="8" t="s">
        <v>69</v>
      </c>
      <c r="AD127" s="8" t="s">
        <v>69</v>
      </c>
      <c r="AE127" s="8" t="s">
        <v>69</v>
      </c>
      <c r="AF127" s="8" t="s">
        <v>69</v>
      </c>
    </row>
    <row r="128" spans="1:32" x14ac:dyDescent="0.2">
      <c r="A128" t="s">
        <v>225</v>
      </c>
      <c r="B128" s="54" t="s">
        <v>223</v>
      </c>
      <c r="C128" s="55" t="s">
        <v>65</v>
      </c>
      <c r="D128" s="14" t="s">
        <v>71</v>
      </c>
      <c r="E128" s="10"/>
      <c r="F128" s="10"/>
      <c r="G128" s="10">
        <v>21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</row>
    <row r="129" spans="1:32" x14ac:dyDescent="0.2">
      <c r="A129" t="s">
        <v>226</v>
      </c>
      <c r="B129" s="54" t="s">
        <v>223</v>
      </c>
      <c r="C129" s="55" t="s">
        <v>65</v>
      </c>
      <c r="D129" s="14" t="s">
        <v>73</v>
      </c>
      <c r="E129" s="8"/>
      <c r="F129" s="8"/>
      <c r="G129" s="8" t="s">
        <v>227</v>
      </c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 t="s">
        <v>227</v>
      </c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</row>
    <row r="130" spans="1:32" x14ac:dyDescent="0.2">
      <c r="A130" t="s">
        <v>228</v>
      </c>
      <c r="B130" s="54" t="s">
        <v>223</v>
      </c>
      <c r="C130" s="55" t="s">
        <v>65</v>
      </c>
      <c r="D130" s="14" t="s">
        <v>76</v>
      </c>
      <c r="E130" s="8"/>
      <c r="F130" s="8"/>
      <c r="G130" s="8">
        <v>129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</row>
    <row r="131" spans="1:32" x14ac:dyDescent="0.2">
      <c r="A131" t="s">
        <v>229</v>
      </c>
      <c r="B131" s="54" t="s">
        <v>223</v>
      </c>
      <c r="C131" s="55" t="s">
        <v>65</v>
      </c>
      <c r="D131" s="15" t="s">
        <v>78</v>
      </c>
      <c r="E131" s="8"/>
      <c r="F131" s="8"/>
      <c r="G131" s="8" t="s">
        <v>227</v>
      </c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 t="s">
        <v>227</v>
      </c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</row>
    <row r="132" spans="1:32" x14ac:dyDescent="0.2">
      <c r="A132" t="s">
        <v>230</v>
      </c>
      <c r="B132" s="54" t="s">
        <v>223</v>
      </c>
      <c r="C132" s="55" t="s">
        <v>80</v>
      </c>
      <c r="D132" s="14" t="s">
        <v>81</v>
      </c>
      <c r="E132" s="8">
        <v>21</v>
      </c>
      <c r="F132" s="8">
        <v>21</v>
      </c>
      <c r="G132" s="8">
        <v>21</v>
      </c>
      <c r="H132" s="8">
        <v>21</v>
      </c>
      <c r="I132" s="8">
        <v>21</v>
      </c>
      <c r="J132" s="8">
        <v>21</v>
      </c>
      <c r="K132" s="8">
        <v>21</v>
      </c>
      <c r="L132" s="8">
        <v>21</v>
      </c>
      <c r="M132" s="8">
        <v>21</v>
      </c>
      <c r="N132" s="8">
        <v>21</v>
      </c>
      <c r="O132" s="8">
        <v>21</v>
      </c>
      <c r="P132" s="8">
        <v>21</v>
      </c>
      <c r="Q132" s="8">
        <v>21</v>
      </c>
      <c r="R132" s="8">
        <v>21</v>
      </c>
      <c r="S132" s="8">
        <v>21</v>
      </c>
      <c r="T132" s="8">
        <v>21</v>
      </c>
      <c r="U132" s="8">
        <v>21</v>
      </c>
      <c r="V132" s="8">
        <v>21</v>
      </c>
      <c r="W132" s="8">
        <v>21</v>
      </c>
      <c r="X132" s="8">
        <v>21</v>
      </c>
      <c r="Y132" s="8">
        <v>21</v>
      </c>
      <c r="Z132" s="8">
        <v>21</v>
      </c>
      <c r="AA132" s="8">
        <v>21</v>
      </c>
      <c r="AB132" s="8">
        <v>21</v>
      </c>
      <c r="AC132" s="8">
        <v>21</v>
      </c>
      <c r="AD132" s="8">
        <v>21</v>
      </c>
      <c r="AE132" s="8">
        <v>21</v>
      </c>
      <c r="AF132" s="8">
        <v>21</v>
      </c>
    </row>
    <row r="133" spans="1:32" x14ac:dyDescent="0.2">
      <c r="A133" t="s">
        <v>231</v>
      </c>
      <c r="B133" s="54" t="s">
        <v>223</v>
      </c>
      <c r="C133" s="55" t="s">
        <v>80</v>
      </c>
      <c r="D133" s="14" t="s">
        <v>83</v>
      </c>
      <c r="E133" s="8" t="s">
        <v>153</v>
      </c>
      <c r="F133" s="8" t="s">
        <v>153</v>
      </c>
      <c r="G133" s="8" t="s">
        <v>153</v>
      </c>
      <c r="H133" s="8" t="s">
        <v>153</v>
      </c>
      <c r="I133" s="8" t="s">
        <v>153</v>
      </c>
      <c r="J133" s="8" t="s">
        <v>153</v>
      </c>
      <c r="K133" s="8" t="s">
        <v>153</v>
      </c>
      <c r="L133" s="8" t="s">
        <v>153</v>
      </c>
      <c r="M133" s="8" t="s">
        <v>153</v>
      </c>
      <c r="N133" s="8" t="s">
        <v>153</v>
      </c>
      <c r="O133" s="8" t="s">
        <v>153</v>
      </c>
      <c r="P133" s="8" t="s">
        <v>153</v>
      </c>
      <c r="Q133" s="8" t="s">
        <v>153</v>
      </c>
      <c r="R133" s="8" t="s">
        <v>153</v>
      </c>
      <c r="S133" s="8" t="s">
        <v>153</v>
      </c>
      <c r="T133" s="8" t="s">
        <v>153</v>
      </c>
      <c r="U133" s="8" t="s">
        <v>153</v>
      </c>
      <c r="V133" s="8" t="s">
        <v>153</v>
      </c>
      <c r="W133" s="8" t="s">
        <v>153</v>
      </c>
      <c r="X133" s="8" t="s">
        <v>153</v>
      </c>
      <c r="Y133" s="8" t="s">
        <v>153</v>
      </c>
      <c r="Z133" s="8" t="s">
        <v>153</v>
      </c>
      <c r="AA133" s="8" t="s">
        <v>153</v>
      </c>
      <c r="AB133" s="8" t="s">
        <v>153</v>
      </c>
      <c r="AC133" s="8" t="s">
        <v>153</v>
      </c>
      <c r="AD133" s="8" t="s">
        <v>153</v>
      </c>
      <c r="AE133" s="8" t="s">
        <v>153</v>
      </c>
      <c r="AF133" s="8" t="s">
        <v>153</v>
      </c>
    </row>
    <row r="134" spans="1:32" x14ac:dyDescent="0.2">
      <c r="A134" t="s">
        <v>232</v>
      </c>
      <c r="B134" s="54" t="s">
        <v>223</v>
      </c>
      <c r="C134" s="55" t="s">
        <v>80</v>
      </c>
      <c r="D134" s="14" t="s">
        <v>86</v>
      </c>
      <c r="E134" s="8">
        <v>566039.1</v>
      </c>
      <c r="F134" s="8">
        <v>566039.1</v>
      </c>
      <c r="G134" s="8">
        <v>566039.1</v>
      </c>
      <c r="H134" s="8">
        <v>566039.1</v>
      </c>
      <c r="I134" s="8">
        <v>566039.1</v>
      </c>
      <c r="J134" s="8">
        <v>566039.1</v>
      </c>
      <c r="K134" s="8">
        <v>566039.1</v>
      </c>
      <c r="L134" s="8">
        <v>566039.1</v>
      </c>
      <c r="M134" s="8">
        <v>566039.1</v>
      </c>
      <c r="N134" s="8">
        <v>566039.1</v>
      </c>
      <c r="O134" s="8">
        <v>566039.1</v>
      </c>
      <c r="P134" s="8">
        <v>566039.1</v>
      </c>
      <c r="Q134" s="8">
        <v>566039.1</v>
      </c>
      <c r="R134" s="8">
        <v>566039.1</v>
      </c>
      <c r="S134" s="8">
        <v>566039.1</v>
      </c>
      <c r="T134" s="8">
        <v>566039.1</v>
      </c>
      <c r="U134" s="8">
        <v>566039.1</v>
      </c>
      <c r="V134" s="8">
        <v>566039.1</v>
      </c>
      <c r="W134" s="8">
        <v>566039.1</v>
      </c>
      <c r="X134" s="8">
        <v>566039.1</v>
      </c>
      <c r="Y134" s="8">
        <v>566039.1</v>
      </c>
      <c r="Z134" s="8">
        <v>566039.1</v>
      </c>
      <c r="AA134" s="8">
        <v>566039.1</v>
      </c>
      <c r="AB134" s="8">
        <v>566039.1</v>
      </c>
      <c r="AC134" s="8">
        <v>566039.1</v>
      </c>
      <c r="AD134" s="8">
        <v>566039.1</v>
      </c>
      <c r="AE134" s="8">
        <v>566039.1</v>
      </c>
      <c r="AF134" s="8">
        <v>566039.1</v>
      </c>
    </row>
    <row r="135" spans="1:32" x14ac:dyDescent="0.2">
      <c r="A135" t="s">
        <v>233</v>
      </c>
      <c r="B135" s="54" t="s">
        <v>223</v>
      </c>
      <c r="C135" s="55" t="s">
        <v>80</v>
      </c>
      <c r="D135" s="14" t="s">
        <v>88</v>
      </c>
      <c r="E135" s="8" t="s">
        <v>69</v>
      </c>
      <c r="F135" s="8" t="s">
        <v>69</v>
      </c>
      <c r="G135" s="8" t="s">
        <v>69</v>
      </c>
      <c r="H135" s="8" t="s">
        <v>69</v>
      </c>
      <c r="I135" s="8" t="s">
        <v>69</v>
      </c>
      <c r="J135" s="8" t="s">
        <v>69</v>
      </c>
      <c r="K135" s="8" t="s">
        <v>69</v>
      </c>
      <c r="L135" s="8" t="s">
        <v>69</v>
      </c>
      <c r="M135" s="8" t="s">
        <v>69</v>
      </c>
      <c r="N135" s="8" t="s">
        <v>69</v>
      </c>
      <c r="O135" s="8" t="s">
        <v>69</v>
      </c>
      <c r="P135" s="8" t="s">
        <v>69</v>
      </c>
      <c r="Q135" s="8" t="s">
        <v>69</v>
      </c>
      <c r="R135" s="8" t="s">
        <v>69</v>
      </c>
      <c r="S135" s="8" t="s">
        <v>69</v>
      </c>
      <c r="T135" s="8" t="s">
        <v>69</v>
      </c>
      <c r="U135" s="8" t="s">
        <v>69</v>
      </c>
      <c r="V135" s="8" t="s">
        <v>69</v>
      </c>
      <c r="W135" s="8" t="s">
        <v>69</v>
      </c>
      <c r="X135" s="8" t="s">
        <v>69</v>
      </c>
      <c r="Y135" s="8" t="s">
        <v>69</v>
      </c>
      <c r="Z135" s="8" t="s">
        <v>69</v>
      </c>
      <c r="AA135" s="8" t="s">
        <v>69</v>
      </c>
      <c r="AB135" s="8" t="s">
        <v>69</v>
      </c>
      <c r="AC135" s="8" t="s">
        <v>69</v>
      </c>
      <c r="AD135" s="8" t="s">
        <v>69</v>
      </c>
      <c r="AE135" s="8" t="s">
        <v>69</v>
      </c>
      <c r="AF135" s="8" t="s">
        <v>69</v>
      </c>
    </row>
    <row r="136" spans="1:32" x14ac:dyDescent="0.2">
      <c r="A136" t="s">
        <v>234</v>
      </c>
      <c r="B136" s="54" t="s">
        <v>223</v>
      </c>
      <c r="C136" s="55" t="s">
        <v>80</v>
      </c>
      <c r="D136" s="15" t="s">
        <v>90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</row>
    <row r="137" spans="1:32" ht="15" x14ac:dyDescent="0.25">
      <c r="A137" t="s">
        <v>235</v>
      </c>
      <c r="B137" s="52" t="s">
        <v>236</v>
      </c>
      <c r="C137" s="53" t="s">
        <v>65</v>
      </c>
      <c r="D137" s="7" t="s">
        <v>66</v>
      </c>
      <c r="E137" s="8">
        <v>293916.18</v>
      </c>
      <c r="F137" s="8">
        <v>293916.18</v>
      </c>
      <c r="G137" s="8">
        <v>684951.3</v>
      </c>
      <c r="H137" s="8">
        <v>293916.18</v>
      </c>
      <c r="I137" s="8">
        <v>293916.18</v>
      </c>
      <c r="J137" s="8">
        <v>293916.18</v>
      </c>
      <c r="K137" s="8">
        <v>293916.18</v>
      </c>
      <c r="L137" s="8">
        <v>293916.18</v>
      </c>
      <c r="M137" s="8">
        <v>293916.18</v>
      </c>
      <c r="N137" s="8">
        <v>293916.18</v>
      </c>
      <c r="O137" s="8">
        <v>962320.65</v>
      </c>
      <c r="P137" s="8">
        <v>293916.18</v>
      </c>
      <c r="Q137" s="8">
        <v>293916.18</v>
      </c>
      <c r="R137" s="8">
        <v>293916.18</v>
      </c>
      <c r="S137" s="8">
        <v>293916.18</v>
      </c>
      <c r="T137" s="8">
        <v>293916.18</v>
      </c>
      <c r="U137" s="8">
        <v>293916.18</v>
      </c>
      <c r="V137" s="8">
        <v>293916.18</v>
      </c>
      <c r="W137" s="8">
        <v>293916.18</v>
      </c>
      <c r="X137" s="8">
        <v>293916.18</v>
      </c>
      <c r="Y137" s="8">
        <v>293916.18</v>
      </c>
      <c r="Z137" s="8">
        <v>293916.18</v>
      </c>
      <c r="AA137" s="8">
        <v>293916.18</v>
      </c>
      <c r="AB137" s="8">
        <v>293916.18</v>
      </c>
      <c r="AC137" s="8">
        <v>293916.18</v>
      </c>
      <c r="AD137" s="8">
        <v>293916.18</v>
      </c>
      <c r="AE137" s="8">
        <v>293916.18</v>
      </c>
      <c r="AF137" s="8">
        <v>293916.18</v>
      </c>
    </row>
    <row r="138" spans="1:32" x14ac:dyDescent="0.2">
      <c r="A138" t="s">
        <v>237</v>
      </c>
      <c r="B138" s="52" t="s">
        <v>236</v>
      </c>
      <c r="C138" s="53" t="s">
        <v>65</v>
      </c>
      <c r="D138" s="9" t="s">
        <v>68</v>
      </c>
      <c r="E138" s="8" t="s">
        <v>69</v>
      </c>
      <c r="F138" s="8" t="s">
        <v>69</v>
      </c>
      <c r="G138" s="8" t="s">
        <v>69</v>
      </c>
      <c r="H138" s="8" t="s">
        <v>69</v>
      </c>
      <c r="I138" s="8" t="s">
        <v>69</v>
      </c>
      <c r="J138" s="8" t="s">
        <v>69</v>
      </c>
      <c r="K138" s="8" t="s">
        <v>69</v>
      </c>
      <c r="L138" s="8" t="s">
        <v>69</v>
      </c>
      <c r="M138" s="8" t="s">
        <v>69</v>
      </c>
      <c r="N138" s="8" t="s">
        <v>69</v>
      </c>
      <c r="O138" s="8" t="s">
        <v>69</v>
      </c>
      <c r="P138" s="8" t="s">
        <v>69</v>
      </c>
      <c r="Q138" s="8" t="s">
        <v>69</v>
      </c>
      <c r="R138" s="8" t="s">
        <v>69</v>
      </c>
      <c r="S138" s="8" t="s">
        <v>69</v>
      </c>
      <c r="T138" s="8" t="s">
        <v>69</v>
      </c>
      <c r="U138" s="8" t="s">
        <v>69</v>
      </c>
      <c r="V138" s="8" t="s">
        <v>69</v>
      </c>
      <c r="W138" s="8" t="s">
        <v>69</v>
      </c>
      <c r="X138" s="8" t="s">
        <v>69</v>
      </c>
      <c r="Y138" s="8" t="s">
        <v>69</v>
      </c>
      <c r="Z138" s="8" t="s">
        <v>69</v>
      </c>
      <c r="AA138" s="8" t="s">
        <v>69</v>
      </c>
      <c r="AB138" s="8" t="s">
        <v>69</v>
      </c>
      <c r="AC138" s="8" t="s">
        <v>69</v>
      </c>
      <c r="AD138" s="8" t="s">
        <v>69</v>
      </c>
      <c r="AE138" s="8" t="s">
        <v>69</v>
      </c>
      <c r="AF138" s="8" t="s">
        <v>69</v>
      </c>
    </row>
    <row r="139" spans="1:32" x14ac:dyDescent="0.2">
      <c r="A139" t="s">
        <v>238</v>
      </c>
      <c r="B139" s="52" t="s">
        <v>236</v>
      </c>
      <c r="C139" s="53" t="s">
        <v>65</v>
      </c>
      <c r="D139" s="9" t="s">
        <v>71</v>
      </c>
      <c r="E139" s="10"/>
      <c r="F139" s="10"/>
      <c r="G139" s="10">
        <v>21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</row>
    <row r="140" spans="1:32" x14ac:dyDescent="0.2">
      <c r="A140" t="s">
        <v>239</v>
      </c>
      <c r="B140" s="52" t="s">
        <v>236</v>
      </c>
      <c r="C140" s="53" t="s">
        <v>65</v>
      </c>
      <c r="D140" s="9" t="s">
        <v>73</v>
      </c>
      <c r="E140" s="8"/>
      <c r="F140" s="8"/>
      <c r="G140" s="8" t="s">
        <v>240</v>
      </c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 t="s">
        <v>240</v>
      </c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</row>
    <row r="141" spans="1:32" x14ac:dyDescent="0.2">
      <c r="A141" t="s">
        <v>241</v>
      </c>
      <c r="B141" s="52" t="s">
        <v>236</v>
      </c>
      <c r="C141" s="53" t="s">
        <v>65</v>
      </c>
      <c r="D141" s="9" t="s">
        <v>76</v>
      </c>
      <c r="E141" s="8"/>
      <c r="F141" s="8"/>
      <c r="G141" s="8">
        <v>129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</row>
    <row r="142" spans="1:32" x14ac:dyDescent="0.2">
      <c r="A142" t="s">
        <v>242</v>
      </c>
      <c r="B142" s="52" t="s">
        <v>236</v>
      </c>
      <c r="C142" s="53" t="s">
        <v>65</v>
      </c>
      <c r="D142" s="11" t="s">
        <v>78</v>
      </c>
      <c r="E142" s="8"/>
      <c r="F142" s="8"/>
      <c r="G142" s="8" t="s">
        <v>240</v>
      </c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 t="s">
        <v>240</v>
      </c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</row>
    <row r="143" spans="1:32" x14ac:dyDescent="0.2">
      <c r="A143" t="s">
        <v>243</v>
      </c>
      <c r="B143" s="52" t="s">
        <v>236</v>
      </c>
      <c r="C143" s="53" t="s">
        <v>80</v>
      </c>
      <c r="D143" s="9" t="s">
        <v>81</v>
      </c>
      <c r="E143" s="8">
        <v>21</v>
      </c>
      <c r="F143" s="8">
        <v>21</v>
      </c>
      <c r="G143" s="8">
        <v>21</v>
      </c>
      <c r="H143" s="8">
        <v>21</v>
      </c>
      <c r="I143" s="8">
        <v>21</v>
      </c>
      <c r="J143" s="8">
        <v>21</v>
      </c>
      <c r="K143" s="8">
        <v>21</v>
      </c>
      <c r="L143" s="8">
        <v>21</v>
      </c>
      <c r="M143" s="8">
        <v>21</v>
      </c>
      <c r="N143" s="8">
        <v>21</v>
      </c>
      <c r="O143" s="8">
        <v>21</v>
      </c>
      <c r="P143" s="8">
        <v>21</v>
      </c>
      <c r="Q143" s="8">
        <v>21</v>
      </c>
      <c r="R143" s="8">
        <v>21</v>
      </c>
      <c r="S143" s="8">
        <v>21</v>
      </c>
      <c r="T143" s="8">
        <v>21</v>
      </c>
      <c r="U143" s="8">
        <v>21</v>
      </c>
      <c r="V143" s="8">
        <v>21</v>
      </c>
      <c r="W143" s="8">
        <v>21</v>
      </c>
      <c r="X143" s="8">
        <v>21</v>
      </c>
      <c r="Y143" s="8">
        <v>21</v>
      </c>
      <c r="Z143" s="8">
        <v>21</v>
      </c>
      <c r="AA143" s="8">
        <v>21</v>
      </c>
      <c r="AB143" s="8">
        <v>21</v>
      </c>
      <c r="AC143" s="8">
        <v>21</v>
      </c>
      <c r="AD143" s="8">
        <v>21</v>
      </c>
      <c r="AE143" s="8">
        <v>21</v>
      </c>
      <c r="AF143" s="8">
        <v>21</v>
      </c>
    </row>
    <row r="144" spans="1:32" x14ac:dyDescent="0.2">
      <c r="A144" t="s">
        <v>244</v>
      </c>
      <c r="B144" s="52" t="s">
        <v>236</v>
      </c>
      <c r="C144" s="53" t="s">
        <v>80</v>
      </c>
      <c r="D144" s="9" t="s">
        <v>83</v>
      </c>
      <c r="E144" s="8" t="s">
        <v>153</v>
      </c>
      <c r="F144" s="8" t="s">
        <v>153</v>
      </c>
      <c r="G144" s="8" t="s">
        <v>153</v>
      </c>
      <c r="H144" s="8" t="s">
        <v>153</v>
      </c>
      <c r="I144" s="8" t="s">
        <v>153</v>
      </c>
      <c r="J144" s="8" t="s">
        <v>153</v>
      </c>
      <c r="K144" s="8" t="s">
        <v>153</v>
      </c>
      <c r="L144" s="8" t="s">
        <v>153</v>
      </c>
      <c r="M144" s="8" t="s">
        <v>153</v>
      </c>
      <c r="N144" s="8" t="s">
        <v>153</v>
      </c>
      <c r="O144" s="8" t="s">
        <v>153</v>
      </c>
      <c r="P144" s="8" t="s">
        <v>153</v>
      </c>
      <c r="Q144" s="8" t="s">
        <v>153</v>
      </c>
      <c r="R144" s="8" t="s">
        <v>153</v>
      </c>
      <c r="S144" s="8" t="s">
        <v>153</v>
      </c>
      <c r="T144" s="8" t="s">
        <v>153</v>
      </c>
      <c r="U144" s="8" t="s">
        <v>153</v>
      </c>
      <c r="V144" s="8" t="s">
        <v>153</v>
      </c>
      <c r="W144" s="8" t="s">
        <v>153</v>
      </c>
      <c r="X144" s="8" t="s">
        <v>153</v>
      </c>
      <c r="Y144" s="8" t="s">
        <v>153</v>
      </c>
      <c r="Z144" s="8" t="s">
        <v>153</v>
      </c>
      <c r="AA144" s="8" t="s">
        <v>153</v>
      </c>
      <c r="AB144" s="8" t="s">
        <v>153</v>
      </c>
      <c r="AC144" s="8" t="s">
        <v>153</v>
      </c>
      <c r="AD144" s="8" t="s">
        <v>153</v>
      </c>
      <c r="AE144" s="8" t="s">
        <v>153</v>
      </c>
      <c r="AF144" s="8" t="s">
        <v>153</v>
      </c>
    </row>
    <row r="145" spans="1:32" x14ac:dyDescent="0.2">
      <c r="A145" t="s">
        <v>245</v>
      </c>
      <c r="B145" s="52" t="s">
        <v>236</v>
      </c>
      <c r="C145" s="53" t="s">
        <v>80</v>
      </c>
      <c r="D145" s="9" t="s">
        <v>86</v>
      </c>
      <c r="E145" s="8">
        <v>495285.18</v>
      </c>
      <c r="F145" s="8">
        <v>495285.18</v>
      </c>
      <c r="G145" s="8">
        <v>495285.18</v>
      </c>
      <c r="H145" s="8">
        <v>495285.18</v>
      </c>
      <c r="I145" s="8">
        <v>495285.18</v>
      </c>
      <c r="J145" s="8">
        <v>495285.18</v>
      </c>
      <c r="K145" s="8">
        <v>495285.18</v>
      </c>
      <c r="L145" s="8">
        <v>495285.18</v>
      </c>
      <c r="M145" s="8">
        <v>495285.18</v>
      </c>
      <c r="N145" s="8">
        <v>495285.18</v>
      </c>
      <c r="O145" s="8">
        <v>495285.18</v>
      </c>
      <c r="P145" s="8">
        <v>495285.18</v>
      </c>
      <c r="Q145" s="8">
        <v>495285.18</v>
      </c>
      <c r="R145" s="8">
        <v>495285.18</v>
      </c>
      <c r="S145" s="8">
        <v>495285.18</v>
      </c>
      <c r="T145" s="8">
        <v>495285.18</v>
      </c>
      <c r="U145" s="8">
        <v>495285.18</v>
      </c>
      <c r="V145" s="8">
        <v>495285.18</v>
      </c>
      <c r="W145" s="8">
        <v>495285.18</v>
      </c>
      <c r="X145" s="8">
        <v>495285.18</v>
      </c>
      <c r="Y145" s="8">
        <v>495285.18</v>
      </c>
      <c r="Z145" s="8">
        <v>495285.18</v>
      </c>
      <c r="AA145" s="8">
        <v>495285.18</v>
      </c>
      <c r="AB145" s="8">
        <v>495285.18</v>
      </c>
      <c r="AC145" s="8">
        <v>495285.18</v>
      </c>
      <c r="AD145" s="8">
        <v>495285.18</v>
      </c>
      <c r="AE145" s="8">
        <v>495285.18</v>
      </c>
      <c r="AF145" s="8">
        <v>495285.18</v>
      </c>
    </row>
    <row r="146" spans="1:32" x14ac:dyDescent="0.2">
      <c r="A146" t="s">
        <v>246</v>
      </c>
      <c r="B146" s="52" t="s">
        <v>236</v>
      </c>
      <c r="C146" s="53" t="s">
        <v>80</v>
      </c>
      <c r="D146" s="9" t="s">
        <v>88</v>
      </c>
      <c r="E146" s="8" t="s">
        <v>69</v>
      </c>
      <c r="F146" s="8" t="s">
        <v>69</v>
      </c>
      <c r="G146" s="8" t="s">
        <v>69</v>
      </c>
      <c r="H146" s="8" t="s">
        <v>69</v>
      </c>
      <c r="I146" s="8" t="s">
        <v>69</v>
      </c>
      <c r="J146" s="8" t="s">
        <v>69</v>
      </c>
      <c r="K146" s="8" t="s">
        <v>69</v>
      </c>
      <c r="L146" s="8" t="s">
        <v>69</v>
      </c>
      <c r="M146" s="8" t="s">
        <v>69</v>
      </c>
      <c r="N146" s="8" t="s">
        <v>69</v>
      </c>
      <c r="O146" s="8" t="s">
        <v>69</v>
      </c>
      <c r="P146" s="8" t="s">
        <v>69</v>
      </c>
      <c r="Q146" s="8" t="s">
        <v>69</v>
      </c>
      <c r="R146" s="8" t="s">
        <v>69</v>
      </c>
      <c r="S146" s="8" t="s">
        <v>69</v>
      </c>
      <c r="T146" s="8" t="s">
        <v>69</v>
      </c>
      <c r="U146" s="8" t="s">
        <v>69</v>
      </c>
      <c r="V146" s="8" t="s">
        <v>69</v>
      </c>
      <c r="W146" s="8" t="s">
        <v>69</v>
      </c>
      <c r="X146" s="8" t="s">
        <v>69</v>
      </c>
      <c r="Y146" s="8" t="s">
        <v>69</v>
      </c>
      <c r="Z146" s="8" t="s">
        <v>69</v>
      </c>
      <c r="AA146" s="8" t="s">
        <v>69</v>
      </c>
      <c r="AB146" s="8" t="s">
        <v>69</v>
      </c>
      <c r="AC146" s="8" t="s">
        <v>69</v>
      </c>
      <c r="AD146" s="8" t="s">
        <v>69</v>
      </c>
      <c r="AE146" s="8" t="s">
        <v>69</v>
      </c>
      <c r="AF146" s="8" t="s">
        <v>69</v>
      </c>
    </row>
    <row r="147" spans="1:32" x14ac:dyDescent="0.2">
      <c r="A147" t="s">
        <v>247</v>
      </c>
      <c r="B147" s="52" t="s">
        <v>236</v>
      </c>
      <c r="C147" s="53" t="s">
        <v>80</v>
      </c>
      <c r="D147" s="11" t="s">
        <v>90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</row>
    <row r="148" spans="1:32" ht="15" x14ac:dyDescent="0.25">
      <c r="A148" t="s">
        <v>248</v>
      </c>
      <c r="B148" s="54" t="s">
        <v>249</v>
      </c>
      <c r="C148" s="55" t="s">
        <v>65</v>
      </c>
      <c r="D148" s="13" t="s">
        <v>66</v>
      </c>
      <c r="E148" s="8">
        <v>7909194.9000000004</v>
      </c>
      <c r="F148" s="8">
        <v>7909194.9000000004</v>
      </c>
      <c r="G148" s="8">
        <v>61564572.899999999</v>
      </c>
      <c r="H148" s="8">
        <v>7909194.9000000004</v>
      </c>
      <c r="I148" s="8">
        <v>7909194.9000000004</v>
      </c>
      <c r="J148" s="8">
        <v>7909194.9000000004</v>
      </c>
      <c r="K148" s="8">
        <v>7909194.9000000004</v>
      </c>
      <c r="L148" s="8">
        <v>7909194.9000000004</v>
      </c>
      <c r="M148" s="8">
        <v>7909194.9000000004</v>
      </c>
      <c r="N148" s="8">
        <v>7909194.9000000004</v>
      </c>
      <c r="O148" s="8">
        <v>44065521.799999997</v>
      </c>
      <c r="P148" s="8">
        <v>7909194.9000000004</v>
      </c>
      <c r="Q148" s="8">
        <v>7909194.9000000004</v>
      </c>
      <c r="R148" s="8">
        <v>24057318.600000001</v>
      </c>
      <c r="S148" s="8">
        <v>7909194.9000000004</v>
      </c>
      <c r="T148" s="8">
        <v>7909194.9000000004</v>
      </c>
      <c r="U148" s="8">
        <v>7909194.9000000004</v>
      </c>
      <c r="V148" s="8">
        <v>7909194.9000000004</v>
      </c>
      <c r="W148" s="8">
        <v>7909194.9000000004</v>
      </c>
      <c r="X148" s="8">
        <v>7909194.9000000004</v>
      </c>
      <c r="Y148" s="8">
        <v>7909194.9000000004</v>
      </c>
      <c r="Z148" s="8">
        <v>7909194.9000000004</v>
      </c>
      <c r="AA148" s="8">
        <v>7909194.9000000004</v>
      </c>
      <c r="AB148" s="8">
        <v>7909194.9000000004</v>
      </c>
      <c r="AC148" s="8">
        <v>7909194.9000000004</v>
      </c>
      <c r="AD148" s="8">
        <v>7909194.9000000004</v>
      </c>
      <c r="AE148" s="8">
        <v>7909194.9000000004</v>
      </c>
      <c r="AF148" s="8">
        <v>7909194.9000000004</v>
      </c>
    </row>
    <row r="149" spans="1:32" x14ac:dyDescent="0.2">
      <c r="A149" t="s">
        <v>250</v>
      </c>
      <c r="B149" s="54" t="s">
        <v>249</v>
      </c>
      <c r="C149" s="55" t="s">
        <v>65</v>
      </c>
      <c r="D149" s="14" t="s">
        <v>68</v>
      </c>
      <c r="E149" s="8" t="s">
        <v>69</v>
      </c>
      <c r="F149" s="8" t="s">
        <v>69</v>
      </c>
      <c r="G149" s="8" t="s">
        <v>69</v>
      </c>
      <c r="H149" s="8" t="s">
        <v>69</v>
      </c>
      <c r="I149" s="8" t="s">
        <v>69</v>
      </c>
      <c r="J149" s="8" t="s">
        <v>69</v>
      </c>
      <c r="K149" s="8" t="s">
        <v>69</v>
      </c>
      <c r="L149" s="8" t="s">
        <v>69</v>
      </c>
      <c r="M149" s="8" t="s">
        <v>69</v>
      </c>
      <c r="N149" s="8" t="s">
        <v>69</v>
      </c>
      <c r="O149" s="8" t="s">
        <v>69</v>
      </c>
      <c r="P149" s="8" t="s">
        <v>69</v>
      </c>
      <c r="Q149" s="8" t="s">
        <v>69</v>
      </c>
      <c r="R149" s="8" t="s">
        <v>69</v>
      </c>
      <c r="S149" s="8" t="s">
        <v>69</v>
      </c>
      <c r="T149" s="8" t="s">
        <v>69</v>
      </c>
      <c r="U149" s="8" t="s">
        <v>69</v>
      </c>
      <c r="V149" s="8" t="s">
        <v>69</v>
      </c>
      <c r="W149" s="8" t="s">
        <v>69</v>
      </c>
      <c r="X149" s="8" t="s">
        <v>69</v>
      </c>
      <c r="Y149" s="8" t="s">
        <v>69</v>
      </c>
      <c r="Z149" s="8" t="s">
        <v>69</v>
      </c>
      <c r="AA149" s="8" t="s">
        <v>69</v>
      </c>
      <c r="AB149" s="8" t="s">
        <v>69</v>
      </c>
      <c r="AC149" s="8" t="s">
        <v>69</v>
      </c>
      <c r="AD149" s="8" t="s">
        <v>69</v>
      </c>
      <c r="AE149" s="8" t="s">
        <v>69</v>
      </c>
      <c r="AF149" s="8" t="s">
        <v>69</v>
      </c>
    </row>
    <row r="150" spans="1:32" x14ac:dyDescent="0.2">
      <c r="A150" t="s">
        <v>251</v>
      </c>
      <c r="B150" s="54" t="s">
        <v>249</v>
      </c>
      <c r="C150" s="55" t="s">
        <v>65</v>
      </c>
      <c r="D150" s="14" t="s">
        <v>71</v>
      </c>
      <c r="E150" s="10"/>
      <c r="F150" s="10"/>
      <c r="G150" s="10">
        <v>21</v>
      </c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</row>
    <row r="151" spans="1:32" x14ac:dyDescent="0.2">
      <c r="A151" t="s">
        <v>252</v>
      </c>
      <c r="B151" s="54" t="s">
        <v>249</v>
      </c>
      <c r="C151" s="55" t="s">
        <v>65</v>
      </c>
      <c r="D151" s="14" t="s">
        <v>73</v>
      </c>
      <c r="E151" s="8"/>
      <c r="F151" s="8"/>
      <c r="G151" s="8" t="s">
        <v>253</v>
      </c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 t="s">
        <v>253</v>
      </c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</row>
    <row r="152" spans="1:32" x14ac:dyDescent="0.2">
      <c r="A152" t="s">
        <v>254</v>
      </c>
      <c r="B152" s="54" t="s">
        <v>249</v>
      </c>
      <c r="C152" s="55" t="s">
        <v>65</v>
      </c>
      <c r="D152" s="14" t="s">
        <v>76</v>
      </c>
      <c r="E152" s="8"/>
      <c r="F152" s="8"/>
      <c r="G152" s="8">
        <v>1030</v>
      </c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</row>
    <row r="153" spans="1:32" x14ac:dyDescent="0.2">
      <c r="A153" t="s">
        <v>255</v>
      </c>
      <c r="B153" s="54" t="s">
        <v>249</v>
      </c>
      <c r="C153" s="55" t="s">
        <v>65</v>
      </c>
      <c r="D153" s="15" t="s">
        <v>78</v>
      </c>
      <c r="E153" s="8"/>
      <c r="F153" s="8"/>
      <c r="G153" s="8" t="s">
        <v>253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 t="s">
        <v>253</v>
      </c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</row>
    <row r="154" spans="1:32" x14ac:dyDescent="0.2">
      <c r="A154" t="s">
        <v>256</v>
      </c>
      <c r="B154" s="54" t="s">
        <v>249</v>
      </c>
      <c r="C154" s="55" t="s">
        <v>80</v>
      </c>
      <c r="D154" s="14" t="s">
        <v>81</v>
      </c>
      <c r="E154" s="8">
        <v>21</v>
      </c>
      <c r="F154" s="8">
        <v>21</v>
      </c>
      <c r="G154" s="8">
        <v>21</v>
      </c>
      <c r="H154" s="8">
        <v>21</v>
      </c>
      <c r="I154" s="8">
        <v>21</v>
      </c>
      <c r="J154" s="8">
        <v>21</v>
      </c>
      <c r="K154" s="8">
        <v>21</v>
      </c>
      <c r="L154" s="8">
        <v>21</v>
      </c>
      <c r="M154" s="8">
        <v>21</v>
      </c>
      <c r="N154" s="8">
        <v>21</v>
      </c>
      <c r="O154" s="8">
        <v>21</v>
      </c>
      <c r="P154" s="8">
        <v>21</v>
      </c>
      <c r="Q154" s="8">
        <v>21</v>
      </c>
      <c r="R154" s="8">
        <v>21</v>
      </c>
      <c r="S154" s="8">
        <v>21</v>
      </c>
      <c r="T154" s="8">
        <v>21</v>
      </c>
      <c r="U154" s="8">
        <v>21</v>
      </c>
      <c r="V154" s="8">
        <v>21</v>
      </c>
      <c r="W154" s="8">
        <v>21</v>
      </c>
      <c r="X154" s="8">
        <v>21</v>
      </c>
      <c r="Y154" s="8">
        <v>21</v>
      </c>
      <c r="Z154" s="8">
        <v>21</v>
      </c>
      <c r="AA154" s="8">
        <v>21</v>
      </c>
      <c r="AB154" s="8">
        <v>21</v>
      </c>
      <c r="AC154" s="8">
        <v>21</v>
      </c>
      <c r="AD154" s="8">
        <v>21</v>
      </c>
      <c r="AE154" s="8">
        <v>21</v>
      </c>
      <c r="AF154" s="8">
        <v>21</v>
      </c>
    </row>
    <row r="155" spans="1:32" x14ac:dyDescent="0.2">
      <c r="A155" t="s">
        <v>257</v>
      </c>
      <c r="B155" s="54" t="s">
        <v>249</v>
      </c>
      <c r="C155" s="55" t="s">
        <v>80</v>
      </c>
      <c r="D155" s="14" t="s">
        <v>83</v>
      </c>
      <c r="E155" s="8" t="s">
        <v>153</v>
      </c>
      <c r="F155" s="8" t="s">
        <v>153</v>
      </c>
      <c r="G155" s="8" t="s">
        <v>153</v>
      </c>
      <c r="H155" s="8" t="s">
        <v>153</v>
      </c>
      <c r="I155" s="8" t="s">
        <v>153</v>
      </c>
      <c r="J155" s="8" t="s">
        <v>153</v>
      </c>
      <c r="K155" s="8" t="s">
        <v>153</v>
      </c>
      <c r="L155" s="8" t="s">
        <v>153</v>
      </c>
      <c r="M155" s="8" t="s">
        <v>153</v>
      </c>
      <c r="N155" s="8" t="s">
        <v>153</v>
      </c>
      <c r="O155" s="8" t="s">
        <v>153</v>
      </c>
      <c r="P155" s="8" t="s">
        <v>153</v>
      </c>
      <c r="Q155" s="8" t="s">
        <v>153</v>
      </c>
      <c r="R155" s="8" t="s">
        <v>153</v>
      </c>
      <c r="S155" s="8" t="s">
        <v>153</v>
      </c>
      <c r="T155" s="8" t="s">
        <v>153</v>
      </c>
      <c r="U155" s="8" t="s">
        <v>153</v>
      </c>
      <c r="V155" s="8" t="s">
        <v>153</v>
      </c>
      <c r="W155" s="8" t="s">
        <v>153</v>
      </c>
      <c r="X155" s="8" t="s">
        <v>153</v>
      </c>
      <c r="Y155" s="8" t="s">
        <v>153</v>
      </c>
      <c r="Z155" s="8" t="s">
        <v>153</v>
      </c>
      <c r="AA155" s="8" t="s">
        <v>153</v>
      </c>
      <c r="AB155" s="8" t="s">
        <v>153</v>
      </c>
      <c r="AC155" s="8" t="s">
        <v>153</v>
      </c>
      <c r="AD155" s="8" t="s">
        <v>153</v>
      </c>
      <c r="AE155" s="8" t="s">
        <v>153</v>
      </c>
      <c r="AF155" s="8" t="s">
        <v>153</v>
      </c>
    </row>
    <row r="156" spans="1:32" x14ac:dyDescent="0.2">
      <c r="A156" t="s">
        <v>258</v>
      </c>
      <c r="B156" s="54" t="s">
        <v>249</v>
      </c>
      <c r="C156" s="55" t="s">
        <v>80</v>
      </c>
      <c r="D156" s="14" t="s">
        <v>86</v>
      </c>
      <c r="E156" s="8">
        <v>7909194.9000000004</v>
      </c>
      <c r="F156" s="8">
        <v>7909194.9000000004</v>
      </c>
      <c r="G156" s="8">
        <v>7909194.9000000004</v>
      </c>
      <c r="H156" s="8">
        <v>7909194.9000000004</v>
      </c>
      <c r="I156" s="8">
        <v>7909194.9000000004</v>
      </c>
      <c r="J156" s="8">
        <v>7909194.9000000004</v>
      </c>
      <c r="K156" s="8">
        <v>7909194.9000000004</v>
      </c>
      <c r="L156" s="8">
        <v>7909194.9000000004</v>
      </c>
      <c r="M156" s="8">
        <v>7909194.9000000004</v>
      </c>
      <c r="N156" s="8">
        <v>7909194.9000000004</v>
      </c>
      <c r="O156" s="8">
        <v>7909194.9000000004</v>
      </c>
      <c r="P156" s="8">
        <v>7909194.9000000004</v>
      </c>
      <c r="Q156" s="8">
        <v>7909194.9000000004</v>
      </c>
      <c r="R156" s="8">
        <v>7909194.9000000004</v>
      </c>
      <c r="S156" s="8">
        <v>7909194.9000000004</v>
      </c>
      <c r="T156" s="8">
        <v>7909194.9000000004</v>
      </c>
      <c r="U156" s="8">
        <v>7909194.9000000004</v>
      </c>
      <c r="V156" s="8">
        <v>7909194.9000000004</v>
      </c>
      <c r="W156" s="8">
        <v>7909194.9000000004</v>
      </c>
      <c r="X156" s="8">
        <v>7909194.9000000004</v>
      </c>
      <c r="Y156" s="8">
        <v>7909194.9000000004</v>
      </c>
      <c r="Z156" s="8">
        <v>7909194.9000000004</v>
      </c>
      <c r="AA156" s="8">
        <v>7909194.9000000004</v>
      </c>
      <c r="AB156" s="8">
        <v>7909194.9000000004</v>
      </c>
      <c r="AC156" s="8">
        <v>7909194.9000000004</v>
      </c>
      <c r="AD156" s="8">
        <v>7909194.9000000004</v>
      </c>
      <c r="AE156" s="8">
        <v>7909194.9000000004</v>
      </c>
      <c r="AF156" s="8">
        <v>7909194.9000000004</v>
      </c>
    </row>
    <row r="157" spans="1:32" x14ac:dyDescent="0.2">
      <c r="A157" t="s">
        <v>259</v>
      </c>
      <c r="B157" s="54" t="s">
        <v>249</v>
      </c>
      <c r="C157" s="55" t="s">
        <v>80</v>
      </c>
      <c r="D157" s="14" t="s">
        <v>88</v>
      </c>
      <c r="E157" s="8" t="s">
        <v>69</v>
      </c>
      <c r="F157" s="8" t="s">
        <v>69</v>
      </c>
      <c r="G157" s="8" t="s">
        <v>69</v>
      </c>
      <c r="H157" s="8" t="s">
        <v>69</v>
      </c>
      <c r="I157" s="8" t="s">
        <v>69</v>
      </c>
      <c r="J157" s="8" t="s">
        <v>69</v>
      </c>
      <c r="K157" s="8" t="s">
        <v>69</v>
      </c>
      <c r="L157" s="8" t="s">
        <v>69</v>
      </c>
      <c r="M157" s="8" t="s">
        <v>69</v>
      </c>
      <c r="N157" s="8" t="s">
        <v>69</v>
      </c>
      <c r="O157" s="8" t="s">
        <v>69</v>
      </c>
      <c r="P157" s="8" t="s">
        <v>69</v>
      </c>
      <c r="Q157" s="8" t="s">
        <v>69</v>
      </c>
      <c r="R157" s="8" t="s">
        <v>69</v>
      </c>
      <c r="S157" s="8" t="s">
        <v>69</v>
      </c>
      <c r="T157" s="8" t="s">
        <v>69</v>
      </c>
      <c r="U157" s="8" t="s">
        <v>69</v>
      </c>
      <c r="V157" s="8" t="s">
        <v>69</v>
      </c>
      <c r="W157" s="8" t="s">
        <v>69</v>
      </c>
      <c r="X157" s="8" t="s">
        <v>69</v>
      </c>
      <c r="Y157" s="8" t="s">
        <v>69</v>
      </c>
      <c r="Z157" s="8" t="s">
        <v>69</v>
      </c>
      <c r="AA157" s="8" t="s">
        <v>69</v>
      </c>
      <c r="AB157" s="8" t="s">
        <v>69</v>
      </c>
      <c r="AC157" s="8" t="s">
        <v>69</v>
      </c>
      <c r="AD157" s="8" t="s">
        <v>69</v>
      </c>
      <c r="AE157" s="8" t="s">
        <v>69</v>
      </c>
      <c r="AF157" s="8" t="s">
        <v>69</v>
      </c>
    </row>
    <row r="158" spans="1:32" x14ac:dyDescent="0.2">
      <c r="A158" t="s">
        <v>260</v>
      </c>
      <c r="B158" s="54" t="s">
        <v>249</v>
      </c>
      <c r="C158" s="55" t="s">
        <v>80</v>
      </c>
      <c r="D158" s="15" t="s">
        <v>90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</row>
    <row r="159" spans="1:32" ht="15" x14ac:dyDescent="0.25">
      <c r="A159" t="s">
        <v>261</v>
      </c>
      <c r="B159" s="52" t="s">
        <v>262</v>
      </c>
      <c r="C159" s="53" t="s">
        <v>65</v>
      </c>
      <c r="D159" s="7" t="s">
        <v>66</v>
      </c>
      <c r="E159" s="8">
        <v>1981138.14</v>
      </c>
      <c r="F159" s="8">
        <v>1981138.14</v>
      </c>
      <c r="G159" s="8">
        <v>8980660.0800000001</v>
      </c>
      <c r="H159" s="8">
        <v>1981138.14</v>
      </c>
      <c r="I159" s="8">
        <v>1981138.14</v>
      </c>
      <c r="J159" s="8">
        <v>1981138.14</v>
      </c>
      <c r="K159" s="8">
        <v>1981138.14</v>
      </c>
      <c r="L159" s="8">
        <v>1981138.14</v>
      </c>
      <c r="M159" s="8">
        <v>1981138.14</v>
      </c>
      <c r="N159" s="8">
        <v>1981138.14</v>
      </c>
      <c r="O159" s="8">
        <v>10556745.960000001</v>
      </c>
      <c r="P159" s="8">
        <v>1981138.14</v>
      </c>
      <c r="Q159" s="8">
        <v>1981138.14</v>
      </c>
      <c r="R159" s="8">
        <v>4360442.5199999996</v>
      </c>
      <c r="S159" s="8">
        <v>1981138.14</v>
      </c>
      <c r="T159" s="8">
        <v>1981138.14</v>
      </c>
      <c r="U159" s="8">
        <v>1981138.14</v>
      </c>
      <c r="V159" s="8">
        <v>1981138.14</v>
      </c>
      <c r="W159" s="8">
        <v>1981138.14</v>
      </c>
      <c r="X159" s="8">
        <v>1981138.14</v>
      </c>
      <c r="Y159" s="8">
        <v>1981138.14</v>
      </c>
      <c r="Z159" s="8">
        <v>1981138.14</v>
      </c>
      <c r="AA159" s="8">
        <v>1981138.14</v>
      </c>
      <c r="AB159" s="8">
        <v>1981138.14</v>
      </c>
      <c r="AC159" s="8">
        <v>1981138.14</v>
      </c>
      <c r="AD159" s="8">
        <v>1981138.14</v>
      </c>
      <c r="AE159" s="8">
        <v>1981138.14</v>
      </c>
      <c r="AF159" s="8">
        <v>1981138.14</v>
      </c>
    </row>
    <row r="160" spans="1:32" x14ac:dyDescent="0.2">
      <c r="A160" t="s">
        <v>263</v>
      </c>
      <c r="B160" s="52" t="s">
        <v>262</v>
      </c>
      <c r="C160" s="53" t="s">
        <v>65</v>
      </c>
      <c r="D160" s="9" t="s">
        <v>68</v>
      </c>
      <c r="E160" s="8" t="s">
        <v>69</v>
      </c>
      <c r="F160" s="8" t="s">
        <v>69</v>
      </c>
      <c r="G160" s="8" t="s">
        <v>69</v>
      </c>
      <c r="H160" s="8" t="s">
        <v>69</v>
      </c>
      <c r="I160" s="8" t="s">
        <v>69</v>
      </c>
      <c r="J160" s="8" t="s">
        <v>69</v>
      </c>
      <c r="K160" s="8" t="s">
        <v>69</v>
      </c>
      <c r="L160" s="8" t="s">
        <v>69</v>
      </c>
      <c r="M160" s="8" t="s">
        <v>69</v>
      </c>
      <c r="N160" s="8" t="s">
        <v>69</v>
      </c>
      <c r="O160" s="8" t="s">
        <v>69</v>
      </c>
      <c r="P160" s="8" t="s">
        <v>69</v>
      </c>
      <c r="Q160" s="8" t="s">
        <v>69</v>
      </c>
      <c r="R160" s="8" t="s">
        <v>69</v>
      </c>
      <c r="S160" s="8" t="s">
        <v>69</v>
      </c>
      <c r="T160" s="8" t="s">
        <v>69</v>
      </c>
      <c r="U160" s="8" t="s">
        <v>69</v>
      </c>
      <c r="V160" s="8" t="s">
        <v>69</v>
      </c>
      <c r="W160" s="8" t="s">
        <v>69</v>
      </c>
      <c r="X160" s="8" t="s">
        <v>69</v>
      </c>
      <c r="Y160" s="8" t="s">
        <v>69</v>
      </c>
      <c r="Z160" s="8" t="s">
        <v>69</v>
      </c>
      <c r="AA160" s="8" t="s">
        <v>69</v>
      </c>
      <c r="AB160" s="8" t="s">
        <v>69</v>
      </c>
      <c r="AC160" s="8" t="s">
        <v>69</v>
      </c>
      <c r="AD160" s="8" t="s">
        <v>69</v>
      </c>
      <c r="AE160" s="8" t="s">
        <v>69</v>
      </c>
      <c r="AF160" s="8" t="s">
        <v>69</v>
      </c>
    </row>
    <row r="161" spans="1:32" x14ac:dyDescent="0.2">
      <c r="A161" t="s">
        <v>264</v>
      </c>
      <c r="B161" s="52" t="s">
        <v>262</v>
      </c>
      <c r="C161" s="53" t="s">
        <v>65</v>
      </c>
      <c r="D161" s="9" t="s">
        <v>71</v>
      </c>
      <c r="E161" s="10"/>
      <c r="F161" s="10"/>
      <c r="G161" s="10">
        <v>21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1:32" x14ac:dyDescent="0.2">
      <c r="A162" t="s">
        <v>265</v>
      </c>
      <c r="B162" s="52" t="s">
        <v>262</v>
      </c>
      <c r="C162" s="53" t="s">
        <v>65</v>
      </c>
      <c r="D162" s="9" t="s">
        <v>73</v>
      </c>
      <c r="E162" s="8"/>
      <c r="F162" s="8"/>
      <c r="G162" s="8" t="s">
        <v>266</v>
      </c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 t="s">
        <v>266</v>
      </c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</row>
    <row r="163" spans="1:32" x14ac:dyDescent="0.2">
      <c r="A163" t="s">
        <v>267</v>
      </c>
      <c r="B163" s="52" t="s">
        <v>262</v>
      </c>
      <c r="C163" s="53" t="s">
        <v>65</v>
      </c>
      <c r="D163" s="9" t="s">
        <v>76</v>
      </c>
      <c r="E163" s="8"/>
      <c r="F163" s="8"/>
      <c r="G163" s="8">
        <v>258</v>
      </c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</row>
    <row r="164" spans="1:32" x14ac:dyDescent="0.2">
      <c r="A164" t="s">
        <v>268</v>
      </c>
      <c r="B164" s="52" t="s">
        <v>262</v>
      </c>
      <c r="C164" s="53" t="s">
        <v>65</v>
      </c>
      <c r="D164" s="11" t="s">
        <v>78</v>
      </c>
      <c r="E164" s="8"/>
      <c r="F164" s="8"/>
      <c r="G164" s="8" t="s">
        <v>266</v>
      </c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 t="s">
        <v>266</v>
      </c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</row>
    <row r="165" spans="1:32" x14ac:dyDescent="0.2">
      <c r="A165" t="s">
        <v>269</v>
      </c>
      <c r="B165" s="52" t="s">
        <v>262</v>
      </c>
      <c r="C165" s="53" t="s">
        <v>80</v>
      </c>
      <c r="D165" s="9" t="s">
        <v>81</v>
      </c>
      <c r="E165" s="8">
        <v>21</v>
      </c>
      <c r="F165" s="8">
        <v>21</v>
      </c>
      <c r="G165" s="8">
        <v>21</v>
      </c>
      <c r="H165" s="8">
        <v>21</v>
      </c>
      <c r="I165" s="8">
        <v>21</v>
      </c>
      <c r="J165" s="8">
        <v>21</v>
      </c>
      <c r="K165" s="8">
        <v>21</v>
      </c>
      <c r="L165" s="8">
        <v>21</v>
      </c>
      <c r="M165" s="8">
        <v>21</v>
      </c>
      <c r="N165" s="8">
        <v>21</v>
      </c>
      <c r="O165" s="8">
        <v>21</v>
      </c>
      <c r="P165" s="8">
        <v>21</v>
      </c>
      <c r="Q165" s="8">
        <v>21</v>
      </c>
      <c r="R165" s="8">
        <v>21</v>
      </c>
      <c r="S165" s="8">
        <v>21</v>
      </c>
      <c r="T165" s="8">
        <v>21</v>
      </c>
      <c r="U165" s="8">
        <v>21</v>
      </c>
      <c r="V165" s="8">
        <v>21</v>
      </c>
      <c r="W165" s="8">
        <v>21</v>
      </c>
      <c r="X165" s="8">
        <v>21</v>
      </c>
      <c r="Y165" s="8">
        <v>21</v>
      </c>
      <c r="Z165" s="8">
        <v>21</v>
      </c>
      <c r="AA165" s="8">
        <v>21</v>
      </c>
      <c r="AB165" s="8">
        <v>21</v>
      </c>
      <c r="AC165" s="8">
        <v>21</v>
      </c>
      <c r="AD165" s="8">
        <v>21</v>
      </c>
      <c r="AE165" s="8">
        <v>21</v>
      </c>
      <c r="AF165" s="8">
        <v>21</v>
      </c>
    </row>
    <row r="166" spans="1:32" x14ac:dyDescent="0.2">
      <c r="A166" t="s">
        <v>270</v>
      </c>
      <c r="B166" s="52" t="s">
        <v>262</v>
      </c>
      <c r="C166" s="53" t="s">
        <v>80</v>
      </c>
      <c r="D166" s="9" t="s">
        <v>83</v>
      </c>
      <c r="E166" s="8" t="s">
        <v>153</v>
      </c>
      <c r="F166" s="8" t="s">
        <v>153</v>
      </c>
      <c r="G166" s="8" t="s">
        <v>153</v>
      </c>
      <c r="H166" s="8" t="s">
        <v>153</v>
      </c>
      <c r="I166" s="8" t="s">
        <v>153</v>
      </c>
      <c r="J166" s="8" t="s">
        <v>153</v>
      </c>
      <c r="K166" s="8" t="s">
        <v>153</v>
      </c>
      <c r="L166" s="8" t="s">
        <v>153</v>
      </c>
      <c r="M166" s="8" t="s">
        <v>153</v>
      </c>
      <c r="N166" s="8" t="s">
        <v>153</v>
      </c>
      <c r="O166" s="8" t="s">
        <v>153</v>
      </c>
      <c r="P166" s="8" t="s">
        <v>153</v>
      </c>
      <c r="Q166" s="8" t="s">
        <v>153</v>
      </c>
      <c r="R166" s="8" t="s">
        <v>153</v>
      </c>
      <c r="S166" s="8" t="s">
        <v>153</v>
      </c>
      <c r="T166" s="8" t="s">
        <v>153</v>
      </c>
      <c r="U166" s="8" t="s">
        <v>153</v>
      </c>
      <c r="V166" s="8" t="s">
        <v>153</v>
      </c>
      <c r="W166" s="8" t="s">
        <v>153</v>
      </c>
      <c r="X166" s="8" t="s">
        <v>153</v>
      </c>
      <c r="Y166" s="8" t="s">
        <v>153</v>
      </c>
      <c r="Z166" s="8" t="s">
        <v>153</v>
      </c>
      <c r="AA166" s="8" t="s">
        <v>153</v>
      </c>
      <c r="AB166" s="8" t="s">
        <v>153</v>
      </c>
      <c r="AC166" s="8" t="s">
        <v>153</v>
      </c>
      <c r="AD166" s="8" t="s">
        <v>153</v>
      </c>
      <c r="AE166" s="8" t="s">
        <v>153</v>
      </c>
      <c r="AF166" s="8" t="s">
        <v>153</v>
      </c>
    </row>
    <row r="167" spans="1:32" x14ac:dyDescent="0.2">
      <c r="A167" t="s">
        <v>271</v>
      </c>
      <c r="B167" s="52" t="s">
        <v>262</v>
      </c>
      <c r="C167" s="53" t="s">
        <v>80</v>
      </c>
      <c r="D167" s="9" t="s">
        <v>86</v>
      </c>
      <c r="E167" s="8">
        <v>1981138.14</v>
      </c>
      <c r="F167" s="8">
        <v>1981138.14</v>
      </c>
      <c r="G167" s="8">
        <v>1981138.14</v>
      </c>
      <c r="H167" s="8">
        <v>1981138.14</v>
      </c>
      <c r="I167" s="8">
        <v>1981138.14</v>
      </c>
      <c r="J167" s="8">
        <v>1981138.14</v>
      </c>
      <c r="K167" s="8">
        <v>1981138.14</v>
      </c>
      <c r="L167" s="8">
        <v>1981138.14</v>
      </c>
      <c r="M167" s="8">
        <v>1981138.14</v>
      </c>
      <c r="N167" s="8">
        <v>1981138.14</v>
      </c>
      <c r="O167" s="8">
        <v>1981138.14</v>
      </c>
      <c r="P167" s="8">
        <v>1981138.14</v>
      </c>
      <c r="Q167" s="8">
        <v>1981138.14</v>
      </c>
      <c r="R167" s="8">
        <v>1981138.14</v>
      </c>
      <c r="S167" s="8">
        <v>1981138.14</v>
      </c>
      <c r="T167" s="8">
        <v>1981138.14</v>
      </c>
      <c r="U167" s="8">
        <v>1981138.14</v>
      </c>
      <c r="V167" s="8">
        <v>1981138.14</v>
      </c>
      <c r="W167" s="8">
        <v>1981138.14</v>
      </c>
      <c r="X167" s="8">
        <v>1981138.14</v>
      </c>
      <c r="Y167" s="8">
        <v>1981138.14</v>
      </c>
      <c r="Z167" s="8">
        <v>1981138.14</v>
      </c>
      <c r="AA167" s="8">
        <v>1981138.14</v>
      </c>
      <c r="AB167" s="8">
        <v>1981138.14</v>
      </c>
      <c r="AC167" s="8">
        <v>1981138.14</v>
      </c>
      <c r="AD167" s="8">
        <v>1981138.14</v>
      </c>
      <c r="AE167" s="8">
        <v>1981138.14</v>
      </c>
      <c r="AF167" s="8">
        <v>1981138.14</v>
      </c>
    </row>
    <row r="168" spans="1:32" x14ac:dyDescent="0.2">
      <c r="A168" t="s">
        <v>272</v>
      </c>
      <c r="B168" s="52" t="s">
        <v>262</v>
      </c>
      <c r="C168" s="53" t="s">
        <v>80</v>
      </c>
      <c r="D168" s="9" t="s">
        <v>88</v>
      </c>
      <c r="E168" s="8" t="s">
        <v>69</v>
      </c>
      <c r="F168" s="8" t="s">
        <v>69</v>
      </c>
      <c r="G168" s="8" t="s">
        <v>69</v>
      </c>
      <c r="H168" s="8" t="s">
        <v>69</v>
      </c>
      <c r="I168" s="8" t="s">
        <v>69</v>
      </c>
      <c r="J168" s="8" t="s">
        <v>69</v>
      </c>
      <c r="K168" s="8" t="s">
        <v>69</v>
      </c>
      <c r="L168" s="8" t="s">
        <v>69</v>
      </c>
      <c r="M168" s="8" t="s">
        <v>69</v>
      </c>
      <c r="N168" s="8" t="s">
        <v>69</v>
      </c>
      <c r="O168" s="8" t="s">
        <v>69</v>
      </c>
      <c r="P168" s="8" t="s">
        <v>69</v>
      </c>
      <c r="Q168" s="8" t="s">
        <v>69</v>
      </c>
      <c r="R168" s="8" t="s">
        <v>69</v>
      </c>
      <c r="S168" s="8" t="s">
        <v>69</v>
      </c>
      <c r="T168" s="8" t="s">
        <v>69</v>
      </c>
      <c r="U168" s="8" t="s">
        <v>69</v>
      </c>
      <c r="V168" s="8" t="s">
        <v>69</v>
      </c>
      <c r="W168" s="8" t="s">
        <v>69</v>
      </c>
      <c r="X168" s="8" t="s">
        <v>69</v>
      </c>
      <c r="Y168" s="8" t="s">
        <v>69</v>
      </c>
      <c r="Z168" s="8" t="s">
        <v>69</v>
      </c>
      <c r="AA168" s="8" t="s">
        <v>69</v>
      </c>
      <c r="AB168" s="8" t="s">
        <v>69</v>
      </c>
      <c r="AC168" s="8" t="s">
        <v>69</v>
      </c>
      <c r="AD168" s="8" t="s">
        <v>69</v>
      </c>
      <c r="AE168" s="8" t="s">
        <v>69</v>
      </c>
      <c r="AF168" s="8" t="s">
        <v>69</v>
      </c>
    </row>
    <row r="169" spans="1:32" x14ac:dyDescent="0.2">
      <c r="A169" t="s">
        <v>273</v>
      </c>
      <c r="B169" s="52" t="s">
        <v>262</v>
      </c>
      <c r="C169" s="53" t="s">
        <v>80</v>
      </c>
      <c r="D169" s="11" t="s">
        <v>90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</row>
    <row r="170" spans="1:32" ht="15" x14ac:dyDescent="0.25">
      <c r="A170" t="s">
        <v>274</v>
      </c>
      <c r="B170" s="54" t="s">
        <v>275</v>
      </c>
      <c r="C170" s="55" t="s">
        <v>65</v>
      </c>
      <c r="D170" s="13" t="s">
        <v>66</v>
      </c>
      <c r="E170" s="8">
        <v>820677.36</v>
      </c>
      <c r="F170" s="8">
        <v>820677.36</v>
      </c>
      <c r="G170" s="8">
        <v>7030298.7599999998</v>
      </c>
      <c r="H170" s="8">
        <v>820677.36</v>
      </c>
      <c r="I170" s="8">
        <v>820677.36</v>
      </c>
      <c r="J170" s="8">
        <v>820677.36</v>
      </c>
      <c r="K170" s="8">
        <v>820677.36</v>
      </c>
      <c r="L170" s="8">
        <v>820677.36</v>
      </c>
      <c r="M170" s="8">
        <v>820677.36</v>
      </c>
      <c r="N170" s="8">
        <v>820677.36</v>
      </c>
      <c r="O170" s="8">
        <v>3198097.05</v>
      </c>
      <c r="P170" s="8">
        <v>820677.36</v>
      </c>
      <c r="Q170" s="8">
        <v>820677.36</v>
      </c>
      <c r="R170" s="8">
        <v>820677.36</v>
      </c>
      <c r="S170" s="8">
        <v>820677.36</v>
      </c>
      <c r="T170" s="8">
        <v>820677.36</v>
      </c>
      <c r="U170" s="8">
        <v>820677.36</v>
      </c>
      <c r="V170" s="8">
        <v>820677.36</v>
      </c>
      <c r="W170" s="8">
        <v>820677.36</v>
      </c>
      <c r="X170" s="8">
        <v>820677.36</v>
      </c>
      <c r="Y170" s="8">
        <v>820677.36</v>
      </c>
      <c r="Z170" s="8">
        <v>820677.36</v>
      </c>
      <c r="AA170" s="8">
        <v>820677.36</v>
      </c>
      <c r="AB170" s="8">
        <v>820677.36</v>
      </c>
      <c r="AC170" s="8">
        <v>820677.36</v>
      </c>
      <c r="AD170" s="8">
        <v>820677.36</v>
      </c>
      <c r="AE170" s="8">
        <v>820677.36</v>
      </c>
      <c r="AF170" s="8">
        <v>820677.36</v>
      </c>
    </row>
    <row r="171" spans="1:32" x14ac:dyDescent="0.2">
      <c r="A171" t="s">
        <v>276</v>
      </c>
      <c r="B171" s="54" t="s">
        <v>275</v>
      </c>
      <c r="C171" s="55" t="s">
        <v>65</v>
      </c>
      <c r="D171" s="14" t="s">
        <v>68</v>
      </c>
      <c r="E171" s="8" t="s">
        <v>69</v>
      </c>
      <c r="F171" s="8" t="s">
        <v>69</v>
      </c>
      <c r="G171" s="8" t="s">
        <v>69</v>
      </c>
      <c r="H171" s="8" t="s">
        <v>69</v>
      </c>
      <c r="I171" s="8" t="s">
        <v>69</v>
      </c>
      <c r="J171" s="8" t="s">
        <v>69</v>
      </c>
      <c r="K171" s="8" t="s">
        <v>69</v>
      </c>
      <c r="L171" s="8" t="s">
        <v>69</v>
      </c>
      <c r="M171" s="8" t="s">
        <v>69</v>
      </c>
      <c r="N171" s="8" t="s">
        <v>69</v>
      </c>
      <c r="O171" s="8" t="s">
        <v>69</v>
      </c>
      <c r="P171" s="8" t="s">
        <v>69</v>
      </c>
      <c r="Q171" s="8" t="s">
        <v>69</v>
      </c>
      <c r="R171" s="8" t="s">
        <v>69</v>
      </c>
      <c r="S171" s="8" t="s">
        <v>69</v>
      </c>
      <c r="T171" s="8" t="s">
        <v>69</v>
      </c>
      <c r="U171" s="8" t="s">
        <v>69</v>
      </c>
      <c r="V171" s="8" t="s">
        <v>69</v>
      </c>
      <c r="W171" s="8" t="s">
        <v>69</v>
      </c>
      <c r="X171" s="8" t="s">
        <v>69</v>
      </c>
      <c r="Y171" s="8" t="s">
        <v>69</v>
      </c>
      <c r="Z171" s="8" t="s">
        <v>69</v>
      </c>
      <c r="AA171" s="8" t="s">
        <v>69</v>
      </c>
      <c r="AB171" s="8" t="s">
        <v>69</v>
      </c>
      <c r="AC171" s="8" t="s">
        <v>69</v>
      </c>
      <c r="AD171" s="8" t="s">
        <v>69</v>
      </c>
      <c r="AE171" s="8" t="s">
        <v>69</v>
      </c>
      <c r="AF171" s="8" t="s">
        <v>69</v>
      </c>
    </row>
    <row r="172" spans="1:32" x14ac:dyDescent="0.2">
      <c r="A172" t="s">
        <v>277</v>
      </c>
      <c r="B172" s="54" t="s">
        <v>275</v>
      </c>
      <c r="C172" s="55" t="s">
        <v>65</v>
      </c>
      <c r="D172" s="14" t="s">
        <v>71</v>
      </c>
      <c r="E172" s="10"/>
      <c r="F172" s="10"/>
      <c r="G172" s="10">
        <v>21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</row>
    <row r="173" spans="1:32" x14ac:dyDescent="0.2">
      <c r="A173" t="s">
        <v>278</v>
      </c>
      <c r="B173" s="54" t="s">
        <v>275</v>
      </c>
      <c r="C173" s="55" t="s">
        <v>65</v>
      </c>
      <c r="D173" s="14" t="s">
        <v>73</v>
      </c>
      <c r="E173" s="8"/>
      <c r="F173" s="8"/>
      <c r="G173" s="8" t="s">
        <v>279</v>
      </c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 t="s">
        <v>279</v>
      </c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</row>
    <row r="174" spans="1:32" x14ac:dyDescent="0.2">
      <c r="A174" t="s">
        <v>280</v>
      </c>
      <c r="B174" s="54" t="s">
        <v>275</v>
      </c>
      <c r="C174" s="55" t="s">
        <v>65</v>
      </c>
      <c r="D174" s="14" t="s">
        <v>76</v>
      </c>
      <c r="E174" s="8"/>
      <c r="F174" s="8"/>
      <c r="G174" s="8">
        <v>129</v>
      </c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</row>
    <row r="175" spans="1:32" x14ac:dyDescent="0.2">
      <c r="A175" t="s">
        <v>281</v>
      </c>
      <c r="B175" s="54" t="s">
        <v>275</v>
      </c>
      <c r="C175" s="55" t="s">
        <v>65</v>
      </c>
      <c r="D175" s="15" t="s">
        <v>78</v>
      </c>
      <c r="E175" s="8"/>
      <c r="F175" s="8"/>
      <c r="G175" s="8" t="s">
        <v>279</v>
      </c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 t="s">
        <v>279</v>
      </c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</row>
    <row r="176" spans="1:32" x14ac:dyDescent="0.2">
      <c r="A176" t="s">
        <v>282</v>
      </c>
      <c r="B176" s="54" t="s">
        <v>275</v>
      </c>
      <c r="C176" s="55" t="s">
        <v>80</v>
      </c>
      <c r="D176" s="14" t="s">
        <v>81</v>
      </c>
      <c r="E176" s="8">
        <v>21</v>
      </c>
      <c r="F176" s="8">
        <v>21</v>
      </c>
      <c r="G176" s="8">
        <v>21</v>
      </c>
      <c r="H176" s="8">
        <v>21</v>
      </c>
      <c r="I176" s="8">
        <v>21</v>
      </c>
      <c r="J176" s="8">
        <v>21</v>
      </c>
      <c r="K176" s="8">
        <v>21</v>
      </c>
      <c r="L176" s="8">
        <v>21</v>
      </c>
      <c r="M176" s="8">
        <v>21</v>
      </c>
      <c r="N176" s="8">
        <v>21</v>
      </c>
      <c r="O176" s="8">
        <v>21</v>
      </c>
      <c r="P176" s="8">
        <v>21</v>
      </c>
      <c r="Q176" s="8">
        <v>21</v>
      </c>
      <c r="R176" s="8">
        <v>21</v>
      </c>
      <c r="S176" s="8">
        <v>21</v>
      </c>
      <c r="T176" s="8">
        <v>21</v>
      </c>
      <c r="U176" s="8">
        <v>21</v>
      </c>
      <c r="V176" s="8">
        <v>21</v>
      </c>
      <c r="W176" s="8">
        <v>21</v>
      </c>
      <c r="X176" s="8">
        <v>21</v>
      </c>
      <c r="Y176" s="8">
        <v>21</v>
      </c>
      <c r="Z176" s="8">
        <v>21</v>
      </c>
      <c r="AA176" s="8">
        <v>21</v>
      </c>
      <c r="AB176" s="8">
        <v>21</v>
      </c>
      <c r="AC176" s="8">
        <v>21</v>
      </c>
      <c r="AD176" s="8">
        <v>21</v>
      </c>
      <c r="AE176" s="8">
        <v>21</v>
      </c>
      <c r="AF176" s="8">
        <v>21</v>
      </c>
    </row>
    <row r="177" spans="1:32" x14ac:dyDescent="0.2">
      <c r="A177" t="s">
        <v>283</v>
      </c>
      <c r="B177" s="54" t="s">
        <v>275</v>
      </c>
      <c r="C177" s="55" t="s">
        <v>80</v>
      </c>
      <c r="D177" s="14" t="s">
        <v>83</v>
      </c>
      <c r="E177" s="8" t="s">
        <v>153</v>
      </c>
      <c r="F177" s="8" t="s">
        <v>153</v>
      </c>
      <c r="G177" s="8" t="s">
        <v>153</v>
      </c>
      <c r="H177" s="8" t="s">
        <v>153</v>
      </c>
      <c r="I177" s="8" t="s">
        <v>153</v>
      </c>
      <c r="J177" s="8" t="s">
        <v>153</v>
      </c>
      <c r="K177" s="8" t="s">
        <v>153</v>
      </c>
      <c r="L177" s="8" t="s">
        <v>153</v>
      </c>
      <c r="M177" s="8" t="s">
        <v>153</v>
      </c>
      <c r="N177" s="8" t="s">
        <v>153</v>
      </c>
      <c r="O177" s="8" t="s">
        <v>153</v>
      </c>
      <c r="P177" s="8" t="s">
        <v>153</v>
      </c>
      <c r="Q177" s="8" t="s">
        <v>153</v>
      </c>
      <c r="R177" s="8" t="s">
        <v>153</v>
      </c>
      <c r="S177" s="8" t="s">
        <v>153</v>
      </c>
      <c r="T177" s="8" t="s">
        <v>153</v>
      </c>
      <c r="U177" s="8" t="s">
        <v>153</v>
      </c>
      <c r="V177" s="8" t="s">
        <v>153</v>
      </c>
      <c r="W177" s="8" t="s">
        <v>153</v>
      </c>
      <c r="X177" s="8" t="s">
        <v>153</v>
      </c>
      <c r="Y177" s="8" t="s">
        <v>153</v>
      </c>
      <c r="Z177" s="8" t="s">
        <v>153</v>
      </c>
      <c r="AA177" s="8" t="s">
        <v>153</v>
      </c>
      <c r="AB177" s="8" t="s">
        <v>153</v>
      </c>
      <c r="AC177" s="8" t="s">
        <v>153</v>
      </c>
      <c r="AD177" s="8" t="s">
        <v>153</v>
      </c>
      <c r="AE177" s="8" t="s">
        <v>153</v>
      </c>
      <c r="AF177" s="8" t="s">
        <v>153</v>
      </c>
    </row>
    <row r="178" spans="1:32" x14ac:dyDescent="0.2">
      <c r="A178" t="s">
        <v>284</v>
      </c>
      <c r="B178" s="54" t="s">
        <v>275</v>
      </c>
      <c r="C178" s="55" t="s">
        <v>80</v>
      </c>
      <c r="D178" s="14" t="s">
        <v>86</v>
      </c>
      <c r="E178" s="8">
        <v>2122648.56</v>
      </c>
      <c r="F178" s="8">
        <v>2122648.56</v>
      </c>
      <c r="G178" s="8">
        <v>2122648.56</v>
      </c>
      <c r="H178" s="8">
        <v>2122648.56</v>
      </c>
      <c r="I178" s="8">
        <v>2122648.56</v>
      </c>
      <c r="J178" s="8">
        <v>2122648.56</v>
      </c>
      <c r="K178" s="8">
        <v>2122648.56</v>
      </c>
      <c r="L178" s="8">
        <v>2122648.56</v>
      </c>
      <c r="M178" s="8">
        <v>2122648.56</v>
      </c>
      <c r="N178" s="8">
        <v>2122648.56</v>
      </c>
      <c r="O178" s="8">
        <v>2122648.56</v>
      </c>
      <c r="P178" s="8">
        <v>2122648.56</v>
      </c>
      <c r="Q178" s="8">
        <v>2122648.56</v>
      </c>
      <c r="R178" s="8">
        <v>2122648.56</v>
      </c>
      <c r="S178" s="8">
        <v>2122648.56</v>
      </c>
      <c r="T178" s="8">
        <v>2122648.56</v>
      </c>
      <c r="U178" s="8">
        <v>2122648.56</v>
      </c>
      <c r="V178" s="8">
        <v>2122648.56</v>
      </c>
      <c r="W178" s="8">
        <v>2122648.56</v>
      </c>
      <c r="X178" s="8">
        <v>2122648.56</v>
      </c>
      <c r="Y178" s="8">
        <v>2122648.56</v>
      </c>
      <c r="Z178" s="8">
        <v>2122648.56</v>
      </c>
      <c r="AA178" s="8">
        <v>2122648.56</v>
      </c>
      <c r="AB178" s="8">
        <v>2122648.56</v>
      </c>
      <c r="AC178" s="8">
        <v>2122648.56</v>
      </c>
      <c r="AD178" s="8">
        <v>2122648.56</v>
      </c>
      <c r="AE178" s="8">
        <v>2122648.56</v>
      </c>
      <c r="AF178" s="8">
        <v>2122648.56</v>
      </c>
    </row>
    <row r="179" spans="1:32" x14ac:dyDescent="0.2">
      <c r="A179" t="s">
        <v>285</v>
      </c>
      <c r="B179" s="54" t="s">
        <v>275</v>
      </c>
      <c r="C179" s="55" t="s">
        <v>80</v>
      </c>
      <c r="D179" s="14" t="s">
        <v>88</v>
      </c>
      <c r="E179" s="8" t="s">
        <v>69</v>
      </c>
      <c r="F179" s="8" t="s">
        <v>69</v>
      </c>
      <c r="G179" s="8" t="s">
        <v>69</v>
      </c>
      <c r="H179" s="8" t="s">
        <v>69</v>
      </c>
      <c r="I179" s="8" t="s">
        <v>69</v>
      </c>
      <c r="J179" s="8" t="s">
        <v>69</v>
      </c>
      <c r="K179" s="8" t="s">
        <v>69</v>
      </c>
      <c r="L179" s="8" t="s">
        <v>69</v>
      </c>
      <c r="M179" s="8" t="s">
        <v>69</v>
      </c>
      <c r="N179" s="8" t="s">
        <v>69</v>
      </c>
      <c r="O179" s="8" t="s">
        <v>69</v>
      </c>
      <c r="P179" s="8" t="s">
        <v>69</v>
      </c>
      <c r="Q179" s="8" t="s">
        <v>69</v>
      </c>
      <c r="R179" s="8" t="s">
        <v>69</v>
      </c>
      <c r="S179" s="8" t="s">
        <v>69</v>
      </c>
      <c r="T179" s="8" t="s">
        <v>69</v>
      </c>
      <c r="U179" s="8" t="s">
        <v>69</v>
      </c>
      <c r="V179" s="8" t="s">
        <v>69</v>
      </c>
      <c r="W179" s="8" t="s">
        <v>69</v>
      </c>
      <c r="X179" s="8" t="s">
        <v>69</v>
      </c>
      <c r="Y179" s="8" t="s">
        <v>69</v>
      </c>
      <c r="Z179" s="8" t="s">
        <v>69</v>
      </c>
      <c r="AA179" s="8" t="s">
        <v>69</v>
      </c>
      <c r="AB179" s="8" t="s">
        <v>69</v>
      </c>
      <c r="AC179" s="8" t="s">
        <v>69</v>
      </c>
      <c r="AD179" s="8" t="s">
        <v>69</v>
      </c>
      <c r="AE179" s="8" t="s">
        <v>69</v>
      </c>
      <c r="AF179" s="8" t="s">
        <v>69</v>
      </c>
    </row>
    <row r="180" spans="1:32" x14ac:dyDescent="0.2">
      <c r="A180" t="s">
        <v>286</v>
      </c>
      <c r="B180" s="54" t="s">
        <v>275</v>
      </c>
      <c r="C180" s="55" t="s">
        <v>80</v>
      </c>
      <c r="D180" s="15" t="s">
        <v>90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</row>
    <row r="181" spans="1:32" ht="15" x14ac:dyDescent="0.25">
      <c r="A181" t="s">
        <v>287</v>
      </c>
      <c r="B181" s="52" t="s">
        <v>288</v>
      </c>
      <c r="C181" s="53" t="s">
        <v>65</v>
      </c>
      <c r="D181" s="7" t="s">
        <v>66</v>
      </c>
      <c r="E181" s="8">
        <v>1371786</v>
      </c>
      <c r="F181" s="8">
        <v>1371786</v>
      </c>
      <c r="G181" s="8">
        <v>5432259.6600000001</v>
      </c>
      <c r="H181" s="8">
        <v>1371786</v>
      </c>
      <c r="I181" s="8">
        <v>1371786</v>
      </c>
      <c r="J181" s="8">
        <v>1371786</v>
      </c>
      <c r="K181" s="8">
        <v>1371786</v>
      </c>
      <c r="L181" s="8">
        <v>1371786</v>
      </c>
      <c r="M181" s="8">
        <v>1371786</v>
      </c>
      <c r="N181" s="8">
        <v>1371786</v>
      </c>
      <c r="O181" s="8">
        <v>5490637.3200000003</v>
      </c>
      <c r="P181" s="8">
        <v>1371786</v>
      </c>
      <c r="Q181" s="8">
        <v>1371786</v>
      </c>
      <c r="R181" s="8">
        <v>1371786</v>
      </c>
      <c r="S181" s="8">
        <v>1371786</v>
      </c>
      <c r="T181" s="8">
        <v>1371786</v>
      </c>
      <c r="U181" s="8">
        <v>1371786</v>
      </c>
      <c r="V181" s="8">
        <v>1371786</v>
      </c>
      <c r="W181" s="8">
        <v>1371786</v>
      </c>
      <c r="X181" s="8">
        <v>1371786</v>
      </c>
      <c r="Y181" s="8">
        <v>1371786</v>
      </c>
      <c r="Z181" s="8">
        <v>1371786</v>
      </c>
      <c r="AA181" s="8">
        <v>1371786</v>
      </c>
      <c r="AB181" s="8">
        <v>1371786</v>
      </c>
      <c r="AC181" s="8">
        <v>1371786</v>
      </c>
      <c r="AD181" s="8">
        <v>1371786</v>
      </c>
      <c r="AE181" s="8">
        <v>1371786</v>
      </c>
      <c r="AF181" s="8">
        <v>1371786</v>
      </c>
    </row>
    <row r="182" spans="1:32" x14ac:dyDescent="0.2">
      <c r="A182" t="s">
        <v>289</v>
      </c>
      <c r="B182" s="52" t="s">
        <v>288</v>
      </c>
      <c r="C182" s="53" t="s">
        <v>65</v>
      </c>
      <c r="D182" s="9" t="s">
        <v>68</v>
      </c>
      <c r="E182" s="8" t="s">
        <v>69</v>
      </c>
      <c r="F182" s="8" t="s">
        <v>69</v>
      </c>
      <c r="G182" s="8" t="s">
        <v>69</v>
      </c>
      <c r="H182" s="8" t="s">
        <v>69</v>
      </c>
      <c r="I182" s="8" t="s">
        <v>69</v>
      </c>
      <c r="J182" s="8" t="s">
        <v>69</v>
      </c>
      <c r="K182" s="8" t="s">
        <v>69</v>
      </c>
      <c r="L182" s="8" t="s">
        <v>69</v>
      </c>
      <c r="M182" s="8" t="s">
        <v>69</v>
      </c>
      <c r="N182" s="8" t="s">
        <v>69</v>
      </c>
      <c r="O182" s="8" t="s">
        <v>69</v>
      </c>
      <c r="P182" s="8" t="s">
        <v>69</v>
      </c>
      <c r="Q182" s="8" t="s">
        <v>69</v>
      </c>
      <c r="R182" s="8" t="s">
        <v>69</v>
      </c>
      <c r="S182" s="8" t="s">
        <v>69</v>
      </c>
      <c r="T182" s="8" t="s">
        <v>69</v>
      </c>
      <c r="U182" s="8" t="s">
        <v>69</v>
      </c>
      <c r="V182" s="8" t="s">
        <v>69</v>
      </c>
      <c r="W182" s="8" t="s">
        <v>69</v>
      </c>
      <c r="X182" s="8" t="s">
        <v>69</v>
      </c>
      <c r="Y182" s="8" t="s">
        <v>69</v>
      </c>
      <c r="Z182" s="8" t="s">
        <v>69</v>
      </c>
      <c r="AA182" s="8" t="s">
        <v>69</v>
      </c>
      <c r="AB182" s="8" t="s">
        <v>69</v>
      </c>
      <c r="AC182" s="8" t="s">
        <v>69</v>
      </c>
      <c r="AD182" s="8" t="s">
        <v>69</v>
      </c>
      <c r="AE182" s="8" t="s">
        <v>69</v>
      </c>
      <c r="AF182" s="8" t="s">
        <v>69</v>
      </c>
    </row>
    <row r="183" spans="1:32" x14ac:dyDescent="0.2">
      <c r="A183" t="s">
        <v>290</v>
      </c>
      <c r="B183" s="52" t="s">
        <v>288</v>
      </c>
      <c r="C183" s="53" t="s">
        <v>65</v>
      </c>
      <c r="D183" s="9" t="s">
        <v>71</v>
      </c>
      <c r="E183" s="10"/>
      <c r="F183" s="10"/>
      <c r="G183" s="10">
        <v>21</v>
      </c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</row>
    <row r="184" spans="1:32" x14ac:dyDescent="0.2">
      <c r="A184" t="s">
        <v>291</v>
      </c>
      <c r="B184" s="52" t="s">
        <v>288</v>
      </c>
      <c r="C184" s="53" t="s">
        <v>65</v>
      </c>
      <c r="D184" s="9" t="s">
        <v>73</v>
      </c>
      <c r="E184" s="8"/>
      <c r="F184" s="8"/>
      <c r="G184" s="8" t="s">
        <v>292</v>
      </c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 t="s">
        <v>292</v>
      </c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</row>
    <row r="185" spans="1:32" x14ac:dyDescent="0.2">
      <c r="A185" t="s">
        <v>293</v>
      </c>
      <c r="B185" s="52" t="s">
        <v>288</v>
      </c>
      <c r="C185" s="53" t="s">
        <v>65</v>
      </c>
      <c r="D185" s="9" t="s">
        <v>76</v>
      </c>
      <c r="E185" s="8"/>
      <c r="F185" s="8"/>
      <c r="G185" s="8">
        <v>258</v>
      </c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</row>
    <row r="186" spans="1:32" x14ac:dyDescent="0.2">
      <c r="A186" t="s">
        <v>294</v>
      </c>
      <c r="B186" s="52" t="s">
        <v>288</v>
      </c>
      <c r="C186" s="53" t="s">
        <v>65</v>
      </c>
      <c r="D186" s="11" t="s">
        <v>78</v>
      </c>
      <c r="E186" s="8"/>
      <c r="F186" s="8"/>
      <c r="G186" s="8" t="s">
        <v>292</v>
      </c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 t="s">
        <v>292</v>
      </c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</row>
    <row r="187" spans="1:32" x14ac:dyDescent="0.2">
      <c r="A187" t="s">
        <v>295</v>
      </c>
      <c r="B187" s="52" t="s">
        <v>288</v>
      </c>
      <c r="C187" s="53" t="s">
        <v>80</v>
      </c>
      <c r="D187" s="9" t="s">
        <v>81</v>
      </c>
      <c r="E187" s="8">
        <v>21</v>
      </c>
      <c r="F187" s="8">
        <v>21</v>
      </c>
      <c r="G187" s="8">
        <v>21</v>
      </c>
      <c r="H187" s="8">
        <v>21</v>
      </c>
      <c r="I187" s="8">
        <v>21</v>
      </c>
      <c r="J187" s="8">
        <v>21</v>
      </c>
      <c r="K187" s="8">
        <v>21</v>
      </c>
      <c r="L187" s="8">
        <v>21</v>
      </c>
      <c r="M187" s="8">
        <v>21</v>
      </c>
      <c r="N187" s="8">
        <v>21</v>
      </c>
      <c r="O187" s="8">
        <v>21</v>
      </c>
      <c r="P187" s="8">
        <v>21</v>
      </c>
      <c r="Q187" s="8">
        <v>21</v>
      </c>
      <c r="R187" s="8">
        <v>21</v>
      </c>
      <c r="S187" s="8">
        <v>21</v>
      </c>
      <c r="T187" s="8">
        <v>21</v>
      </c>
      <c r="U187" s="8">
        <v>21</v>
      </c>
      <c r="V187" s="8">
        <v>21</v>
      </c>
      <c r="W187" s="8">
        <v>21</v>
      </c>
      <c r="X187" s="8">
        <v>21</v>
      </c>
      <c r="Y187" s="8">
        <v>21</v>
      </c>
      <c r="Z187" s="8">
        <v>21</v>
      </c>
      <c r="AA187" s="8">
        <v>21</v>
      </c>
      <c r="AB187" s="8">
        <v>21</v>
      </c>
      <c r="AC187" s="8">
        <v>21</v>
      </c>
      <c r="AD187" s="8">
        <v>21</v>
      </c>
      <c r="AE187" s="8">
        <v>21</v>
      </c>
      <c r="AF187" s="8">
        <v>21</v>
      </c>
    </row>
    <row r="188" spans="1:32" x14ac:dyDescent="0.2">
      <c r="A188" t="s">
        <v>296</v>
      </c>
      <c r="B188" s="52" t="s">
        <v>288</v>
      </c>
      <c r="C188" s="53" t="s">
        <v>80</v>
      </c>
      <c r="D188" s="9" t="s">
        <v>83</v>
      </c>
      <c r="E188" s="8" t="s">
        <v>153</v>
      </c>
      <c r="F188" s="8" t="s">
        <v>153</v>
      </c>
      <c r="G188" s="8" t="s">
        <v>153</v>
      </c>
      <c r="H188" s="8" t="s">
        <v>153</v>
      </c>
      <c r="I188" s="8" t="s">
        <v>153</v>
      </c>
      <c r="J188" s="8" t="s">
        <v>153</v>
      </c>
      <c r="K188" s="8" t="s">
        <v>153</v>
      </c>
      <c r="L188" s="8" t="s">
        <v>153</v>
      </c>
      <c r="M188" s="8" t="s">
        <v>153</v>
      </c>
      <c r="N188" s="8" t="s">
        <v>153</v>
      </c>
      <c r="O188" s="8" t="s">
        <v>153</v>
      </c>
      <c r="P188" s="8" t="s">
        <v>153</v>
      </c>
      <c r="Q188" s="8" t="s">
        <v>153</v>
      </c>
      <c r="R188" s="8" t="s">
        <v>153</v>
      </c>
      <c r="S188" s="8" t="s">
        <v>153</v>
      </c>
      <c r="T188" s="8" t="s">
        <v>153</v>
      </c>
      <c r="U188" s="8" t="s">
        <v>153</v>
      </c>
      <c r="V188" s="8" t="s">
        <v>153</v>
      </c>
      <c r="W188" s="8" t="s">
        <v>153</v>
      </c>
      <c r="X188" s="8" t="s">
        <v>153</v>
      </c>
      <c r="Y188" s="8" t="s">
        <v>153</v>
      </c>
      <c r="Z188" s="8" t="s">
        <v>153</v>
      </c>
      <c r="AA188" s="8" t="s">
        <v>153</v>
      </c>
      <c r="AB188" s="8" t="s">
        <v>153</v>
      </c>
      <c r="AC188" s="8" t="s">
        <v>153</v>
      </c>
      <c r="AD188" s="8" t="s">
        <v>153</v>
      </c>
      <c r="AE188" s="8" t="s">
        <v>153</v>
      </c>
      <c r="AF188" s="8" t="s">
        <v>153</v>
      </c>
    </row>
    <row r="189" spans="1:32" x14ac:dyDescent="0.2">
      <c r="A189" t="s">
        <v>297</v>
      </c>
      <c r="B189" s="52" t="s">
        <v>288</v>
      </c>
      <c r="C189" s="53" t="s">
        <v>80</v>
      </c>
      <c r="D189" s="9" t="s">
        <v>86</v>
      </c>
      <c r="E189" s="8">
        <v>1981138.14</v>
      </c>
      <c r="F189" s="8">
        <v>1981138.14</v>
      </c>
      <c r="G189" s="8">
        <v>1981138.14</v>
      </c>
      <c r="H189" s="8">
        <v>1981138.14</v>
      </c>
      <c r="I189" s="8">
        <v>1981138.14</v>
      </c>
      <c r="J189" s="8">
        <v>1981138.14</v>
      </c>
      <c r="K189" s="8">
        <v>1981138.14</v>
      </c>
      <c r="L189" s="8">
        <v>1981138.14</v>
      </c>
      <c r="M189" s="8">
        <v>1981138.14</v>
      </c>
      <c r="N189" s="8">
        <v>1981138.14</v>
      </c>
      <c r="O189" s="8">
        <v>1981138.14</v>
      </c>
      <c r="P189" s="8">
        <v>1981138.14</v>
      </c>
      <c r="Q189" s="8">
        <v>1981138.14</v>
      </c>
      <c r="R189" s="8">
        <v>1981138.14</v>
      </c>
      <c r="S189" s="8">
        <v>1981138.14</v>
      </c>
      <c r="T189" s="8">
        <v>1981138.14</v>
      </c>
      <c r="U189" s="8">
        <v>1981138.14</v>
      </c>
      <c r="V189" s="8">
        <v>1981138.14</v>
      </c>
      <c r="W189" s="8">
        <v>1981138.14</v>
      </c>
      <c r="X189" s="8">
        <v>1981138.14</v>
      </c>
      <c r="Y189" s="8">
        <v>1981138.14</v>
      </c>
      <c r="Z189" s="8">
        <v>1981138.14</v>
      </c>
      <c r="AA189" s="8">
        <v>1981138.14</v>
      </c>
      <c r="AB189" s="8">
        <v>1981138.14</v>
      </c>
      <c r="AC189" s="8">
        <v>1981138.14</v>
      </c>
      <c r="AD189" s="8">
        <v>1981138.14</v>
      </c>
      <c r="AE189" s="8">
        <v>1981138.14</v>
      </c>
      <c r="AF189" s="8">
        <v>1981138.14</v>
      </c>
    </row>
    <row r="190" spans="1:32" x14ac:dyDescent="0.2">
      <c r="A190" t="s">
        <v>298</v>
      </c>
      <c r="B190" s="52" t="s">
        <v>288</v>
      </c>
      <c r="C190" s="53" t="s">
        <v>80</v>
      </c>
      <c r="D190" s="9" t="s">
        <v>88</v>
      </c>
      <c r="E190" s="8" t="s">
        <v>69</v>
      </c>
      <c r="F190" s="8" t="s">
        <v>69</v>
      </c>
      <c r="G190" s="8" t="s">
        <v>69</v>
      </c>
      <c r="H190" s="8" t="s">
        <v>69</v>
      </c>
      <c r="I190" s="8" t="s">
        <v>69</v>
      </c>
      <c r="J190" s="8" t="s">
        <v>69</v>
      </c>
      <c r="K190" s="8" t="s">
        <v>69</v>
      </c>
      <c r="L190" s="8" t="s">
        <v>69</v>
      </c>
      <c r="M190" s="8" t="s">
        <v>69</v>
      </c>
      <c r="N190" s="8" t="s">
        <v>69</v>
      </c>
      <c r="O190" s="8" t="s">
        <v>69</v>
      </c>
      <c r="P190" s="8" t="s">
        <v>69</v>
      </c>
      <c r="Q190" s="8" t="s">
        <v>69</v>
      </c>
      <c r="R190" s="8" t="s">
        <v>69</v>
      </c>
      <c r="S190" s="8" t="s">
        <v>69</v>
      </c>
      <c r="T190" s="8" t="s">
        <v>69</v>
      </c>
      <c r="U190" s="8" t="s">
        <v>69</v>
      </c>
      <c r="V190" s="8" t="s">
        <v>69</v>
      </c>
      <c r="W190" s="8" t="s">
        <v>69</v>
      </c>
      <c r="X190" s="8" t="s">
        <v>69</v>
      </c>
      <c r="Y190" s="8" t="s">
        <v>69</v>
      </c>
      <c r="Z190" s="8" t="s">
        <v>69</v>
      </c>
      <c r="AA190" s="8" t="s">
        <v>69</v>
      </c>
      <c r="AB190" s="8" t="s">
        <v>69</v>
      </c>
      <c r="AC190" s="8" t="s">
        <v>69</v>
      </c>
      <c r="AD190" s="8" t="s">
        <v>69</v>
      </c>
      <c r="AE190" s="8" t="s">
        <v>69</v>
      </c>
      <c r="AF190" s="8" t="s">
        <v>69</v>
      </c>
    </row>
    <row r="191" spans="1:32" x14ac:dyDescent="0.2">
      <c r="A191" t="s">
        <v>299</v>
      </c>
      <c r="B191" s="52" t="s">
        <v>288</v>
      </c>
      <c r="C191" s="53" t="s">
        <v>80</v>
      </c>
      <c r="D191" s="11" t="s">
        <v>90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</row>
    <row r="192" spans="1:32" ht="15" x14ac:dyDescent="0.25">
      <c r="A192" t="s">
        <v>300</v>
      </c>
      <c r="B192" s="54" t="s">
        <v>301</v>
      </c>
      <c r="C192" s="55" t="s">
        <v>65</v>
      </c>
      <c r="D192" s="13" t="s">
        <v>66</v>
      </c>
      <c r="E192" s="8">
        <v>661411.38</v>
      </c>
      <c r="F192" s="8">
        <v>661411.38</v>
      </c>
      <c r="G192" s="8">
        <v>32858815.5</v>
      </c>
      <c r="H192" s="8">
        <v>661411.38</v>
      </c>
      <c r="I192" s="8">
        <v>661411.38</v>
      </c>
      <c r="J192" s="8">
        <v>661411.38</v>
      </c>
      <c r="K192" s="8">
        <v>661411.38</v>
      </c>
      <c r="L192" s="8">
        <v>661411.38</v>
      </c>
      <c r="M192" s="8">
        <v>661411.38</v>
      </c>
      <c r="N192" s="8">
        <v>661411.38</v>
      </c>
      <c r="O192" s="8">
        <v>2292406.11</v>
      </c>
      <c r="P192" s="8">
        <v>661411.38</v>
      </c>
      <c r="Q192" s="8">
        <v>661411.38</v>
      </c>
      <c r="R192" s="8">
        <v>661411.38</v>
      </c>
      <c r="S192" s="8">
        <v>661411.38</v>
      </c>
      <c r="T192" s="8">
        <v>661411.38</v>
      </c>
      <c r="U192" s="8">
        <v>661411.38</v>
      </c>
      <c r="V192" s="8">
        <v>661411.38</v>
      </c>
      <c r="W192" s="8">
        <v>661411.38</v>
      </c>
      <c r="X192" s="8">
        <v>661411.38</v>
      </c>
      <c r="Y192" s="8">
        <v>661411.38</v>
      </c>
      <c r="Z192" s="8">
        <v>661411.38</v>
      </c>
      <c r="AA192" s="8">
        <v>661411.38</v>
      </c>
      <c r="AB192" s="8">
        <v>661411.38</v>
      </c>
      <c r="AC192" s="8">
        <v>661411.38</v>
      </c>
      <c r="AD192" s="8">
        <v>661411.38</v>
      </c>
      <c r="AE192" s="8">
        <v>661411.38</v>
      </c>
      <c r="AF192" s="8">
        <v>661411.38</v>
      </c>
    </row>
    <row r="193" spans="1:32" x14ac:dyDescent="0.2">
      <c r="A193" t="s">
        <v>302</v>
      </c>
      <c r="B193" s="54" t="s">
        <v>301</v>
      </c>
      <c r="C193" s="55" t="s">
        <v>65</v>
      </c>
      <c r="D193" s="14" t="s">
        <v>68</v>
      </c>
      <c r="E193" s="8" t="s">
        <v>69</v>
      </c>
      <c r="F193" s="8" t="s">
        <v>69</v>
      </c>
      <c r="G193" s="8" t="s">
        <v>69</v>
      </c>
      <c r="H193" s="8" t="s">
        <v>69</v>
      </c>
      <c r="I193" s="8" t="s">
        <v>69</v>
      </c>
      <c r="J193" s="8" t="s">
        <v>69</v>
      </c>
      <c r="K193" s="8" t="s">
        <v>69</v>
      </c>
      <c r="L193" s="8" t="s">
        <v>69</v>
      </c>
      <c r="M193" s="8" t="s">
        <v>69</v>
      </c>
      <c r="N193" s="8" t="s">
        <v>69</v>
      </c>
      <c r="O193" s="8" t="s">
        <v>69</v>
      </c>
      <c r="P193" s="8" t="s">
        <v>69</v>
      </c>
      <c r="Q193" s="8" t="s">
        <v>69</v>
      </c>
      <c r="R193" s="8" t="s">
        <v>69</v>
      </c>
      <c r="S193" s="8" t="s">
        <v>69</v>
      </c>
      <c r="T193" s="8" t="s">
        <v>69</v>
      </c>
      <c r="U193" s="8" t="s">
        <v>69</v>
      </c>
      <c r="V193" s="8" t="s">
        <v>69</v>
      </c>
      <c r="W193" s="8" t="s">
        <v>69</v>
      </c>
      <c r="X193" s="8" t="s">
        <v>69</v>
      </c>
      <c r="Y193" s="8" t="s">
        <v>69</v>
      </c>
      <c r="Z193" s="8" t="s">
        <v>69</v>
      </c>
      <c r="AA193" s="8" t="s">
        <v>69</v>
      </c>
      <c r="AB193" s="8" t="s">
        <v>69</v>
      </c>
      <c r="AC193" s="8" t="s">
        <v>69</v>
      </c>
      <c r="AD193" s="8" t="s">
        <v>69</v>
      </c>
      <c r="AE193" s="8" t="s">
        <v>69</v>
      </c>
      <c r="AF193" s="8" t="s">
        <v>69</v>
      </c>
    </row>
    <row r="194" spans="1:32" x14ac:dyDescent="0.2">
      <c r="A194" t="s">
        <v>303</v>
      </c>
      <c r="B194" s="54" t="s">
        <v>301</v>
      </c>
      <c r="C194" s="55" t="s">
        <v>65</v>
      </c>
      <c r="D194" s="14" t="s">
        <v>71</v>
      </c>
      <c r="E194" s="10"/>
      <c r="F194" s="10"/>
      <c r="G194" s="10">
        <v>21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</row>
    <row r="195" spans="1:32" x14ac:dyDescent="0.2">
      <c r="A195" t="s">
        <v>304</v>
      </c>
      <c r="B195" s="54" t="s">
        <v>301</v>
      </c>
      <c r="C195" s="55" t="s">
        <v>65</v>
      </c>
      <c r="D195" s="14" t="s">
        <v>73</v>
      </c>
      <c r="E195" s="8"/>
      <c r="F195" s="8"/>
      <c r="G195" s="8" t="s">
        <v>305</v>
      </c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 t="s">
        <v>305</v>
      </c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</row>
    <row r="196" spans="1:32" x14ac:dyDescent="0.2">
      <c r="A196" t="s">
        <v>306</v>
      </c>
      <c r="B196" s="54" t="s">
        <v>301</v>
      </c>
      <c r="C196" s="55" t="s">
        <v>65</v>
      </c>
      <c r="D196" s="14" t="s">
        <v>76</v>
      </c>
      <c r="E196" s="8"/>
      <c r="F196" s="8"/>
      <c r="G196" s="8">
        <v>129</v>
      </c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</row>
    <row r="197" spans="1:32" x14ac:dyDescent="0.2">
      <c r="A197" t="s">
        <v>307</v>
      </c>
      <c r="B197" s="54" t="s">
        <v>301</v>
      </c>
      <c r="C197" s="55" t="s">
        <v>65</v>
      </c>
      <c r="D197" s="15" t="s">
        <v>78</v>
      </c>
      <c r="E197" s="8"/>
      <c r="F197" s="8"/>
      <c r="G197" s="8" t="s">
        <v>305</v>
      </c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 t="s">
        <v>305</v>
      </c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</row>
    <row r="198" spans="1:32" x14ac:dyDescent="0.2">
      <c r="A198" t="s">
        <v>308</v>
      </c>
      <c r="B198" s="54" t="s">
        <v>301</v>
      </c>
      <c r="C198" s="55" t="s">
        <v>80</v>
      </c>
      <c r="D198" s="14" t="s">
        <v>81</v>
      </c>
      <c r="E198" s="8">
        <v>21</v>
      </c>
      <c r="F198" s="8">
        <v>21</v>
      </c>
      <c r="G198" s="8">
        <v>21</v>
      </c>
      <c r="H198" s="8">
        <v>21</v>
      </c>
      <c r="I198" s="8">
        <v>21</v>
      </c>
      <c r="J198" s="8">
        <v>21</v>
      </c>
      <c r="K198" s="8">
        <v>21</v>
      </c>
      <c r="L198" s="8">
        <v>21</v>
      </c>
      <c r="M198" s="8">
        <v>21</v>
      </c>
      <c r="N198" s="8">
        <v>21</v>
      </c>
      <c r="O198" s="8">
        <v>21</v>
      </c>
      <c r="P198" s="8">
        <v>21</v>
      </c>
      <c r="Q198" s="8">
        <v>21</v>
      </c>
      <c r="R198" s="8">
        <v>21</v>
      </c>
      <c r="S198" s="8">
        <v>21</v>
      </c>
      <c r="T198" s="8">
        <v>21</v>
      </c>
      <c r="U198" s="8">
        <v>21</v>
      </c>
      <c r="V198" s="8">
        <v>21</v>
      </c>
      <c r="W198" s="8">
        <v>21</v>
      </c>
      <c r="X198" s="8">
        <v>21</v>
      </c>
      <c r="Y198" s="8">
        <v>21</v>
      </c>
      <c r="Z198" s="8">
        <v>21</v>
      </c>
      <c r="AA198" s="8">
        <v>21</v>
      </c>
      <c r="AB198" s="8">
        <v>21</v>
      </c>
      <c r="AC198" s="8">
        <v>21</v>
      </c>
      <c r="AD198" s="8">
        <v>21</v>
      </c>
      <c r="AE198" s="8">
        <v>21</v>
      </c>
      <c r="AF198" s="8">
        <v>21</v>
      </c>
    </row>
    <row r="199" spans="1:32" x14ac:dyDescent="0.2">
      <c r="A199" t="s">
        <v>309</v>
      </c>
      <c r="B199" s="54" t="s">
        <v>301</v>
      </c>
      <c r="C199" s="55" t="s">
        <v>80</v>
      </c>
      <c r="D199" s="14" t="s">
        <v>83</v>
      </c>
      <c r="E199" s="8" t="s">
        <v>153</v>
      </c>
      <c r="F199" s="8" t="s">
        <v>153</v>
      </c>
      <c r="G199" s="8" t="s">
        <v>153</v>
      </c>
      <c r="H199" s="8" t="s">
        <v>153</v>
      </c>
      <c r="I199" s="8" t="s">
        <v>153</v>
      </c>
      <c r="J199" s="8" t="s">
        <v>153</v>
      </c>
      <c r="K199" s="8" t="s">
        <v>153</v>
      </c>
      <c r="L199" s="8" t="s">
        <v>153</v>
      </c>
      <c r="M199" s="8" t="s">
        <v>153</v>
      </c>
      <c r="N199" s="8" t="s">
        <v>153</v>
      </c>
      <c r="O199" s="8" t="s">
        <v>153</v>
      </c>
      <c r="P199" s="8" t="s">
        <v>153</v>
      </c>
      <c r="Q199" s="8" t="s">
        <v>153</v>
      </c>
      <c r="R199" s="8" t="s">
        <v>153</v>
      </c>
      <c r="S199" s="8" t="s">
        <v>153</v>
      </c>
      <c r="T199" s="8" t="s">
        <v>153</v>
      </c>
      <c r="U199" s="8" t="s">
        <v>153</v>
      </c>
      <c r="V199" s="8" t="s">
        <v>153</v>
      </c>
      <c r="W199" s="8" t="s">
        <v>153</v>
      </c>
      <c r="X199" s="8" t="s">
        <v>153</v>
      </c>
      <c r="Y199" s="8" t="s">
        <v>153</v>
      </c>
      <c r="Z199" s="8" t="s">
        <v>153</v>
      </c>
      <c r="AA199" s="8" t="s">
        <v>153</v>
      </c>
      <c r="AB199" s="8" t="s">
        <v>153</v>
      </c>
      <c r="AC199" s="8" t="s">
        <v>153</v>
      </c>
      <c r="AD199" s="8" t="s">
        <v>153</v>
      </c>
      <c r="AE199" s="8" t="s">
        <v>153</v>
      </c>
      <c r="AF199" s="8" t="s">
        <v>153</v>
      </c>
    </row>
    <row r="200" spans="1:32" x14ac:dyDescent="0.2">
      <c r="A200" t="s">
        <v>310</v>
      </c>
      <c r="B200" s="54" t="s">
        <v>301</v>
      </c>
      <c r="C200" s="55" t="s">
        <v>80</v>
      </c>
      <c r="D200" s="14" t="s">
        <v>86</v>
      </c>
      <c r="E200" s="8">
        <v>990569.07</v>
      </c>
      <c r="F200" s="8">
        <v>990569.07</v>
      </c>
      <c r="G200" s="8">
        <v>990569.07</v>
      </c>
      <c r="H200" s="8">
        <v>990569.07</v>
      </c>
      <c r="I200" s="8">
        <v>990569.07</v>
      </c>
      <c r="J200" s="8">
        <v>990569.07</v>
      </c>
      <c r="K200" s="8">
        <v>990569.07</v>
      </c>
      <c r="L200" s="8">
        <v>990569.07</v>
      </c>
      <c r="M200" s="8">
        <v>990569.07</v>
      </c>
      <c r="N200" s="8">
        <v>990569.07</v>
      </c>
      <c r="O200" s="8">
        <v>990569.07</v>
      </c>
      <c r="P200" s="8">
        <v>990569.07</v>
      </c>
      <c r="Q200" s="8">
        <v>990569.07</v>
      </c>
      <c r="R200" s="8">
        <v>990569.07</v>
      </c>
      <c r="S200" s="8">
        <v>990569.07</v>
      </c>
      <c r="T200" s="8">
        <v>990569.07</v>
      </c>
      <c r="U200" s="8">
        <v>990569.07</v>
      </c>
      <c r="V200" s="8">
        <v>990569.07</v>
      </c>
      <c r="W200" s="8">
        <v>990569.07</v>
      </c>
      <c r="X200" s="8">
        <v>990569.07</v>
      </c>
      <c r="Y200" s="8">
        <v>990569.07</v>
      </c>
      <c r="Z200" s="8">
        <v>990569.07</v>
      </c>
      <c r="AA200" s="8">
        <v>990569.07</v>
      </c>
      <c r="AB200" s="8">
        <v>990569.07</v>
      </c>
      <c r="AC200" s="8">
        <v>990569.07</v>
      </c>
      <c r="AD200" s="8">
        <v>990569.07</v>
      </c>
      <c r="AE200" s="8">
        <v>990569.07</v>
      </c>
      <c r="AF200" s="8">
        <v>990569.07</v>
      </c>
    </row>
    <row r="201" spans="1:32" x14ac:dyDescent="0.2">
      <c r="A201" t="s">
        <v>311</v>
      </c>
      <c r="B201" s="54" t="s">
        <v>301</v>
      </c>
      <c r="C201" s="55" t="s">
        <v>80</v>
      </c>
      <c r="D201" s="14" t="s">
        <v>88</v>
      </c>
      <c r="E201" s="8" t="s">
        <v>69</v>
      </c>
      <c r="F201" s="8" t="s">
        <v>69</v>
      </c>
      <c r="G201" s="8" t="s">
        <v>69</v>
      </c>
      <c r="H201" s="8" t="s">
        <v>69</v>
      </c>
      <c r="I201" s="8" t="s">
        <v>69</v>
      </c>
      <c r="J201" s="8" t="s">
        <v>69</v>
      </c>
      <c r="K201" s="8" t="s">
        <v>69</v>
      </c>
      <c r="L201" s="8" t="s">
        <v>69</v>
      </c>
      <c r="M201" s="8" t="s">
        <v>69</v>
      </c>
      <c r="N201" s="8" t="s">
        <v>69</v>
      </c>
      <c r="O201" s="8" t="s">
        <v>69</v>
      </c>
      <c r="P201" s="8" t="s">
        <v>69</v>
      </c>
      <c r="Q201" s="8" t="s">
        <v>69</v>
      </c>
      <c r="R201" s="8" t="s">
        <v>69</v>
      </c>
      <c r="S201" s="8" t="s">
        <v>69</v>
      </c>
      <c r="T201" s="8" t="s">
        <v>69</v>
      </c>
      <c r="U201" s="8" t="s">
        <v>69</v>
      </c>
      <c r="V201" s="8" t="s">
        <v>69</v>
      </c>
      <c r="W201" s="8" t="s">
        <v>69</v>
      </c>
      <c r="X201" s="8" t="s">
        <v>69</v>
      </c>
      <c r="Y201" s="8" t="s">
        <v>69</v>
      </c>
      <c r="Z201" s="8" t="s">
        <v>69</v>
      </c>
      <c r="AA201" s="8" t="s">
        <v>69</v>
      </c>
      <c r="AB201" s="8" t="s">
        <v>69</v>
      </c>
      <c r="AC201" s="8" t="s">
        <v>69</v>
      </c>
      <c r="AD201" s="8" t="s">
        <v>69</v>
      </c>
      <c r="AE201" s="8" t="s">
        <v>69</v>
      </c>
      <c r="AF201" s="8" t="s">
        <v>69</v>
      </c>
    </row>
    <row r="202" spans="1:32" x14ac:dyDescent="0.2">
      <c r="A202" t="s">
        <v>312</v>
      </c>
      <c r="B202" s="54" t="s">
        <v>301</v>
      </c>
      <c r="C202" s="55" t="s">
        <v>80</v>
      </c>
      <c r="D202" s="15" t="s">
        <v>90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</row>
    <row r="203" spans="1:32" ht="15" x14ac:dyDescent="0.25">
      <c r="A203" t="s">
        <v>313</v>
      </c>
      <c r="B203" s="52" t="s">
        <v>314</v>
      </c>
      <c r="C203" s="53" t="s">
        <v>65</v>
      </c>
      <c r="D203" s="7" t="s">
        <v>66</v>
      </c>
      <c r="E203" s="8">
        <v>2655015.5499999998</v>
      </c>
      <c r="F203" s="8">
        <v>2655015.5499999998</v>
      </c>
      <c r="G203" s="8">
        <v>8811387.3499999996</v>
      </c>
      <c r="H203" s="8">
        <v>2655015.5499999998</v>
      </c>
      <c r="I203" s="8">
        <v>2655015.5499999998</v>
      </c>
      <c r="J203" s="8">
        <v>2655015.5499999998</v>
      </c>
      <c r="K203" s="8">
        <v>2655015.5499999998</v>
      </c>
      <c r="L203" s="8">
        <v>2655015.5499999998</v>
      </c>
      <c r="M203" s="8">
        <v>2655015.5499999998</v>
      </c>
      <c r="N203" s="8">
        <v>2655015.5499999998</v>
      </c>
      <c r="O203" s="8">
        <v>7287868</v>
      </c>
      <c r="P203" s="8">
        <v>2655015.5499999998</v>
      </c>
      <c r="Q203" s="8">
        <v>2655015.5499999998</v>
      </c>
      <c r="R203" s="8">
        <v>3737107.8</v>
      </c>
      <c r="S203" s="8">
        <v>2655015.5499999998</v>
      </c>
      <c r="T203" s="8">
        <v>2655015.5499999998</v>
      </c>
      <c r="U203" s="8">
        <v>2655015.5499999998</v>
      </c>
      <c r="V203" s="8">
        <v>2655015.5499999998</v>
      </c>
      <c r="W203" s="8">
        <v>2655015.5499999998</v>
      </c>
      <c r="X203" s="8">
        <v>2655015.5499999998</v>
      </c>
      <c r="Y203" s="8">
        <v>2655015.5499999998</v>
      </c>
      <c r="Z203" s="8">
        <v>2655015.5499999998</v>
      </c>
      <c r="AA203" s="8">
        <v>2655015.5499999998</v>
      </c>
      <c r="AB203" s="8">
        <v>2655015.5499999998</v>
      </c>
      <c r="AC203" s="8">
        <v>2655015.5499999998</v>
      </c>
      <c r="AD203" s="8">
        <v>2655015.5499999998</v>
      </c>
      <c r="AE203" s="8">
        <v>2655015.5499999998</v>
      </c>
      <c r="AF203" s="8">
        <v>2655015.5499999998</v>
      </c>
    </row>
    <row r="204" spans="1:32" x14ac:dyDescent="0.2">
      <c r="A204" t="s">
        <v>315</v>
      </c>
      <c r="B204" s="52" t="s">
        <v>314</v>
      </c>
      <c r="C204" s="53" t="s">
        <v>65</v>
      </c>
      <c r="D204" s="9" t="s">
        <v>68</v>
      </c>
      <c r="E204" s="8" t="s">
        <v>69</v>
      </c>
      <c r="F204" s="8" t="s">
        <v>69</v>
      </c>
      <c r="G204" s="8" t="s">
        <v>69</v>
      </c>
      <c r="H204" s="8" t="s">
        <v>69</v>
      </c>
      <c r="I204" s="8" t="s">
        <v>69</v>
      </c>
      <c r="J204" s="8" t="s">
        <v>69</v>
      </c>
      <c r="K204" s="8" t="s">
        <v>69</v>
      </c>
      <c r="L204" s="8" t="s">
        <v>69</v>
      </c>
      <c r="M204" s="8" t="s">
        <v>69</v>
      </c>
      <c r="N204" s="8" t="s">
        <v>69</v>
      </c>
      <c r="O204" s="8" t="s">
        <v>69</v>
      </c>
      <c r="P204" s="8" t="s">
        <v>69</v>
      </c>
      <c r="Q204" s="8" t="s">
        <v>69</v>
      </c>
      <c r="R204" s="8" t="s">
        <v>69</v>
      </c>
      <c r="S204" s="8" t="s">
        <v>69</v>
      </c>
      <c r="T204" s="8" t="s">
        <v>69</v>
      </c>
      <c r="U204" s="8" t="s">
        <v>69</v>
      </c>
      <c r="V204" s="8" t="s">
        <v>69</v>
      </c>
      <c r="W204" s="8" t="s">
        <v>69</v>
      </c>
      <c r="X204" s="8" t="s">
        <v>69</v>
      </c>
      <c r="Y204" s="8" t="s">
        <v>69</v>
      </c>
      <c r="Z204" s="8" t="s">
        <v>69</v>
      </c>
      <c r="AA204" s="8" t="s">
        <v>69</v>
      </c>
      <c r="AB204" s="8" t="s">
        <v>69</v>
      </c>
      <c r="AC204" s="8" t="s">
        <v>69</v>
      </c>
      <c r="AD204" s="8" t="s">
        <v>69</v>
      </c>
      <c r="AE204" s="8" t="s">
        <v>69</v>
      </c>
      <c r="AF204" s="8" t="s">
        <v>69</v>
      </c>
    </row>
    <row r="205" spans="1:32" x14ac:dyDescent="0.2">
      <c r="A205" t="s">
        <v>316</v>
      </c>
      <c r="B205" s="52" t="s">
        <v>314</v>
      </c>
      <c r="C205" s="53" t="s">
        <v>65</v>
      </c>
      <c r="D205" s="9" t="s">
        <v>71</v>
      </c>
      <c r="E205" s="10"/>
      <c r="F205" s="10"/>
      <c r="G205" s="10">
        <v>21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</row>
    <row r="206" spans="1:32" x14ac:dyDescent="0.2">
      <c r="A206" t="s">
        <v>317</v>
      </c>
      <c r="B206" s="52" t="s">
        <v>314</v>
      </c>
      <c r="C206" s="53" t="s">
        <v>65</v>
      </c>
      <c r="D206" s="9" t="s">
        <v>73</v>
      </c>
      <c r="E206" s="8"/>
      <c r="F206" s="8"/>
      <c r="G206" s="8" t="s">
        <v>318</v>
      </c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 t="s">
        <v>318</v>
      </c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</row>
    <row r="207" spans="1:32" x14ac:dyDescent="0.2">
      <c r="A207" t="s">
        <v>319</v>
      </c>
      <c r="B207" s="52" t="s">
        <v>314</v>
      </c>
      <c r="C207" s="53" t="s">
        <v>65</v>
      </c>
      <c r="D207" s="9" t="s">
        <v>76</v>
      </c>
      <c r="E207" s="8"/>
      <c r="F207" s="8"/>
      <c r="G207" s="8">
        <v>515</v>
      </c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</row>
    <row r="208" spans="1:32" x14ac:dyDescent="0.2">
      <c r="A208" t="s">
        <v>320</v>
      </c>
      <c r="B208" s="52" t="s">
        <v>314</v>
      </c>
      <c r="C208" s="53" t="s">
        <v>65</v>
      </c>
      <c r="D208" s="11" t="s">
        <v>78</v>
      </c>
      <c r="E208" s="8"/>
      <c r="F208" s="8"/>
      <c r="G208" s="8" t="s">
        <v>318</v>
      </c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 t="s">
        <v>318</v>
      </c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</row>
    <row r="209" spans="1:32" x14ac:dyDescent="0.2">
      <c r="A209" t="s">
        <v>321</v>
      </c>
      <c r="B209" s="52" t="s">
        <v>314</v>
      </c>
      <c r="C209" s="53" t="s">
        <v>80</v>
      </c>
      <c r="D209" s="9" t="s">
        <v>81</v>
      </c>
      <c r="E209" s="8">
        <v>21</v>
      </c>
      <c r="F209" s="8">
        <v>21</v>
      </c>
      <c r="G209" s="8">
        <v>21</v>
      </c>
      <c r="H209" s="8">
        <v>21</v>
      </c>
      <c r="I209" s="8">
        <v>21</v>
      </c>
      <c r="J209" s="8">
        <v>21</v>
      </c>
      <c r="K209" s="8">
        <v>21</v>
      </c>
      <c r="L209" s="8">
        <v>21</v>
      </c>
      <c r="M209" s="8">
        <v>21</v>
      </c>
      <c r="N209" s="8">
        <v>21</v>
      </c>
      <c r="O209" s="8">
        <v>21</v>
      </c>
      <c r="P209" s="8">
        <v>21</v>
      </c>
      <c r="Q209" s="8">
        <v>21</v>
      </c>
      <c r="R209" s="8">
        <v>21</v>
      </c>
      <c r="S209" s="8">
        <v>21</v>
      </c>
      <c r="T209" s="8">
        <v>21</v>
      </c>
      <c r="U209" s="8">
        <v>21</v>
      </c>
      <c r="V209" s="8">
        <v>21</v>
      </c>
      <c r="W209" s="8">
        <v>21</v>
      </c>
      <c r="X209" s="8">
        <v>21</v>
      </c>
      <c r="Y209" s="8">
        <v>21</v>
      </c>
      <c r="Z209" s="8">
        <v>21</v>
      </c>
      <c r="AA209" s="8">
        <v>21</v>
      </c>
      <c r="AB209" s="8">
        <v>21</v>
      </c>
      <c r="AC209" s="8">
        <v>21</v>
      </c>
      <c r="AD209" s="8">
        <v>21</v>
      </c>
      <c r="AE209" s="8">
        <v>21</v>
      </c>
      <c r="AF209" s="8">
        <v>21</v>
      </c>
    </row>
    <row r="210" spans="1:32" x14ac:dyDescent="0.2">
      <c r="A210" t="s">
        <v>322</v>
      </c>
      <c r="B210" s="52" t="s">
        <v>314</v>
      </c>
      <c r="C210" s="53" t="s">
        <v>80</v>
      </c>
      <c r="D210" s="9" t="s">
        <v>83</v>
      </c>
      <c r="E210" s="8" t="s">
        <v>153</v>
      </c>
      <c r="F210" s="8" t="s">
        <v>153</v>
      </c>
      <c r="G210" s="8" t="s">
        <v>153</v>
      </c>
      <c r="H210" s="8" t="s">
        <v>153</v>
      </c>
      <c r="I210" s="8" t="s">
        <v>153</v>
      </c>
      <c r="J210" s="8" t="s">
        <v>153</v>
      </c>
      <c r="K210" s="8" t="s">
        <v>153</v>
      </c>
      <c r="L210" s="8" t="s">
        <v>153</v>
      </c>
      <c r="M210" s="8" t="s">
        <v>153</v>
      </c>
      <c r="N210" s="8" t="s">
        <v>153</v>
      </c>
      <c r="O210" s="8" t="s">
        <v>153</v>
      </c>
      <c r="P210" s="8" t="s">
        <v>153</v>
      </c>
      <c r="Q210" s="8" t="s">
        <v>153</v>
      </c>
      <c r="R210" s="8" t="s">
        <v>153</v>
      </c>
      <c r="S210" s="8" t="s">
        <v>153</v>
      </c>
      <c r="T210" s="8" t="s">
        <v>153</v>
      </c>
      <c r="U210" s="8" t="s">
        <v>153</v>
      </c>
      <c r="V210" s="8" t="s">
        <v>153</v>
      </c>
      <c r="W210" s="8" t="s">
        <v>153</v>
      </c>
      <c r="X210" s="8" t="s">
        <v>153</v>
      </c>
      <c r="Y210" s="8" t="s">
        <v>153</v>
      </c>
      <c r="Z210" s="8" t="s">
        <v>153</v>
      </c>
      <c r="AA210" s="8" t="s">
        <v>153</v>
      </c>
      <c r="AB210" s="8" t="s">
        <v>153</v>
      </c>
      <c r="AC210" s="8" t="s">
        <v>153</v>
      </c>
      <c r="AD210" s="8" t="s">
        <v>153</v>
      </c>
      <c r="AE210" s="8" t="s">
        <v>153</v>
      </c>
      <c r="AF210" s="8" t="s">
        <v>153</v>
      </c>
    </row>
    <row r="211" spans="1:32" x14ac:dyDescent="0.2">
      <c r="A211" t="s">
        <v>323</v>
      </c>
      <c r="B211" s="52" t="s">
        <v>314</v>
      </c>
      <c r="C211" s="53" t="s">
        <v>80</v>
      </c>
      <c r="D211" s="9" t="s">
        <v>86</v>
      </c>
      <c r="E211" s="8">
        <v>2655015.5499999998</v>
      </c>
      <c r="F211" s="8">
        <v>2655015.5499999998</v>
      </c>
      <c r="G211" s="8">
        <v>2655015.5499999998</v>
      </c>
      <c r="H211" s="8">
        <v>2655015.5499999998</v>
      </c>
      <c r="I211" s="8">
        <v>2655015.5499999998</v>
      </c>
      <c r="J211" s="8">
        <v>2655015.5499999998</v>
      </c>
      <c r="K211" s="8">
        <v>2655015.5499999998</v>
      </c>
      <c r="L211" s="8">
        <v>2655015.5499999998</v>
      </c>
      <c r="M211" s="8">
        <v>2655015.5499999998</v>
      </c>
      <c r="N211" s="8">
        <v>2655015.5499999998</v>
      </c>
      <c r="O211" s="8">
        <v>2655015.5499999998</v>
      </c>
      <c r="P211" s="8">
        <v>2655015.5499999998</v>
      </c>
      <c r="Q211" s="8">
        <v>2655015.5499999998</v>
      </c>
      <c r="R211" s="8">
        <v>2655015.5499999998</v>
      </c>
      <c r="S211" s="8">
        <v>2655015.5499999998</v>
      </c>
      <c r="T211" s="8">
        <v>2655015.5499999998</v>
      </c>
      <c r="U211" s="8">
        <v>2655015.5499999998</v>
      </c>
      <c r="V211" s="8">
        <v>2655015.5499999998</v>
      </c>
      <c r="W211" s="8">
        <v>2655015.5499999998</v>
      </c>
      <c r="X211" s="8">
        <v>2655015.5499999998</v>
      </c>
      <c r="Y211" s="8">
        <v>2655015.5499999998</v>
      </c>
      <c r="Z211" s="8">
        <v>2655015.5499999998</v>
      </c>
      <c r="AA211" s="8">
        <v>2655015.5499999998</v>
      </c>
      <c r="AB211" s="8">
        <v>2655015.5499999998</v>
      </c>
      <c r="AC211" s="8">
        <v>2655015.5499999998</v>
      </c>
      <c r="AD211" s="8">
        <v>2655015.5499999998</v>
      </c>
      <c r="AE211" s="8">
        <v>2655015.5499999998</v>
      </c>
      <c r="AF211" s="8">
        <v>2655015.5499999998</v>
      </c>
    </row>
    <row r="212" spans="1:32" x14ac:dyDescent="0.2">
      <c r="A212" t="s">
        <v>324</v>
      </c>
      <c r="B212" s="52" t="s">
        <v>314</v>
      </c>
      <c r="C212" s="53" t="s">
        <v>80</v>
      </c>
      <c r="D212" s="9" t="s">
        <v>88</v>
      </c>
      <c r="E212" s="8" t="s">
        <v>69</v>
      </c>
      <c r="F212" s="8" t="s">
        <v>69</v>
      </c>
      <c r="G212" s="8" t="s">
        <v>69</v>
      </c>
      <c r="H212" s="8" t="s">
        <v>69</v>
      </c>
      <c r="I212" s="8" t="s">
        <v>69</v>
      </c>
      <c r="J212" s="8" t="s">
        <v>69</v>
      </c>
      <c r="K212" s="8" t="s">
        <v>69</v>
      </c>
      <c r="L212" s="8" t="s">
        <v>69</v>
      </c>
      <c r="M212" s="8" t="s">
        <v>69</v>
      </c>
      <c r="N212" s="8" t="s">
        <v>69</v>
      </c>
      <c r="O212" s="8" t="s">
        <v>69</v>
      </c>
      <c r="P212" s="8" t="s">
        <v>69</v>
      </c>
      <c r="Q212" s="8" t="s">
        <v>69</v>
      </c>
      <c r="R212" s="8" t="s">
        <v>69</v>
      </c>
      <c r="S212" s="8" t="s">
        <v>69</v>
      </c>
      <c r="T212" s="8" t="s">
        <v>69</v>
      </c>
      <c r="U212" s="8" t="s">
        <v>69</v>
      </c>
      <c r="V212" s="8" t="s">
        <v>69</v>
      </c>
      <c r="W212" s="8" t="s">
        <v>69</v>
      </c>
      <c r="X212" s="8" t="s">
        <v>69</v>
      </c>
      <c r="Y212" s="8" t="s">
        <v>69</v>
      </c>
      <c r="Z212" s="8" t="s">
        <v>69</v>
      </c>
      <c r="AA212" s="8" t="s">
        <v>69</v>
      </c>
      <c r="AB212" s="8" t="s">
        <v>69</v>
      </c>
      <c r="AC212" s="8" t="s">
        <v>69</v>
      </c>
      <c r="AD212" s="8" t="s">
        <v>69</v>
      </c>
      <c r="AE212" s="8" t="s">
        <v>69</v>
      </c>
      <c r="AF212" s="8" t="s">
        <v>69</v>
      </c>
    </row>
    <row r="213" spans="1:32" x14ac:dyDescent="0.2">
      <c r="A213" t="s">
        <v>325</v>
      </c>
      <c r="B213" s="52" t="s">
        <v>314</v>
      </c>
      <c r="C213" s="53" t="s">
        <v>80</v>
      </c>
      <c r="D213" s="11" t="s">
        <v>90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</row>
    <row r="214" spans="1:32" ht="15" x14ac:dyDescent="0.25">
      <c r="A214" t="s">
        <v>326</v>
      </c>
      <c r="B214" s="54" t="s">
        <v>327</v>
      </c>
      <c r="C214" s="55" t="s">
        <v>65</v>
      </c>
      <c r="D214" s="13" t="s">
        <v>66</v>
      </c>
      <c r="E214" s="8">
        <v>1330085.46</v>
      </c>
      <c r="F214" s="8">
        <v>1330085.46</v>
      </c>
      <c r="G214" s="8">
        <v>4433188.2</v>
      </c>
      <c r="H214" s="8">
        <v>1330085.46</v>
      </c>
      <c r="I214" s="8">
        <v>1330085.46</v>
      </c>
      <c r="J214" s="8">
        <v>1330085.46</v>
      </c>
      <c r="K214" s="8">
        <v>1330085.46</v>
      </c>
      <c r="L214" s="8">
        <v>1330085.46</v>
      </c>
      <c r="M214" s="8">
        <v>1330085.46</v>
      </c>
      <c r="N214" s="8">
        <v>1330085.46</v>
      </c>
      <c r="O214" s="8">
        <v>4188800.28</v>
      </c>
      <c r="P214" s="8">
        <v>1330085.46</v>
      </c>
      <c r="Q214" s="8">
        <v>1330085.46</v>
      </c>
      <c r="R214" s="8">
        <v>1931906.58</v>
      </c>
      <c r="S214" s="8">
        <v>1330085.46</v>
      </c>
      <c r="T214" s="8">
        <v>1330085.46</v>
      </c>
      <c r="U214" s="8">
        <v>1330085.46</v>
      </c>
      <c r="V214" s="8">
        <v>1330085.46</v>
      </c>
      <c r="W214" s="8">
        <v>1330085.46</v>
      </c>
      <c r="X214" s="8">
        <v>1330085.46</v>
      </c>
      <c r="Y214" s="8">
        <v>1330085.46</v>
      </c>
      <c r="Z214" s="8">
        <v>1330085.46</v>
      </c>
      <c r="AA214" s="8">
        <v>1330085.46</v>
      </c>
      <c r="AB214" s="8">
        <v>1330085.46</v>
      </c>
      <c r="AC214" s="8">
        <v>1330085.46</v>
      </c>
      <c r="AD214" s="8">
        <v>1330085.46</v>
      </c>
      <c r="AE214" s="8">
        <v>1330085.46</v>
      </c>
      <c r="AF214" s="8">
        <v>1330085.46</v>
      </c>
    </row>
    <row r="215" spans="1:32" x14ac:dyDescent="0.2">
      <c r="A215" t="s">
        <v>328</v>
      </c>
      <c r="B215" s="54" t="s">
        <v>327</v>
      </c>
      <c r="C215" s="55" t="s">
        <v>65</v>
      </c>
      <c r="D215" s="14" t="s">
        <v>68</v>
      </c>
      <c r="E215" s="8" t="s">
        <v>69</v>
      </c>
      <c r="F215" s="8" t="s">
        <v>69</v>
      </c>
      <c r="G215" s="8" t="s">
        <v>69</v>
      </c>
      <c r="H215" s="8" t="s">
        <v>69</v>
      </c>
      <c r="I215" s="8" t="s">
        <v>69</v>
      </c>
      <c r="J215" s="8" t="s">
        <v>69</v>
      </c>
      <c r="K215" s="8" t="s">
        <v>69</v>
      </c>
      <c r="L215" s="8" t="s">
        <v>69</v>
      </c>
      <c r="M215" s="8" t="s">
        <v>69</v>
      </c>
      <c r="N215" s="8" t="s">
        <v>69</v>
      </c>
      <c r="O215" s="8" t="s">
        <v>69</v>
      </c>
      <c r="P215" s="8" t="s">
        <v>69</v>
      </c>
      <c r="Q215" s="8" t="s">
        <v>69</v>
      </c>
      <c r="R215" s="8" t="s">
        <v>69</v>
      </c>
      <c r="S215" s="8" t="s">
        <v>69</v>
      </c>
      <c r="T215" s="8" t="s">
        <v>69</v>
      </c>
      <c r="U215" s="8" t="s">
        <v>69</v>
      </c>
      <c r="V215" s="8" t="s">
        <v>69</v>
      </c>
      <c r="W215" s="8" t="s">
        <v>69</v>
      </c>
      <c r="X215" s="8" t="s">
        <v>69</v>
      </c>
      <c r="Y215" s="8" t="s">
        <v>69</v>
      </c>
      <c r="Z215" s="8" t="s">
        <v>69</v>
      </c>
      <c r="AA215" s="8" t="s">
        <v>69</v>
      </c>
      <c r="AB215" s="8" t="s">
        <v>69</v>
      </c>
      <c r="AC215" s="8" t="s">
        <v>69</v>
      </c>
      <c r="AD215" s="8" t="s">
        <v>69</v>
      </c>
      <c r="AE215" s="8" t="s">
        <v>69</v>
      </c>
      <c r="AF215" s="8" t="s">
        <v>69</v>
      </c>
    </row>
    <row r="216" spans="1:32" x14ac:dyDescent="0.2">
      <c r="A216" t="s">
        <v>329</v>
      </c>
      <c r="B216" s="54" t="s">
        <v>327</v>
      </c>
      <c r="C216" s="55" t="s">
        <v>65</v>
      </c>
      <c r="D216" s="14" t="s">
        <v>71</v>
      </c>
      <c r="E216" s="10"/>
      <c r="F216" s="10"/>
      <c r="G216" s="10">
        <v>21</v>
      </c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</row>
    <row r="217" spans="1:32" x14ac:dyDescent="0.2">
      <c r="A217" t="s">
        <v>330</v>
      </c>
      <c r="B217" s="54" t="s">
        <v>327</v>
      </c>
      <c r="C217" s="55" t="s">
        <v>65</v>
      </c>
      <c r="D217" s="14" t="s">
        <v>73</v>
      </c>
      <c r="E217" s="8"/>
      <c r="F217" s="8"/>
      <c r="G217" s="8" t="s">
        <v>331</v>
      </c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 t="s">
        <v>331</v>
      </c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</row>
    <row r="218" spans="1:32" x14ac:dyDescent="0.2">
      <c r="A218" t="s">
        <v>332</v>
      </c>
      <c r="B218" s="54" t="s">
        <v>327</v>
      </c>
      <c r="C218" s="55" t="s">
        <v>65</v>
      </c>
      <c r="D218" s="14" t="s">
        <v>76</v>
      </c>
      <c r="E218" s="8"/>
      <c r="F218" s="8"/>
      <c r="G218" s="8">
        <v>258</v>
      </c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</row>
    <row r="219" spans="1:32" x14ac:dyDescent="0.2">
      <c r="A219" t="s">
        <v>333</v>
      </c>
      <c r="B219" s="54" t="s">
        <v>327</v>
      </c>
      <c r="C219" s="55" t="s">
        <v>65</v>
      </c>
      <c r="D219" s="15" t="s">
        <v>78</v>
      </c>
      <c r="E219" s="8"/>
      <c r="F219" s="8"/>
      <c r="G219" s="8" t="s">
        <v>331</v>
      </c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 t="s">
        <v>331</v>
      </c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</row>
    <row r="220" spans="1:32" x14ac:dyDescent="0.2">
      <c r="A220" t="s">
        <v>334</v>
      </c>
      <c r="B220" s="54" t="s">
        <v>327</v>
      </c>
      <c r="C220" s="55" t="s">
        <v>80</v>
      </c>
      <c r="D220" s="14" t="s">
        <v>81</v>
      </c>
      <c r="E220" s="8">
        <v>21</v>
      </c>
      <c r="F220" s="8">
        <v>21</v>
      </c>
      <c r="G220" s="8">
        <v>21</v>
      </c>
      <c r="H220" s="8">
        <v>21</v>
      </c>
      <c r="I220" s="8">
        <v>21</v>
      </c>
      <c r="J220" s="8">
        <v>21</v>
      </c>
      <c r="K220" s="8">
        <v>21</v>
      </c>
      <c r="L220" s="8">
        <v>21</v>
      </c>
      <c r="M220" s="8">
        <v>21</v>
      </c>
      <c r="N220" s="8">
        <v>21</v>
      </c>
      <c r="O220" s="8">
        <v>21</v>
      </c>
      <c r="P220" s="8">
        <v>21</v>
      </c>
      <c r="Q220" s="8">
        <v>21</v>
      </c>
      <c r="R220" s="8">
        <v>21</v>
      </c>
      <c r="S220" s="8">
        <v>21</v>
      </c>
      <c r="T220" s="8">
        <v>21</v>
      </c>
      <c r="U220" s="8">
        <v>21</v>
      </c>
      <c r="V220" s="8">
        <v>21</v>
      </c>
      <c r="W220" s="8">
        <v>21</v>
      </c>
      <c r="X220" s="8">
        <v>21</v>
      </c>
      <c r="Y220" s="8">
        <v>21</v>
      </c>
      <c r="Z220" s="8">
        <v>21</v>
      </c>
      <c r="AA220" s="8">
        <v>21</v>
      </c>
      <c r="AB220" s="8">
        <v>21</v>
      </c>
      <c r="AC220" s="8">
        <v>21</v>
      </c>
      <c r="AD220" s="8">
        <v>21</v>
      </c>
      <c r="AE220" s="8">
        <v>21</v>
      </c>
      <c r="AF220" s="8">
        <v>21</v>
      </c>
    </row>
    <row r="221" spans="1:32" x14ac:dyDescent="0.2">
      <c r="A221" t="s">
        <v>335</v>
      </c>
      <c r="B221" s="54" t="s">
        <v>327</v>
      </c>
      <c r="C221" s="55" t="s">
        <v>80</v>
      </c>
      <c r="D221" s="14" t="s">
        <v>83</v>
      </c>
      <c r="E221" s="8" t="s">
        <v>153</v>
      </c>
      <c r="F221" s="8" t="s">
        <v>153</v>
      </c>
      <c r="G221" s="8" t="s">
        <v>153</v>
      </c>
      <c r="H221" s="8" t="s">
        <v>153</v>
      </c>
      <c r="I221" s="8" t="s">
        <v>153</v>
      </c>
      <c r="J221" s="8" t="s">
        <v>153</v>
      </c>
      <c r="K221" s="8" t="s">
        <v>153</v>
      </c>
      <c r="L221" s="8" t="s">
        <v>153</v>
      </c>
      <c r="M221" s="8" t="s">
        <v>153</v>
      </c>
      <c r="N221" s="8" t="s">
        <v>153</v>
      </c>
      <c r="O221" s="8" t="s">
        <v>153</v>
      </c>
      <c r="P221" s="8" t="s">
        <v>153</v>
      </c>
      <c r="Q221" s="8" t="s">
        <v>153</v>
      </c>
      <c r="R221" s="8" t="s">
        <v>153</v>
      </c>
      <c r="S221" s="8" t="s">
        <v>153</v>
      </c>
      <c r="T221" s="8" t="s">
        <v>153</v>
      </c>
      <c r="U221" s="8" t="s">
        <v>153</v>
      </c>
      <c r="V221" s="8" t="s">
        <v>153</v>
      </c>
      <c r="W221" s="8" t="s">
        <v>153</v>
      </c>
      <c r="X221" s="8" t="s">
        <v>153</v>
      </c>
      <c r="Y221" s="8" t="s">
        <v>153</v>
      </c>
      <c r="Z221" s="8" t="s">
        <v>153</v>
      </c>
      <c r="AA221" s="8" t="s">
        <v>153</v>
      </c>
      <c r="AB221" s="8" t="s">
        <v>153</v>
      </c>
      <c r="AC221" s="8" t="s">
        <v>153</v>
      </c>
      <c r="AD221" s="8" t="s">
        <v>153</v>
      </c>
      <c r="AE221" s="8" t="s">
        <v>153</v>
      </c>
      <c r="AF221" s="8" t="s">
        <v>153</v>
      </c>
    </row>
    <row r="222" spans="1:32" x14ac:dyDescent="0.2">
      <c r="A222" t="s">
        <v>336</v>
      </c>
      <c r="B222" s="54" t="s">
        <v>327</v>
      </c>
      <c r="C222" s="55" t="s">
        <v>80</v>
      </c>
      <c r="D222" s="14" t="s">
        <v>86</v>
      </c>
      <c r="E222" s="8">
        <v>1330085.46</v>
      </c>
      <c r="F222" s="8">
        <v>1330085.46</v>
      </c>
      <c r="G222" s="8">
        <v>1330085.46</v>
      </c>
      <c r="H222" s="8">
        <v>1330085.46</v>
      </c>
      <c r="I222" s="8">
        <v>1330085.46</v>
      </c>
      <c r="J222" s="8">
        <v>1330085.46</v>
      </c>
      <c r="K222" s="8">
        <v>1330085.46</v>
      </c>
      <c r="L222" s="8">
        <v>1330085.46</v>
      </c>
      <c r="M222" s="8">
        <v>1330085.46</v>
      </c>
      <c r="N222" s="8">
        <v>1330085.46</v>
      </c>
      <c r="O222" s="8">
        <v>1330085.46</v>
      </c>
      <c r="P222" s="8">
        <v>1330085.46</v>
      </c>
      <c r="Q222" s="8">
        <v>1330085.46</v>
      </c>
      <c r="R222" s="8">
        <v>1330085.46</v>
      </c>
      <c r="S222" s="8">
        <v>1330085.46</v>
      </c>
      <c r="T222" s="8">
        <v>1330085.46</v>
      </c>
      <c r="U222" s="8">
        <v>1330085.46</v>
      </c>
      <c r="V222" s="8">
        <v>1330085.46</v>
      </c>
      <c r="W222" s="8">
        <v>1330085.46</v>
      </c>
      <c r="X222" s="8">
        <v>1330085.46</v>
      </c>
      <c r="Y222" s="8">
        <v>1330085.46</v>
      </c>
      <c r="Z222" s="8">
        <v>1330085.46</v>
      </c>
      <c r="AA222" s="8">
        <v>1330085.46</v>
      </c>
      <c r="AB222" s="8">
        <v>1330085.46</v>
      </c>
      <c r="AC222" s="8">
        <v>1330085.46</v>
      </c>
      <c r="AD222" s="8">
        <v>1330085.46</v>
      </c>
      <c r="AE222" s="8">
        <v>1330085.46</v>
      </c>
      <c r="AF222" s="8">
        <v>1330085.46</v>
      </c>
    </row>
    <row r="223" spans="1:32" x14ac:dyDescent="0.2">
      <c r="A223" t="s">
        <v>337</v>
      </c>
      <c r="B223" s="54" t="s">
        <v>327</v>
      </c>
      <c r="C223" s="55" t="s">
        <v>80</v>
      </c>
      <c r="D223" s="14" t="s">
        <v>88</v>
      </c>
      <c r="E223" s="8" t="s">
        <v>69</v>
      </c>
      <c r="F223" s="8" t="s">
        <v>69</v>
      </c>
      <c r="G223" s="8" t="s">
        <v>69</v>
      </c>
      <c r="H223" s="8" t="s">
        <v>69</v>
      </c>
      <c r="I223" s="8" t="s">
        <v>69</v>
      </c>
      <c r="J223" s="8" t="s">
        <v>69</v>
      </c>
      <c r="K223" s="8" t="s">
        <v>69</v>
      </c>
      <c r="L223" s="8" t="s">
        <v>69</v>
      </c>
      <c r="M223" s="8" t="s">
        <v>69</v>
      </c>
      <c r="N223" s="8" t="s">
        <v>69</v>
      </c>
      <c r="O223" s="8" t="s">
        <v>69</v>
      </c>
      <c r="P223" s="8" t="s">
        <v>69</v>
      </c>
      <c r="Q223" s="8" t="s">
        <v>69</v>
      </c>
      <c r="R223" s="8" t="s">
        <v>69</v>
      </c>
      <c r="S223" s="8" t="s">
        <v>69</v>
      </c>
      <c r="T223" s="8" t="s">
        <v>69</v>
      </c>
      <c r="U223" s="8" t="s">
        <v>69</v>
      </c>
      <c r="V223" s="8" t="s">
        <v>69</v>
      </c>
      <c r="W223" s="8" t="s">
        <v>69</v>
      </c>
      <c r="X223" s="8" t="s">
        <v>69</v>
      </c>
      <c r="Y223" s="8" t="s">
        <v>69</v>
      </c>
      <c r="Z223" s="8" t="s">
        <v>69</v>
      </c>
      <c r="AA223" s="8" t="s">
        <v>69</v>
      </c>
      <c r="AB223" s="8" t="s">
        <v>69</v>
      </c>
      <c r="AC223" s="8" t="s">
        <v>69</v>
      </c>
      <c r="AD223" s="8" t="s">
        <v>69</v>
      </c>
      <c r="AE223" s="8" t="s">
        <v>69</v>
      </c>
      <c r="AF223" s="8" t="s">
        <v>69</v>
      </c>
    </row>
    <row r="224" spans="1:32" x14ac:dyDescent="0.2">
      <c r="A224" t="s">
        <v>338</v>
      </c>
      <c r="B224" s="54" t="s">
        <v>327</v>
      </c>
      <c r="C224" s="55" t="s">
        <v>80</v>
      </c>
      <c r="D224" s="15" t="s">
        <v>90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</row>
    <row r="225" spans="1:32" ht="15" x14ac:dyDescent="0.25">
      <c r="A225" t="s">
        <v>339</v>
      </c>
      <c r="B225" s="52" t="s">
        <v>340</v>
      </c>
      <c r="C225" s="53" t="s">
        <v>65</v>
      </c>
      <c r="D225" s="7" t="s">
        <v>66</v>
      </c>
      <c r="E225" s="8">
        <v>215877.7</v>
      </c>
      <c r="F225" s="8">
        <v>215877.7</v>
      </c>
      <c r="G225" s="8">
        <v>759552.9</v>
      </c>
      <c r="H225" s="8">
        <v>215877.7</v>
      </c>
      <c r="I225" s="8">
        <v>215877.7</v>
      </c>
      <c r="J225" s="8">
        <v>215877.7</v>
      </c>
      <c r="K225" s="8">
        <v>215877.7</v>
      </c>
      <c r="L225" s="8">
        <v>215877.7</v>
      </c>
      <c r="M225" s="8">
        <v>215877.7</v>
      </c>
      <c r="N225" s="8">
        <v>215877.7</v>
      </c>
      <c r="O225" s="8">
        <v>847411.9</v>
      </c>
      <c r="P225" s="8">
        <v>215877.7</v>
      </c>
      <c r="Q225" s="8">
        <v>215877.7</v>
      </c>
      <c r="R225" s="8">
        <v>393099.5</v>
      </c>
      <c r="S225" s="8">
        <v>215877.7</v>
      </c>
      <c r="T225" s="8">
        <v>215877.7</v>
      </c>
      <c r="U225" s="8">
        <v>215877.7</v>
      </c>
      <c r="V225" s="8">
        <v>215877.7</v>
      </c>
      <c r="W225" s="8">
        <v>215877.7</v>
      </c>
      <c r="X225" s="8">
        <v>215877.7</v>
      </c>
      <c r="Y225" s="8">
        <v>215877.7</v>
      </c>
      <c r="Z225" s="8">
        <v>215877.7</v>
      </c>
      <c r="AA225" s="8">
        <v>215877.7</v>
      </c>
      <c r="AB225" s="8">
        <v>215877.7</v>
      </c>
      <c r="AC225" s="8">
        <v>215877.7</v>
      </c>
      <c r="AD225" s="8">
        <v>215877.7</v>
      </c>
      <c r="AE225" s="8">
        <v>215877.7</v>
      </c>
      <c r="AF225" s="8">
        <v>215877.7</v>
      </c>
    </row>
    <row r="226" spans="1:32" x14ac:dyDescent="0.2">
      <c r="A226" t="s">
        <v>341</v>
      </c>
      <c r="B226" s="52" t="s">
        <v>340</v>
      </c>
      <c r="C226" s="53" t="s">
        <v>65</v>
      </c>
      <c r="D226" s="9" t="s">
        <v>68</v>
      </c>
      <c r="E226" s="8" t="s">
        <v>69</v>
      </c>
      <c r="F226" s="8" t="s">
        <v>69</v>
      </c>
      <c r="G226" s="8" t="s">
        <v>69</v>
      </c>
      <c r="H226" s="8" t="s">
        <v>69</v>
      </c>
      <c r="I226" s="8" t="s">
        <v>69</v>
      </c>
      <c r="J226" s="8" t="s">
        <v>69</v>
      </c>
      <c r="K226" s="8" t="s">
        <v>69</v>
      </c>
      <c r="L226" s="8" t="s">
        <v>69</v>
      </c>
      <c r="M226" s="8" t="s">
        <v>69</v>
      </c>
      <c r="N226" s="8" t="s">
        <v>69</v>
      </c>
      <c r="O226" s="8" t="s">
        <v>69</v>
      </c>
      <c r="P226" s="8" t="s">
        <v>69</v>
      </c>
      <c r="Q226" s="8" t="s">
        <v>69</v>
      </c>
      <c r="R226" s="8" t="s">
        <v>69</v>
      </c>
      <c r="S226" s="8" t="s">
        <v>69</v>
      </c>
      <c r="T226" s="8" t="s">
        <v>69</v>
      </c>
      <c r="U226" s="8" t="s">
        <v>69</v>
      </c>
      <c r="V226" s="8" t="s">
        <v>69</v>
      </c>
      <c r="W226" s="8" t="s">
        <v>69</v>
      </c>
      <c r="X226" s="8" t="s">
        <v>69</v>
      </c>
      <c r="Y226" s="8" t="s">
        <v>69</v>
      </c>
      <c r="Z226" s="8" t="s">
        <v>69</v>
      </c>
      <c r="AA226" s="8" t="s">
        <v>69</v>
      </c>
      <c r="AB226" s="8" t="s">
        <v>69</v>
      </c>
      <c r="AC226" s="8" t="s">
        <v>69</v>
      </c>
      <c r="AD226" s="8" t="s">
        <v>69</v>
      </c>
      <c r="AE226" s="8" t="s">
        <v>69</v>
      </c>
      <c r="AF226" s="8" t="s">
        <v>69</v>
      </c>
    </row>
    <row r="227" spans="1:32" x14ac:dyDescent="0.2">
      <c r="A227" t="s">
        <v>342</v>
      </c>
      <c r="B227" s="52" t="s">
        <v>340</v>
      </c>
      <c r="C227" s="53" t="s">
        <v>65</v>
      </c>
      <c r="D227" s="9" t="s">
        <v>71</v>
      </c>
      <c r="E227" s="10"/>
      <c r="F227" s="10"/>
      <c r="G227" s="10">
        <v>21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</row>
    <row r="228" spans="1:32" x14ac:dyDescent="0.2">
      <c r="A228" t="s">
        <v>343</v>
      </c>
      <c r="B228" s="52" t="s">
        <v>340</v>
      </c>
      <c r="C228" s="53" t="s">
        <v>65</v>
      </c>
      <c r="D228" s="9" t="s">
        <v>73</v>
      </c>
      <c r="E228" s="8"/>
      <c r="F228" s="8"/>
      <c r="G228" s="8" t="s">
        <v>344</v>
      </c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 t="s">
        <v>344</v>
      </c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</row>
    <row r="229" spans="1:32" x14ac:dyDescent="0.2">
      <c r="A229" t="s">
        <v>345</v>
      </c>
      <c r="B229" s="52" t="s">
        <v>340</v>
      </c>
      <c r="C229" s="53" t="s">
        <v>65</v>
      </c>
      <c r="D229" s="9" t="s">
        <v>76</v>
      </c>
      <c r="E229" s="8"/>
      <c r="F229" s="8"/>
      <c r="G229" s="8">
        <v>1030</v>
      </c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</row>
    <row r="230" spans="1:32" x14ac:dyDescent="0.2">
      <c r="A230" t="s">
        <v>346</v>
      </c>
      <c r="B230" s="52" t="s">
        <v>340</v>
      </c>
      <c r="C230" s="53" t="s">
        <v>65</v>
      </c>
      <c r="D230" s="11" t="s">
        <v>78</v>
      </c>
      <c r="E230" s="8"/>
      <c r="F230" s="8"/>
      <c r="G230" s="8" t="s">
        <v>344</v>
      </c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 t="s">
        <v>344</v>
      </c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</row>
    <row r="231" spans="1:32" x14ac:dyDescent="0.2">
      <c r="A231" t="s">
        <v>347</v>
      </c>
      <c r="B231" s="52" t="s">
        <v>340</v>
      </c>
      <c r="C231" s="53" t="s">
        <v>80</v>
      </c>
      <c r="D231" s="9" t="s">
        <v>81</v>
      </c>
      <c r="E231" s="8">
        <v>21</v>
      </c>
      <c r="F231" s="8">
        <v>21</v>
      </c>
      <c r="G231" s="8">
        <v>21</v>
      </c>
      <c r="H231" s="8">
        <v>21</v>
      </c>
      <c r="I231" s="8">
        <v>21</v>
      </c>
      <c r="J231" s="8">
        <v>21</v>
      </c>
      <c r="K231" s="8">
        <v>21</v>
      </c>
      <c r="L231" s="8">
        <v>21</v>
      </c>
      <c r="M231" s="8">
        <v>21</v>
      </c>
      <c r="N231" s="8">
        <v>21</v>
      </c>
      <c r="O231" s="8">
        <v>21</v>
      </c>
      <c r="P231" s="8">
        <v>21</v>
      </c>
      <c r="Q231" s="8">
        <v>21</v>
      </c>
      <c r="R231" s="8">
        <v>21</v>
      </c>
      <c r="S231" s="8">
        <v>21</v>
      </c>
      <c r="T231" s="8">
        <v>21</v>
      </c>
      <c r="U231" s="8">
        <v>21</v>
      </c>
      <c r="V231" s="8">
        <v>21</v>
      </c>
      <c r="W231" s="8">
        <v>21</v>
      </c>
      <c r="X231" s="8">
        <v>21</v>
      </c>
      <c r="Y231" s="8">
        <v>21</v>
      </c>
      <c r="Z231" s="8">
        <v>21</v>
      </c>
      <c r="AA231" s="8">
        <v>21</v>
      </c>
      <c r="AB231" s="8">
        <v>21</v>
      </c>
      <c r="AC231" s="8">
        <v>21</v>
      </c>
      <c r="AD231" s="8">
        <v>21</v>
      </c>
      <c r="AE231" s="8">
        <v>21</v>
      </c>
      <c r="AF231" s="8">
        <v>21</v>
      </c>
    </row>
    <row r="232" spans="1:32" x14ac:dyDescent="0.2">
      <c r="A232" t="s">
        <v>348</v>
      </c>
      <c r="B232" s="52" t="s">
        <v>340</v>
      </c>
      <c r="C232" s="53" t="s">
        <v>80</v>
      </c>
      <c r="D232" s="9" t="s">
        <v>83</v>
      </c>
      <c r="E232" s="8" t="s">
        <v>153</v>
      </c>
      <c r="F232" s="8" t="s">
        <v>153</v>
      </c>
      <c r="G232" s="8" t="s">
        <v>153</v>
      </c>
      <c r="H232" s="8" t="s">
        <v>153</v>
      </c>
      <c r="I232" s="8" t="s">
        <v>153</v>
      </c>
      <c r="J232" s="8" t="s">
        <v>153</v>
      </c>
      <c r="K232" s="8" t="s">
        <v>153</v>
      </c>
      <c r="L232" s="8" t="s">
        <v>153</v>
      </c>
      <c r="M232" s="8" t="s">
        <v>153</v>
      </c>
      <c r="N232" s="8" t="s">
        <v>153</v>
      </c>
      <c r="O232" s="8" t="s">
        <v>153</v>
      </c>
      <c r="P232" s="8" t="s">
        <v>153</v>
      </c>
      <c r="Q232" s="8" t="s">
        <v>153</v>
      </c>
      <c r="R232" s="8" t="s">
        <v>153</v>
      </c>
      <c r="S232" s="8" t="s">
        <v>153</v>
      </c>
      <c r="T232" s="8" t="s">
        <v>153</v>
      </c>
      <c r="U232" s="8" t="s">
        <v>153</v>
      </c>
      <c r="V232" s="8" t="s">
        <v>153</v>
      </c>
      <c r="W232" s="8" t="s">
        <v>153</v>
      </c>
      <c r="X232" s="8" t="s">
        <v>153</v>
      </c>
      <c r="Y232" s="8" t="s">
        <v>153</v>
      </c>
      <c r="Z232" s="8" t="s">
        <v>153</v>
      </c>
      <c r="AA232" s="8" t="s">
        <v>153</v>
      </c>
      <c r="AB232" s="8" t="s">
        <v>153</v>
      </c>
      <c r="AC232" s="8" t="s">
        <v>153</v>
      </c>
      <c r="AD232" s="8" t="s">
        <v>153</v>
      </c>
      <c r="AE232" s="8" t="s">
        <v>153</v>
      </c>
      <c r="AF232" s="8" t="s">
        <v>153</v>
      </c>
    </row>
    <row r="233" spans="1:32" x14ac:dyDescent="0.2">
      <c r="A233" t="s">
        <v>349</v>
      </c>
      <c r="B233" s="52" t="s">
        <v>340</v>
      </c>
      <c r="C233" s="53" t="s">
        <v>80</v>
      </c>
      <c r="D233" s="9" t="s">
        <v>86</v>
      </c>
      <c r="E233" s="8">
        <v>215877.7</v>
      </c>
      <c r="F233" s="8">
        <v>215877.7</v>
      </c>
      <c r="G233" s="8">
        <v>215877.7</v>
      </c>
      <c r="H233" s="8">
        <v>215877.7</v>
      </c>
      <c r="I233" s="8">
        <v>215877.7</v>
      </c>
      <c r="J233" s="8">
        <v>215877.7</v>
      </c>
      <c r="K233" s="8">
        <v>215877.7</v>
      </c>
      <c r="L233" s="8">
        <v>215877.7</v>
      </c>
      <c r="M233" s="8">
        <v>215877.7</v>
      </c>
      <c r="N233" s="8">
        <v>215877.7</v>
      </c>
      <c r="O233" s="8">
        <v>215877.7</v>
      </c>
      <c r="P233" s="8">
        <v>215877.7</v>
      </c>
      <c r="Q233" s="8">
        <v>215877.7</v>
      </c>
      <c r="R233" s="8">
        <v>215877.7</v>
      </c>
      <c r="S233" s="8">
        <v>215877.7</v>
      </c>
      <c r="T233" s="8">
        <v>215877.7</v>
      </c>
      <c r="U233" s="8">
        <v>215877.7</v>
      </c>
      <c r="V233" s="8">
        <v>215877.7</v>
      </c>
      <c r="W233" s="8">
        <v>215877.7</v>
      </c>
      <c r="X233" s="8">
        <v>215877.7</v>
      </c>
      <c r="Y233" s="8">
        <v>215877.7</v>
      </c>
      <c r="Z233" s="8">
        <v>215877.7</v>
      </c>
      <c r="AA233" s="8">
        <v>215877.7</v>
      </c>
      <c r="AB233" s="8">
        <v>215877.7</v>
      </c>
      <c r="AC233" s="8">
        <v>215877.7</v>
      </c>
      <c r="AD233" s="8">
        <v>215877.7</v>
      </c>
      <c r="AE233" s="8">
        <v>215877.7</v>
      </c>
      <c r="AF233" s="8">
        <v>215877.7</v>
      </c>
    </row>
    <row r="234" spans="1:32" x14ac:dyDescent="0.2">
      <c r="A234" t="s">
        <v>350</v>
      </c>
      <c r="B234" s="52" t="s">
        <v>340</v>
      </c>
      <c r="C234" s="53" t="s">
        <v>80</v>
      </c>
      <c r="D234" s="9" t="s">
        <v>88</v>
      </c>
      <c r="E234" s="8" t="s">
        <v>69</v>
      </c>
      <c r="F234" s="8" t="s">
        <v>69</v>
      </c>
      <c r="G234" s="8" t="s">
        <v>69</v>
      </c>
      <c r="H234" s="8" t="s">
        <v>69</v>
      </c>
      <c r="I234" s="8" t="s">
        <v>69</v>
      </c>
      <c r="J234" s="8" t="s">
        <v>69</v>
      </c>
      <c r="K234" s="8" t="s">
        <v>69</v>
      </c>
      <c r="L234" s="8" t="s">
        <v>69</v>
      </c>
      <c r="M234" s="8" t="s">
        <v>69</v>
      </c>
      <c r="N234" s="8" t="s">
        <v>69</v>
      </c>
      <c r="O234" s="8" t="s">
        <v>69</v>
      </c>
      <c r="P234" s="8" t="s">
        <v>69</v>
      </c>
      <c r="Q234" s="8" t="s">
        <v>69</v>
      </c>
      <c r="R234" s="8" t="s">
        <v>69</v>
      </c>
      <c r="S234" s="8" t="s">
        <v>69</v>
      </c>
      <c r="T234" s="8" t="s">
        <v>69</v>
      </c>
      <c r="U234" s="8" t="s">
        <v>69</v>
      </c>
      <c r="V234" s="8" t="s">
        <v>69</v>
      </c>
      <c r="W234" s="8" t="s">
        <v>69</v>
      </c>
      <c r="X234" s="8" t="s">
        <v>69</v>
      </c>
      <c r="Y234" s="8" t="s">
        <v>69</v>
      </c>
      <c r="Z234" s="8" t="s">
        <v>69</v>
      </c>
      <c r="AA234" s="8" t="s">
        <v>69</v>
      </c>
      <c r="AB234" s="8" t="s">
        <v>69</v>
      </c>
      <c r="AC234" s="8" t="s">
        <v>69</v>
      </c>
      <c r="AD234" s="8" t="s">
        <v>69</v>
      </c>
      <c r="AE234" s="8" t="s">
        <v>69</v>
      </c>
      <c r="AF234" s="8" t="s">
        <v>69</v>
      </c>
    </row>
    <row r="235" spans="1:32" x14ac:dyDescent="0.2">
      <c r="A235" t="s">
        <v>351</v>
      </c>
      <c r="B235" s="52" t="s">
        <v>340</v>
      </c>
      <c r="C235" s="53" t="s">
        <v>80</v>
      </c>
      <c r="D235" s="11" t="s">
        <v>90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</row>
    <row r="236" spans="1:32" ht="15" x14ac:dyDescent="0.25">
      <c r="A236" t="s">
        <v>352</v>
      </c>
      <c r="B236" s="54" t="s">
        <v>353</v>
      </c>
      <c r="C236" s="55" t="s">
        <v>65</v>
      </c>
      <c r="D236" s="13" t="s">
        <v>66</v>
      </c>
      <c r="E236" s="8">
        <v>1388728.4</v>
      </c>
      <c r="F236" s="8">
        <v>1388728.4</v>
      </c>
      <c r="G236" s="8">
        <v>6115130.5999999996</v>
      </c>
      <c r="H236" s="8">
        <v>1388728.4</v>
      </c>
      <c r="I236" s="8">
        <v>1388728.4</v>
      </c>
      <c r="J236" s="8">
        <v>1388728.4</v>
      </c>
      <c r="K236" s="8">
        <v>1388728.4</v>
      </c>
      <c r="L236" s="8">
        <v>1388728.4</v>
      </c>
      <c r="M236" s="8">
        <v>1388728.4</v>
      </c>
      <c r="N236" s="8">
        <v>1388728.4</v>
      </c>
      <c r="O236" s="8">
        <v>4237069.8</v>
      </c>
      <c r="P236" s="8">
        <v>1388728.4</v>
      </c>
      <c r="Q236" s="8">
        <v>1388728.4</v>
      </c>
      <c r="R236" s="8">
        <v>2394564.6</v>
      </c>
      <c r="S236" s="8">
        <v>1388728.4</v>
      </c>
      <c r="T236" s="8">
        <v>1388728.4</v>
      </c>
      <c r="U236" s="8">
        <v>1388728.4</v>
      </c>
      <c r="V236" s="8">
        <v>1388728.4</v>
      </c>
      <c r="W236" s="8">
        <v>1388728.4</v>
      </c>
      <c r="X236" s="8">
        <v>1388728.4</v>
      </c>
      <c r="Y236" s="8">
        <v>1388728.4</v>
      </c>
      <c r="Z236" s="8">
        <v>1388728.4</v>
      </c>
      <c r="AA236" s="8">
        <v>1388728.4</v>
      </c>
      <c r="AB236" s="8">
        <v>1388728.4</v>
      </c>
      <c r="AC236" s="8">
        <v>1388728.4</v>
      </c>
      <c r="AD236" s="8">
        <v>1388728.4</v>
      </c>
      <c r="AE236" s="8">
        <v>1388728.4</v>
      </c>
      <c r="AF236" s="8">
        <v>1388728.4</v>
      </c>
    </row>
    <row r="237" spans="1:32" x14ac:dyDescent="0.2">
      <c r="A237" t="s">
        <v>354</v>
      </c>
      <c r="B237" s="54" t="s">
        <v>353</v>
      </c>
      <c r="C237" s="55" t="s">
        <v>65</v>
      </c>
      <c r="D237" s="14" t="s">
        <v>68</v>
      </c>
      <c r="E237" s="8" t="s">
        <v>69</v>
      </c>
      <c r="F237" s="8" t="s">
        <v>69</v>
      </c>
      <c r="G237" s="8" t="s">
        <v>69</v>
      </c>
      <c r="H237" s="8" t="s">
        <v>69</v>
      </c>
      <c r="I237" s="8" t="s">
        <v>69</v>
      </c>
      <c r="J237" s="8" t="s">
        <v>69</v>
      </c>
      <c r="K237" s="8" t="s">
        <v>69</v>
      </c>
      <c r="L237" s="8" t="s">
        <v>69</v>
      </c>
      <c r="M237" s="8" t="s">
        <v>69</v>
      </c>
      <c r="N237" s="8" t="s">
        <v>69</v>
      </c>
      <c r="O237" s="8" t="s">
        <v>69</v>
      </c>
      <c r="P237" s="8" t="s">
        <v>69</v>
      </c>
      <c r="Q237" s="8" t="s">
        <v>69</v>
      </c>
      <c r="R237" s="8" t="s">
        <v>69</v>
      </c>
      <c r="S237" s="8" t="s">
        <v>69</v>
      </c>
      <c r="T237" s="8" t="s">
        <v>69</v>
      </c>
      <c r="U237" s="8" t="s">
        <v>69</v>
      </c>
      <c r="V237" s="8" t="s">
        <v>69</v>
      </c>
      <c r="W237" s="8" t="s">
        <v>69</v>
      </c>
      <c r="X237" s="8" t="s">
        <v>69</v>
      </c>
      <c r="Y237" s="8" t="s">
        <v>69</v>
      </c>
      <c r="Z237" s="8" t="s">
        <v>69</v>
      </c>
      <c r="AA237" s="8" t="s">
        <v>69</v>
      </c>
      <c r="AB237" s="8" t="s">
        <v>69</v>
      </c>
      <c r="AC237" s="8" t="s">
        <v>69</v>
      </c>
      <c r="AD237" s="8" t="s">
        <v>69</v>
      </c>
      <c r="AE237" s="8" t="s">
        <v>69</v>
      </c>
      <c r="AF237" s="8" t="s">
        <v>69</v>
      </c>
    </row>
    <row r="238" spans="1:32" x14ac:dyDescent="0.2">
      <c r="A238" t="s">
        <v>355</v>
      </c>
      <c r="B238" s="54" t="s">
        <v>353</v>
      </c>
      <c r="C238" s="55" t="s">
        <v>65</v>
      </c>
      <c r="D238" s="14" t="s">
        <v>71</v>
      </c>
      <c r="E238" s="10"/>
      <c r="F238" s="10"/>
      <c r="G238" s="10">
        <v>21</v>
      </c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</row>
    <row r="239" spans="1:32" x14ac:dyDescent="0.2">
      <c r="A239" t="s">
        <v>356</v>
      </c>
      <c r="B239" s="54" t="s">
        <v>353</v>
      </c>
      <c r="C239" s="55" t="s">
        <v>65</v>
      </c>
      <c r="D239" s="14" t="s">
        <v>73</v>
      </c>
      <c r="E239" s="8"/>
      <c r="F239" s="8"/>
      <c r="G239" s="8" t="s">
        <v>357</v>
      </c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 t="s">
        <v>357</v>
      </c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</row>
    <row r="240" spans="1:32" x14ac:dyDescent="0.2">
      <c r="A240" t="s">
        <v>358</v>
      </c>
      <c r="B240" s="54" t="s">
        <v>353</v>
      </c>
      <c r="C240" s="55" t="s">
        <v>65</v>
      </c>
      <c r="D240" s="14" t="s">
        <v>76</v>
      </c>
      <c r="E240" s="8"/>
      <c r="F240" s="8"/>
      <c r="G240" s="8">
        <v>515</v>
      </c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</row>
    <row r="241" spans="1:32" x14ac:dyDescent="0.2">
      <c r="A241" t="s">
        <v>359</v>
      </c>
      <c r="B241" s="54" t="s">
        <v>353</v>
      </c>
      <c r="C241" s="55" t="s">
        <v>65</v>
      </c>
      <c r="D241" s="15" t="s">
        <v>78</v>
      </c>
      <c r="E241" s="8"/>
      <c r="F241" s="8"/>
      <c r="G241" s="8" t="s">
        <v>357</v>
      </c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 t="s">
        <v>357</v>
      </c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</row>
    <row r="242" spans="1:32" x14ac:dyDescent="0.2">
      <c r="A242" t="s">
        <v>360</v>
      </c>
      <c r="B242" s="54" t="s">
        <v>353</v>
      </c>
      <c r="C242" s="55" t="s">
        <v>80</v>
      </c>
      <c r="D242" s="14" t="s">
        <v>81</v>
      </c>
      <c r="E242" s="8">
        <v>21</v>
      </c>
      <c r="F242" s="8">
        <v>21</v>
      </c>
      <c r="G242" s="8">
        <v>21</v>
      </c>
      <c r="H242" s="8">
        <v>21</v>
      </c>
      <c r="I242" s="8">
        <v>21</v>
      </c>
      <c r="J242" s="8">
        <v>21</v>
      </c>
      <c r="K242" s="8">
        <v>21</v>
      </c>
      <c r="L242" s="8">
        <v>21</v>
      </c>
      <c r="M242" s="8">
        <v>21</v>
      </c>
      <c r="N242" s="8">
        <v>21</v>
      </c>
      <c r="O242" s="8">
        <v>21</v>
      </c>
      <c r="P242" s="8">
        <v>21</v>
      </c>
      <c r="Q242" s="8">
        <v>21</v>
      </c>
      <c r="R242" s="8">
        <v>21</v>
      </c>
      <c r="S242" s="8">
        <v>21</v>
      </c>
      <c r="T242" s="8">
        <v>21</v>
      </c>
      <c r="U242" s="8">
        <v>21</v>
      </c>
      <c r="V242" s="8">
        <v>21</v>
      </c>
      <c r="W242" s="8">
        <v>21</v>
      </c>
      <c r="X242" s="8">
        <v>21</v>
      </c>
      <c r="Y242" s="8">
        <v>21</v>
      </c>
      <c r="Z242" s="8">
        <v>21</v>
      </c>
      <c r="AA242" s="8">
        <v>21</v>
      </c>
      <c r="AB242" s="8">
        <v>21</v>
      </c>
      <c r="AC242" s="8">
        <v>21</v>
      </c>
      <c r="AD242" s="8">
        <v>21</v>
      </c>
      <c r="AE242" s="8">
        <v>21</v>
      </c>
      <c r="AF242" s="8">
        <v>21</v>
      </c>
    </row>
    <row r="243" spans="1:32" x14ac:dyDescent="0.2">
      <c r="A243" t="s">
        <v>361</v>
      </c>
      <c r="B243" s="54" t="s">
        <v>353</v>
      </c>
      <c r="C243" s="55" t="s">
        <v>80</v>
      </c>
      <c r="D243" s="14" t="s">
        <v>83</v>
      </c>
      <c r="E243" s="8" t="s">
        <v>153</v>
      </c>
      <c r="F243" s="8" t="s">
        <v>153</v>
      </c>
      <c r="G243" s="8" t="s">
        <v>153</v>
      </c>
      <c r="H243" s="8" t="s">
        <v>153</v>
      </c>
      <c r="I243" s="8" t="s">
        <v>153</v>
      </c>
      <c r="J243" s="8" t="s">
        <v>153</v>
      </c>
      <c r="K243" s="8" t="s">
        <v>153</v>
      </c>
      <c r="L243" s="8" t="s">
        <v>153</v>
      </c>
      <c r="M243" s="8" t="s">
        <v>153</v>
      </c>
      <c r="N243" s="8" t="s">
        <v>153</v>
      </c>
      <c r="O243" s="8" t="s">
        <v>153</v>
      </c>
      <c r="P243" s="8" t="s">
        <v>153</v>
      </c>
      <c r="Q243" s="8" t="s">
        <v>153</v>
      </c>
      <c r="R243" s="8" t="s">
        <v>153</v>
      </c>
      <c r="S243" s="8" t="s">
        <v>153</v>
      </c>
      <c r="T243" s="8" t="s">
        <v>153</v>
      </c>
      <c r="U243" s="8" t="s">
        <v>153</v>
      </c>
      <c r="V243" s="8" t="s">
        <v>153</v>
      </c>
      <c r="W243" s="8" t="s">
        <v>153</v>
      </c>
      <c r="X243" s="8" t="s">
        <v>153</v>
      </c>
      <c r="Y243" s="8" t="s">
        <v>153</v>
      </c>
      <c r="Z243" s="8" t="s">
        <v>153</v>
      </c>
      <c r="AA243" s="8" t="s">
        <v>153</v>
      </c>
      <c r="AB243" s="8" t="s">
        <v>153</v>
      </c>
      <c r="AC243" s="8" t="s">
        <v>153</v>
      </c>
      <c r="AD243" s="8" t="s">
        <v>153</v>
      </c>
      <c r="AE243" s="8" t="s">
        <v>153</v>
      </c>
      <c r="AF243" s="8" t="s">
        <v>153</v>
      </c>
    </row>
    <row r="244" spans="1:32" x14ac:dyDescent="0.2">
      <c r="A244" t="s">
        <v>362</v>
      </c>
      <c r="B244" s="54" t="s">
        <v>353</v>
      </c>
      <c r="C244" s="55" t="s">
        <v>80</v>
      </c>
      <c r="D244" s="14" t="s">
        <v>86</v>
      </c>
      <c r="E244" s="8">
        <v>1388728.4</v>
      </c>
      <c r="F244" s="8">
        <v>1388728.4</v>
      </c>
      <c r="G244" s="8">
        <v>1388728.4</v>
      </c>
      <c r="H244" s="8">
        <v>1388728.4</v>
      </c>
      <c r="I244" s="8">
        <v>1388728.4</v>
      </c>
      <c r="J244" s="8">
        <v>1388728.4</v>
      </c>
      <c r="K244" s="8">
        <v>1388728.4</v>
      </c>
      <c r="L244" s="8">
        <v>1388728.4</v>
      </c>
      <c r="M244" s="8">
        <v>1388728.4</v>
      </c>
      <c r="N244" s="8">
        <v>1388728.4</v>
      </c>
      <c r="O244" s="8">
        <v>1388728.4</v>
      </c>
      <c r="P244" s="8">
        <v>1388728.4</v>
      </c>
      <c r="Q244" s="8">
        <v>1388728.4</v>
      </c>
      <c r="R244" s="8">
        <v>1388728.4</v>
      </c>
      <c r="S244" s="8">
        <v>1388728.4</v>
      </c>
      <c r="T244" s="8">
        <v>1388728.4</v>
      </c>
      <c r="U244" s="8">
        <v>1388728.4</v>
      </c>
      <c r="V244" s="8">
        <v>1388728.4</v>
      </c>
      <c r="W244" s="8">
        <v>1388728.4</v>
      </c>
      <c r="X244" s="8">
        <v>1388728.4</v>
      </c>
      <c r="Y244" s="8">
        <v>1388728.4</v>
      </c>
      <c r="Z244" s="8">
        <v>1388728.4</v>
      </c>
      <c r="AA244" s="8">
        <v>1388728.4</v>
      </c>
      <c r="AB244" s="8">
        <v>1388728.4</v>
      </c>
      <c r="AC244" s="8">
        <v>1388728.4</v>
      </c>
      <c r="AD244" s="8">
        <v>1388728.4</v>
      </c>
      <c r="AE244" s="8">
        <v>1388728.4</v>
      </c>
      <c r="AF244" s="8">
        <v>1388728.4</v>
      </c>
    </row>
    <row r="245" spans="1:32" x14ac:dyDescent="0.2">
      <c r="A245" t="s">
        <v>363</v>
      </c>
      <c r="B245" s="54" t="s">
        <v>353</v>
      </c>
      <c r="C245" s="55" t="s">
        <v>80</v>
      </c>
      <c r="D245" s="14" t="s">
        <v>88</v>
      </c>
      <c r="E245" s="8" t="s">
        <v>69</v>
      </c>
      <c r="F245" s="8" t="s">
        <v>69</v>
      </c>
      <c r="G245" s="8" t="s">
        <v>69</v>
      </c>
      <c r="H245" s="8" t="s">
        <v>69</v>
      </c>
      <c r="I245" s="8" t="s">
        <v>69</v>
      </c>
      <c r="J245" s="8" t="s">
        <v>69</v>
      </c>
      <c r="K245" s="8" t="s">
        <v>69</v>
      </c>
      <c r="L245" s="8" t="s">
        <v>69</v>
      </c>
      <c r="M245" s="8" t="s">
        <v>69</v>
      </c>
      <c r="N245" s="8" t="s">
        <v>69</v>
      </c>
      <c r="O245" s="8" t="s">
        <v>69</v>
      </c>
      <c r="P245" s="8" t="s">
        <v>69</v>
      </c>
      <c r="Q245" s="8" t="s">
        <v>69</v>
      </c>
      <c r="R245" s="8" t="s">
        <v>69</v>
      </c>
      <c r="S245" s="8" t="s">
        <v>69</v>
      </c>
      <c r="T245" s="8" t="s">
        <v>69</v>
      </c>
      <c r="U245" s="8" t="s">
        <v>69</v>
      </c>
      <c r="V245" s="8" t="s">
        <v>69</v>
      </c>
      <c r="W245" s="8" t="s">
        <v>69</v>
      </c>
      <c r="X245" s="8" t="s">
        <v>69</v>
      </c>
      <c r="Y245" s="8" t="s">
        <v>69</v>
      </c>
      <c r="Z245" s="8" t="s">
        <v>69</v>
      </c>
      <c r="AA245" s="8" t="s">
        <v>69</v>
      </c>
      <c r="AB245" s="8" t="s">
        <v>69</v>
      </c>
      <c r="AC245" s="8" t="s">
        <v>69</v>
      </c>
      <c r="AD245" s="8" t="s">
        <v>69</v>
      </c>
      <c r="AE245" s="8" t="s">
        <v>69</v>
      </c>
      <c r="AF245" s="8" t="s">
        <v>69</v>
      </c>
    </row>
    <row r="246" spans="1:32" x14ac:dyDescent="0.2">
      <c r="A246" t="s">
        <v>364</v>
      </c>
      <c r="B246" s="54" t="s">
        <v>353</v>
      </c>
      <c r="C246" s="55" t="s">
        <v>80</v>
      </c>
      <c r="D246" s="15" t="s">
        <v>90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</row>
    <row r="247" spans="1:32" ht="15" x14ac:dyDescent="0.25">
      <c r="A247" t="s">
        <v>365</v>
      </c>
      <c r="B247" s="52" t="s">
        <v>366</v>
      </c>
      <c r="C247" s="53" t="s">
        <v>65</v>
      </c>
      <c r="D247" s="7" t="s">
        <v>66</v>
      </c>
      <c r="E247" s="8">
        <v>678493.56</v>
      </c>
      <c r="F247" s="8">
        <v>678493.56</v>
      </c>
      <c r="G247" s="8">
        <v>3510306.72</v>
      </c>
      <c r="H247" s="8">
        <v>678493.56</v>
      </c>
      <c r="I247" s="8">
        <v>678493.56</v>
      </c>
      <c r="J247" s="8">
        <v>678493.56</v>
      </c>
      <c r="K247" s="8">
        <v>678493.56</v>
      </c>
      <c r="L247" s="8">
        <v>678493.56</v>
      </c>
      <c r="M247" s="8">
        <v>678493.56</v>
      </c>
      <c r="N247" s="8">
        <v>678493.56</v>
      </c>
      <c r="O247" s="8">
        <v>2122648.56</v>
      </c>
      <c r="P247" s="8">
        <v>678493.56</v>
      </c>
      <c r="Q247" s="8">
        <v>678493.56</v>
      </c>
      <c r="R247" s="8">
        <v>1593467.34</v>
      </c>
      <c r="S247" s="8">
        <v>678493.56</v>
      </c>
      <c r="T247" s="8">
        <v>678493.56</v>
      </c>
      <c r="U247" s="8">
        <v>678493.56</v>
      </c>
      <c r="V247" s="8">
        <v>678493.56</v>
      </c>
      <c r="W247" s="8">
        <v>678493.56</v>
      </c>
      <c r="X247" s="8">
        <v>678493.56</v>
      </c>
      <c r="Y247" s="8">
        <v>678493.56</v>
      </c>
      <c r="Z247" s="8">
        <v>678493.56</v>
      </c>
      <c r="AA247" s="8">
        <v>678493.56</v>
      </c>
      <c r="AB247" s="8">
        <v>678493.56</v>
      </c>
      <c r="AC247" s="8">
        <v>678493.56</v>
      </c>
      <c r="AD247" s="8">
        <v>678493.56</v>
      </c>
      <c r="AE247" s="8">
        <v>678493.56</v>
      </c>
      <c r="AF247" s="8">
        <v>678493.56</v>
      </c>
    </row>
    <row r="248" spans="1:32" x14ac:dyDescent="0.2">
      <c r="A248" t="s">
        <v>367</v>
      </c>
      <c r="B248" s="52" t="s">
        <v>366</v>
      </c>
      <c r="C248" s="53" t="s">
        <v>65</v>
      </c>
      <c r="D248" s="9" t="s">
        <v>68</v>
      </c>
      <c r="E248" s="8" t="s">
        <v>69</v>
      </c>
      <c r="F248" s="8" t="s">
        <v>69</v>
      </c>
      <c r="G248" s="8" t="s">
        <v>69</v>
      </c>
      <c r="H248" s="8" t="s">
        <v>69</v>
      </c>
      <c r="I248" s="8" t="s">
        <v>69</v>
      </c>
      <c r="J248" s="8" t="s">
        <v>69</v>
      </c>
      <c r="K248" s="8" t="s">
        <v>69</v>
      </c>
      <c r="L248" s="8" t="s">
        <v>69</v>
      </c>
      <c r="M248" s="8" t="s">
        <v>69</v>
      </c>
      <c r="N248" s="8" t="s">
        <v>69</v>
      </c>
      <c r="O248" s="8" t="s">
        <v>69</v>
      </c>
      <c r="P248" s="8" t="s">
        <v>69</v>
      </c>
      <c r="Q248" s="8" t="s">
        <v>69</v>
      </c>
      <c r="R248" s="8" t="s">
        <v>69</v>
      </c>
      <c r="S248" s="8" t="s">
        <v>69</v>
      </c>
      <c r="T248" s="8" t="s">
        <v>69</v>
      </c>
      <c r="U248" s="8" t="s">
        <v>69</v>
      </c>
      <c r="V248" s="8" t="s">
        <v>69</v>
      </c>
      <c r="W248" s="8" t="s">
        <v>69</v>
      </c>
      <c r="X248" s="8" t="s">
        <v>69</v>
      </c>
      <c r="Y248" s="8" t="s">
        <v>69</v>
      </c>
      <c r="Z248" s="8" t="s">
        <v>69</v>
      </c>
      <c r="AA248" s="8" t="s">
        <v>69</v>
      </c>
      <c r="AB248" s="8" t="s">
        <v>69</v>
      </c>
      <c r="AC248" s="8" t="s">
        <v>69</v>
      </c>
      <c r="AD248" s="8" t="s">
        <v>69</v>
      </c>
      <c r="AE248" s="8" t="s">
        <v>69</v>
      </c>
      <c r="AF248" s="8" t="s">
        <v>69</v>
      </c>
    </row>
    <row r="249" spans="1:32" x14ac:dyDescent="0.2">
      <c r="A249" t="s">
        <v>368</v>
      </c>
      <c r="B249" s="52" t="s">
        <v>366</v>
      </c>
      <c r="C249" s="53" t="s">
        <v>65</v>
      </c>
      <c r="D249" s="9" t="s">
        <v>71</v>
      </c>
      <c r="E249" s="10"/>
      <c r="F249" s="10"/>
      <c r="G249" s="10">
        <v>21</v>
      </c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</row>
    <row r="250" spans="1:32" x14ac:dyDescent="0.2">
      <c r="A250" t="s">
        <v>369</v>
      </c>
      <c r="B250" s="52" t="s">
        <v>366</v>
      </c>
      <c r="C250" s="53" t="s">
        <v>65</v>
      </c>
      <c r="D250" s="9" t="s">
        <v>73</v>
      </c>
      <c r="E250" s="8"/>
      <c r="F250" s="8"/>
      <c r="G250" s="8" t="s">
        <v>370</v>
      </c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 t="s">
        <v>370</v>
      </c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</row>
    <row r="251" spans="1:32" x14ac:dyDescent="0.2">
      <c r="A251" t="s">
        <v>371</v>
      </c>
      <c r="B251" s="52" t="s">
        <v>366</v>
      </c>
      <c r="C251" s="53" t="s">
        <v>65</v>
      </c>
      <c r="D251" s="9" t="s">
        <v>76</v>
      </c>
      <c r="E251" s="8"/>
      <c r="F251" s="8"/>
      <c r="G251" s="8">
        <v>258</v>
      </c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</row>
    <row r="252" spans="1:32" x14ac:dyDescent="0.2">
      <c r="A252" t="s">
        <v>372</v>
      </c>
      <c r="B252" s="52" t="s">
        <v>366</v>
      </c>
      <c r="C252" s="53" t="s">
        <v>65</v>
      </c>
      <c r="D252" s="11" t="s">
        <v>78</v>
      </c>
      <c r="E252" s="8"/>
      <c r="F252" s="8"/>
      <c r="G252" s="8" t="s">
        <v>370</v>
      </c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 t="s">
        <v>370</v>
      </c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</row>
    <row r="253" spans="1:32" x14ac:dyDescent="0.2">
      <c r="A253" t="s">
        <v>373</v>
      </c>
      <c r="B253" s="52" t="s">
        <v>366</v>
      </c>
      <c r="C253" s="53" t="s">
        <v>80</v>
      </c>
      <c r="D253" s="9" t="s">
        <v>81</v>
      </c>
      <c r="E253" s="8">
        <v>21</v>
      </c>
      <c r="F253" s="8">
        <v>21</v>
      </c>
      <c r="G253" s="8">
        <v>21</v>
      </c>
      <c r="H253" s="8">
        <v>21</v>
      </c>
      <c r="I253" s="8">
        <v>21</v>
      </c>
      <c r="J253" s="8">
        <v>21</v>
      </c>
      <c r="K253" s="8">
        <v>21</v>
      </c>
      <c r="L253" s="8">
        <v>21</v>
      </c>
      <c r="M253" s="8">
        <v>21</v>
      </c>
      <c r="N253" s="8">
        <v>21</v>
      </c>
      <c r="O253" s="8">
        <v>21</v>
      </c>
      <c r="P253" s="8">
        <v>21</v>
      </c>
      <c r="Q253" s="8">
        <v>21</v>
      </c>
      <c r="R253" s="8">
        <v>21</v>
      </c>
      <c r="S253" s="8">
        <v>21</v>
      </c>
      <c r="T253" s="8">
        <v>21</v>
      </c>
      <c r="U253" s="8">
        <v>21</v>
      </c>
      <c r="V253" s="8">
        <v>21</v>
      </c>
      <c r="W253" s="8">
        <v>21</v>
      </c>
      <c r="X253" s="8">
        <v>21</v>
      </c>
      <c r="Y253" s="8">
        <v>21</v>
      </c>
      <c r="Z253" s="8">
        <v>21</v>
      </c>
      <c r="AA253" s="8">
        <v>21</v>
      </c>
      <c r="AB253" s="8">
        <v>21</v>
      </c>
      <c r="AC253" s="8">
        <v>21</v>
      </c>
      <c r="AD253" s="8">
        <v>21</v>
      </c>
      <c r="AE253" s="8">
        <v>21</v>
      </c>
      <c r="AF253" s="8">
        <v>21</v>
      </c>
    </row>
    <row r="254" spans="1:32" x14ac:dyDescent="0.2">
      <c r="A254" t="s">
        <v>374</v>
      </c>
      <c r="B254" s="52" t="s">
        <v>366</v>
      </c>
      <c r="C254" s="53" t="s">
        <v>80</v>
      </c>
      <c r="D254" s="9" t="s">
        <v>83</v>
      </c>
      <c r="E254" s="8" t="s">
        <v>153</v>
      </c>
      <c r="F254" s="8" t="s">
        <v>153</v>
      </c>
      <c r="G254" s="8" t="s">
        <v>153</v>
      </c>
      <c r="H254" s="8" t="s">
        <v>153</v>
      </c>
      <c r="I254" s="8" t="s">
        <v>153</v>
      </c>
      <c r="J254" s="8" t="s">
        <v>153</v>
      </c>
      <c r="K254" s="8" t="s">
        <v>153</v>
      </c>
      <c r="L254" s="8" t="s">
        <v>153</v>
      </c>
      <c r="M254" s="8" t="s">
        <v>153</v>
      </c>
      <c r="N254" s="8" t="s">
        <v>153</v>
      </c>
      <c r="O254" s="8" t="s">
        <v>153</v>
      </c>
      <c r="P254" s="8" t="s">
        <v>153</v>
      </c>
      <c r="Q254" s="8" t="s">
        <v>153</v>
      </c>
      <c r="R254" s="8" t="s">
        <v>153</v>
      </c>
      <c r="S254" s="8" t="s">
        <v>153</v>
      </c>
      <c r="T254" s="8" t="s">
        <v>153</v>
      </c>
      <c r="U254" s="8" t="s">
        <v>153</v>
      </c>
      <c r="V254" s="8" t="s">
        <v>153</v>
      </c>
      <c r="W254" s="8" t="s">
        <v>153</v>
      </c>
      <c r="X254" s="8" t="s">
        <v>153</v>
      </c>
      <c r="Y254" s="8" t="s">
        <v>153</v>
      </c>
      <c r="Z254" s="8" t="s">
        <v>153</v>
      </c>
      <c r="AA254" s="8" t="s">
        <v>153</v>
      </c>
      <c r="AB254" s="8" t="s">
        <v>153</v>
      </c>
      <c r="AC254" s="8" t="s">
        <v>153</v>
      </c>
      <c r="AD254" s="8" t="s">
        <v>153</v>
      </c>
      <c r="AE254" s="8" t="s">
        <v>153</v>
      </c>
      <c r="AF254" s="8" t="s">
        <v>153</v>
      </c>
    </row>
    <row r="255" spans="1:32" x14ac:dyDescent="0.2">
      <c r="A255" t="s">
        <v>375</v>
      </c>
      <c r="B255" s="52" t="s">
        <v>366</v>
      </c>
      <c r="C255" s="53" t="s">
        <v>80</v>
      </c>
      <c r="D255" s="9" t="s">
        <v>86</v>
      </c>
      <c r="E255" s="8">
        <v>678493.56</v>
      </c>
      <c r="F255" s="8">
        <v>678493.56</v>
      </c>
      <c r="G255" s="8">
        <v>678493.56</v>
      </c>
      <c r="H255" s="8">
        <v>678493.56</v>
      </c>
      <c r="I255" s="8">
        <v>678493.56</v>
      </c>
      <c r="J255" s="8">
        <v>678493.56</v>
      </c>
      <c r="K255" s="8">
        <v>678493.56</v>
      </c>
      <c r="L255" s="8">
        <v>678493.56</v>
      </c>
      <c r="M255" s="8">
        <v>678493.56</v>
      </c>
      <c r="N255" s="8">
        <v>678493.56</v>
      </c>
      <c r="O255" s="8">
        <v>678493.56</v>
      </c>
      <c r="P255" s="8">
        <v>678493.56</v>
      </c>
      <c r="Q255" s="8">
        <v>678493.56</v>
      </c>
      <c r="R255" s="8">
        <v>678493.56</v>
      </c>
      <c r="S255" s="8">
        <v>678493.56</v>
      </c>
      <c r="T255" s="8">
        <v>678493.56</v>
      </c>
      <c r="U255" s="8">
        <v>678493.56</v>
      </c>
      <c r="V255" s="8">
        <v>678493.56</v>
      </c>
      <c r="W255" s="8">
        <v>678493.56</v>
      </c>
      <c r="X255" s="8">
        <v>678493.56</v>
      </c>
      <c r="Y255" s="8">
        <v>678493.56</v>
      </c>
      <c r="Z255" s="8">
        <v>678493.56</v>
      </c>
      <c r="AA255" s="8">
        <v>678493.56</v>
      </c>
      <c r="AB255" s="8">
        <v>678493.56</v>
      </c>
      <c r="AC255" s="8">
        <v>678493.56</v>
      </c>
      <c r="AD255" s="8">
        <v>678493.56</v>
      </c>
      <c r="AE255" s="8">
        <v>678493.56</v>
      </c>
      <c r="AF255" s="8">
        <v>678493.56</v>
      </c>
    </row>
    <row r="256" spans="1:32" x14ac:dyDescent="0.2">
      <c r="A256" t="s">
        <v>376</v>
      </c>
      <c r="B256" s="52" t="s">
        <v>366</v>
      </c>
      <c r="C256" s="53" t="s">
        <v>80</v>
      </c>
      <c r="D256" s="9" t="s">
        <v>88</v>
      </c>
      <c r="E256" s="8" t="s">
        <v>69</v>
      </c>
      <c r="F256" s="8" t="s">
        <v>69</v>
      </c>
      <c r="G256" s="8" t="s">
        <v>69</v>
      </c>
      <c r="H256" s="8" t="s">
        <v>69</v>
      </c>
      <c r="I256" s="8" t="s">
        <v>69</v>
      </c>
      <c r="J256" s="8" t="s">
        <v>69</v>
      </c>
      <c r="K256" s="8" t="s">
        <v>69</v>
      </c>
      <c r="L256" s="8" t="s">
        <v>69</v>
      </c>
      <c r="M256" s="8" t="s">
        <v>69</v>
      </c>
      <c r="N256" s="8" t="s">
        <v>69</v>
      </c>
      <c r="O256" s="8" t="s">
        <v>69</v>
      </c>
      <c r="P256" s="8" t="s">
        <v>69</v>
      </c>
      <c r="Q256" s="8" t="s">
        <v>69</v>
      </c>
      <c r="R256" s="8" t="s">
        <v>69</v>
      </c>
      <c r="S256" s="8" t="s">
        <v>69</v>
      </c>
      <c r="T256" s="8" t="s">
        <v>69</v>
      </c>
      <c r="U256" s="8" t="s">
        <v>69</v>
      </c>
      <c r="V256" s="8" t="s">
        <v>69</v>
      </c>
      <c r="W256" s="8" t="s">
        <v>69</v>
      </c>
      <c r="X256" s="8" t="s">
        <v>69</v>
      </c>
      <c r="Y256" s="8" t="s">
        <v>69</v>
      </c>
      <c r="Z256" s="8" t="s">
        <v>69</v>
      </c>
      <c r="AA256" s="8" t="s">
        <v>69</v>
      </c>
      <c r="AB256" s="8" t="s">
        <v>69</v>
      </c>
      <c r="AC256" s="8" t="s">
        <v>69</v>
      </c>
      <c r="AD256" s="8" t="s">
        <v>69</v>
      </c>
      <c r="AE256" s="8" t="s">
        <v>69</v>
      </c>
      <c r="AF256" s="8" t="s">
        <v>69</v>
      </c>
    </row>
    <row r="257" spans="1:32" x14ac:dyDescent="0.2">
      <c r="A257" t="s">
        <v>377</v>
      </c>
      <c r="B257" s="52" t="s">
        <v>366</v>
      </c>
      <c r="C257" s="53" t="s">
        <v>80</v>
      </c>
      <c r="D257" s="11" t="s">
        <v>90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</row>
    <row r="258" spans="1:32" ht="15" x14ac:dyDescent="0.25">
      <c r="A258" t="s">
        <v>378</v>
      </c>
      <c r="B258" s="54" t="s">
        <v>379</v>
      </c>
      <c r="C258" s="55" t="s">
        <v>65</v>
      </c>
      <c r="D258" s="13" t="s">
        <v>66</v>
      </c>
      <c r="E258" s="8">
        <v>3347515.15</v>
      </c>
      <c r="F258" s="8">
        <v>3347515.15</v>
      </c>
      <c r="G258" s="8">
        <v>9634532.8599999994</v>
      </c>
      <c r="H258" s="8">
        <v>3347515.15</v>
      </c>
      <c r="I258" s="8">
        <v>3347515.15</v>
      </c>
      <c r="J258" s="8">
        <v>3347515.15</v>
      </c>
      <c r="K258" s="8">
        <v>3347515.15</v>
      </c>
      <c r="L258" s="8">
        <v>3347515.15</v>
      </c>
      <c r="M258" s="8">
        <v>3347515.15</v>
      </c>
      <c r="N258" s="8">
        <v>3347515.15</v>
      </c>
      <c r="O258" s="8">
        <v>7971005.9400000004</v>
      </c>
      <c r="P258" s="8">
        <v>3347515.15</v>
      </c>
      <c r="Q258" s="8">
        <v>3347515.15</v>
      </c>
      <c r="R258" s="8">
        <v>5435179.4400000004</v>
      </c>
      <c r="S258" s="8">
        <v>3347515.15</v>
      </c>
      <c r="T258" s="8">
        <v>3347515.15</v>
      </c>
      <c r="U258" s="8">
        <v>3347515.15</v>
      </c>
      <c r="V258" s="8">
        <v>3347515.15</v>
      </c>
      <c r="W258" s="8">
        <v>3347515.15</v>
      </c>
      <c r="X258" s="8">
        <v>3347515.15</v>
      </c>
      <c r="Y258" s="8">
        <v>3347515.15</v>
      </c>
      <c r="Z258" s="8">
        <v>3347515.15</v>
      </c>
      <c r="AA258" s="8">
        <v>3347515.15</v>
      </c>
      <c r="AB258" s="8">
        <v>3347515.15</v>
      </c>
      <c r="AC258" s="8">
        <v>3347515.15</v>
      </c>
      <c r="AD258" s="8">
        <v>3347515.15</v>
      </c>
      <c r="AE258" s="8">
        <v>3347515.15</v>
      </c>
      <c r="AF258" s="8">
        <v>3347515.15</v>
      </c>
    </row>
    <row r="259" spans="1:32" x14ac:dyDescent="0.2">
      <c r="A259" t="s">
        <v>380</v>
      </c>
      <c r="B259" s="54" t="s">
        <v>379</v>
      </c>
      <c r="C259" s="55" t="s">
        <v>65</v>
      </c>
      <c r="D259" s="14" t="s">
        <v>68</v>
      </c>
      <c r="E259" s="8" t="s">
        <v>69</v>
      </c>
      <c r="F259" s="8" t="s">
        <v>69</v>
      </c>
      <c r="G259" s="8" t="s">
        <v>69</v>
      </c>
      <c r="H259" s="8" t="s">
        <v>69</v>
      </c>
      <c r="I259" s="8" t="s">
        <v>69</v>
      </c>
      <c r="J259" s="8" t="s">
        <v>69</v>
      </c>
      <c r="K259" s="8" t="s">
        <v>69</v>
      </c>
      <c r="L259" s="8" t="s">
        <v>69</v>
      </c>
      <c r="M259" s="8" t="s">
        <v>69</v>
      </c>
      <c r="N259" s="8" t="s">
        <v>69</v>
      </c>
      <c r="O259" s="8" t="s">
        <v>69</v>
      </c>
      <c r="P259" s="8" t="s">
        <v>69</v>
      </c>
      <c r="Q259" s="8" t="s">
        <v>69</v>
      </c>
      <c r="R259" s="8" t="s">
        <v>69</v>
      </c>
      <c r="S259" s="8" t="s">
        <v>69</v>
      </c>
      <c r="T259" s="8" t="s">
        <v>69</v>
      </c>
      <c r="U259" s="8" t="s">
        <v>69</v>
      </c>
      <c r="V259" s="8" t="s">
        <v>69</v>
      </c>
      <c r="W259" s="8" t="s">
        <v>69</v>
      </c>
      <c r="X259" s="8" t="s">
        <v>69</v>
      </c>
      <c r="Y259" s="8" t="s">
        <v>69</v>
      </c>
      <c r="Z259" s="8" t="s">
        <v>69</v>
      </c>
      <c r="AA259" s="8" t="s">
        <v>69</v>
      </c>
      <c r="AB259" s="8" t="s">
        <v>69</v>
      </c>
      <c r="AC259" s="8" t="s">
        <v>69</v>
      </c>
      <c r="AD259" s="8" t="s">
        <v>69</v>
      </c>
      <c r="AE259" s="8" t="s">
        <v>69</v>
      </c>
      <c r="AF259" s="8" t="s">
        <v>69</v>
      </c>
    </row>
    <row r="260" spans="1:32" x14ac:dyDescent="0.2">
      <c r="A260" t="s">
        <v>381</v>
      </c>
      <c r="B260" s="54" t="s">
        <v>379</v>
      </c>
      <c r="C260" s="55" t="s">
        <v>65</v>
      </c>
      <c r="D260" s="14" t="s">
        <v>71</v>
      </c>
      <c r="E260" s="10"/>
      <c r="F260" s="10"/>
      <c r="G260" s="10">
        <v>21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</row>
    <row r="261" spans="1:32" x14ac:dyDescent="0.2">
      <c r="A261" t="s">
        <v>382</v>
      </c>
      <c r="B261" s="54" t="s">
        <v>379</v>
      </c>
      <c r="C261" s="55" t="s">
        <v>65</v>
      </c>
      <c r="D261" s="14" t="s">
        <v>73</v>
      </c>
      <c r="E261" s="8"/>
      <c r="F261" s="8"/>
      <c r="G261" s="8" t="s">
        <v>383</v>
      </c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 t="s">
        <v>383</v>
      </c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</row>
    <row r="262" spans="1:32" x14ac:dyDescent="0.2">
      <c r="A262" t="s">
        <v>384</v>
      </c>
      <c r="B262" s="54" t="s">
        <v>379</v>
      </c>
      <c r="C262" s="55" t="s">
        <v>65</v>
      </c>
      <c r="D262" s="14" t="s">
        <v>76</v>
      </c>
      <c r="E262" s="8"/>
      <c r="F262" s="8"/>
      <c r="G262" s="8">
        <v>773</v>
      </c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</row>
    <row r="263" spans="1:32" x14ac:dyDescent="0.2">
      <c r="A263" t="s">
        <v>385</v>
      </c>
      <c r="B263" s="54" t="s">
        <v>379</v>
      </c>
      <c r="C263" s="55" t="s">
        <v>65</v>
      </c>
      <c r="D263" s="15" t="s">
        <v>78</v>
      </c>
      <c r="E263" s="8"/>
      <c r="F263" s="8"/>
      <c r="G263" s="8" t="s">
        <v>383</v>
      </c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 t="s">
        <v>383</v>
      </c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</row>
    <row r="264" spans="1:32" x14ac:dyDescent="0.2">
      <c r="A264" t="s">
        <v>386</v>
      </c>
      <c r="B264" s="54" t="s">
        <v>379</v>
      </c>
      <c r="C264" s="55" t="s">
        <v>80</v>
      </c>
      <c r="D264" s="14" t="s">
        <v>81</v>
      </c>
      <c r="E264" s="8">
        <v>21</v>
      </c>
      <c r="F264" s="8">
        <v>21</v>
      </c>
      <c r="G264" s="8">
        <v>21</v>
      </c>
      <c r="H264" s="8">
        <v>21</v>
      </c>
      <c r="I264" s="8">
        <v>21</v>
      </c>
      <c r="J264" s="8">
        <v>21</v>
      </c>
      <c r="K264" s="8">
        <v>21</v>
      </c>
      <c r="L264" s="8">
        <v>21</v>
      </c>
      <c r="M264" s="8">
        <v>21</v>
      </c>
      <c r="N264" s="8">
        <v>21</v>
      </c>
      <c r="O264" s="8">
        <v>21</v>
      </c>
      <c r="P264" s="8">
        <v>21</v>
      </c>
      <c r="Q264" s="8">
        <v>21</v>
      </c>
      <c r="R264" s="8">
        <v>21</v>
      </c>
      <c r="S264" s="8">
        <v>21</v>
      </c>
      <c r="T264" s="8">
        <v>21</v>
      </c>
      <c r="U264" s="8">
        <v>21</v>
      </c>
      <c r="V264" s="8">
        <v>21</v>
      </c>
      <c r="W264" s="8">
        <v>21</v>
      </c>
      <c r="X264" s="8">
        <v>21</v>
      </c>
      <c r="Y264" s="8">
        <v>21</v>
      </c>
      <c r="Z264" s="8">
        <v>21</v>
      </c>
      <c r="AA264" s="8">
        <v>21</v>
      </c>
      <c r="AB264" s="8">
        <v>21</v>
      </c>
      <c r="AC264" s="8">
        <v>21</v>
      </c>
      <c r="AD264" s="8">
        <v>21</v>
      </c>
      <c r="AE264" s="8">
        <v>21</v>
      </c>
      <c r="AF264" s="8">
        <v>21</v>
      </c>
    </row>
    <row r="265" spans="1:32" x14ac:dyDescent="0.2">
      <c r="A265" t="s">
        <v>387</v>
      </c>
      <c r="B265" s="54" t="s">
        <v>379</v>
      </c>
      <c r="C265" s="55" t="s">
        <v>80</v>
      </c>
      <c r="D265" s="14" t="s">
        <v>83</v>
      </c>
      <c r="E265" s="8" t="s">
        <v>153</v>
      </c>
      <c r="F265" s="8" t="s">
        <v>153</v>
      </c>
      <c r="G265" s="8" t="s">
        <v>153</v>
      </c>
      <c r="H265" s="8" t="s">
        <v>153</v>
      </c>
      <c r="I265" s="8" t="s">
        <v>153</v>
      </c>
      <c r="J265" s="8" t="s">
        <v>153</v>
      </c>
      <c r="K265" s="8" t="s">
        <v>153</v>
      </c>
      <c r="L265" s="8" t="s">
        <v>153</v>
      </c>
      <c r="M265" s="8" t="s">
        <v>153</v>
      </c>
      <c r="N265" s="8" t="s">
        <v>153</v>
      </c>
      <c r="O265" s="8" t="s">
        <v>153</v>
      </c>
      <c r="P265" s="8" t="s">
        <v>153</v>
      </c>
      <c r="Q265" s="8" t="s">
        <v>153</v>
      </c>
      <c r="R265" s="8" t="s">
        <v>153</v>
      </c>
      <c r="S265" s="8" t="s">
        <v>153</v>
      </c>
      <c r="T265" s="8" t="s">
        <v>153</v>
      </c>
      <c r="U265" s="8" t="s">
        <v>153</v>
      </c>
      <c r="V265" s="8" t="s">
        <v>153</v>
      </c>
      <c r="W265" s="8" t="s">
        <v>153</v>
      </c>
      <c r="X265" s="8" t="s">
        <v>153</v>
      </c>
      <c r="Y265" s="8" t="s">
        <v>153</v>
      </c>
      <c r="Z265" s="8" t="s">
        <v>153</v>
      </c>
      <c r="AA265" s="8" t="s">
        <v>153</v>
      </c>
      <c r="AB265" s="8" t="s">
        <v>153</v>
      </c>
      <c r="AC265" s="8" t="s">
        <v>153</v>
      </c>
      <c r="AD265" s="8" t="s">
        <v>153</v>
      </c>
      <c r="AE265" s="8" t="s">
        <v>153</v>
      </c>
      <c r="AF265" s="8" t="s">
        <v>153</v>
      </c>
    </row>
    <row r="266" spans="1:32" x14ac:dyDescent="0.2">
      <c r="A266" t="s">
        <v>388</v>
      </c>
      <c r="B266" s="54" t="s">
        <v>379</v>
      </c>
      <c r="C266" s="55" t="s">
        <v>80</v>
      </c>
      <c r="D266" s="14" t="s">
        <v>86</v>
      </c>
      <c r="E266" s="8">
        <v>3347515.15</v>
      </c>
      <c r="F266" s="8">
        <v>3347515.15</v>
      </c>
      <c r="G266" s="8">
        <v>3347515.15</v>
      </c>
      <c r="H266" s="8">
        <v>3347515.15</v>
      </c>
      <c r="I266" s="8">
        <v>3347515.15</v>
      </c>
      <c r="J266" s="8">
        <v>3347515.15</v>
      </c>
      <c r="K266" s="8">
        <v>3347515.15</v>
      </c>
      <c r="L266" s="8">
        <v>3347515.15</v>
      </c>
      <c r="M266" s="8">
        <v>3347515.15</v>
      </c>
      <c r="N266" s="8">
        <v>3347515.15</v>
      </c>
      <c r="O266" s="8">
        <v>3347515.15</v>
      </c>
      <c r="P266" s="8">
        <v>3347515.15</v>
      </c>
      <c r="Q266" s="8">
        <v>3347515.15</v>
      </c>
      <c r="R266" s="8">
        <v>3347515.15</v>
      </c>
      <c r="S266" s="8">
        <v>3347515.15</v>
      </c>
      <c r="T266" s="8">
        <v>3347515.15</v>
      </c>
      <c r="U266" s="8">
        <v>3347515.15</v>
      </c>
      <c r="V266" s="8">
        <v>3347515.15</v>
      </c>
      <c r="W266" s="8">
        <v>3347515.15</v>
      </c>
      <c r="X266" s="8">
        <v>3347515.15</v>
      </c>
      <c r="Y266" s="8">
        <v>3347515.15</v>
      </c>
      <c r="Z266" s="8">
        <v>3347515.15</v>
      </c>
      <c r="AA266" s="8">
        <v>3347515.15</v>
      </c>
      <c r="AB266" s="8">
        <v>3347515.15</v>
      </c>
      <c r="AC266" s="8">
        <v>3347515.15</v>
      </c>
      <c r="AD266" s="8">
        <v>3347515.15</v>
      </c>
      <c r="AE266" s="8">
        <v>3347515.15</v>
      </c>
      <c r="AF266" s="8">
        <v>3347515.15</v>
      </c>
    </row>
    <row r="267" spans="1:32" x14ac:dyDescent="0.2">
      <c r="A267" t="s">
        <v>389</v>
      </c>
      <c r="B267" s="54" t="s">
        <v>379</v>
      </c>
      <c r="C267" s="55" t="s">
        <v>80</v>
      </c>
      <c r="D267" s="14" t="s">
        <v>88</v>
      </c>
      <c r="E267" s="8" t="s">
        <v>69</v>
      </c>
      <c r="F267" s="8" t="s">
        <v>69</v>
      </c>
      <c r="G267" s="8" t="s">
        <v>69</v>
      </c>
      <c r="H267" s="8" t="s">
        <v>69</v>
      </c>
      <c r="I267" s="8" t="s">
        <v>69</v>
      </c>
      <c r="J267" s="8" t="s">
        <v>69</v>
      </c>
      <c r="K267" s="8" t="s">
        <v>69</v>
      </c>
      <c r="L267" s="8" t="s">
        <v>69</v>
      </c>
      <c r="M267" s="8" t="s">
        <v>69</v>
      </c>
      <c r="N267" s="8" t="s">
        <v>69</v>
      </c>
      <c r="O267" s="8" t="s">
        <v>69</v>
      </c>
      <c r="P267" s="8" t="s">
        <v>69</v>
      </c>
      <c r="Q267" s="8" t="s">
        <v>69</v>
      </c>
      <c r="R267" s="8" t="s">
        <v>69</v>
      </c>
      <c r="S267" s="8" t="s">
        <v>69</v>
      </c>
      <c r="T267" s="8" t="s">
        <v>69</v>
      </c>
      <c r="U267" s="8" t="s">
        <v>69</v>
      </c>
      <c r="V267" s="8" t="s">
        <v>69</v>
      </c>
      <c r="W267" s="8" t="s">
        <v>69</v>
      </c>
      <c r="X267" s="8" t="s">
        <v>69</v>
      </c>
      <c r="Y267" s="8" t="s">
        <v>69</v>
      </c>
      <c r="Z267" s="8" t="s">
        <v>69</v>
      </c>
      <c r="AA267" s="8" t="s">
        <v>69</v>
      </c>
      <c r="AB267" s="8" t="s">
        <v>69</v>
      </c>
      <c r="AC267" s="8" t="s">
        <v>69</v>
      </c>
      <c r="AD267" s="8" t="s">
        <v>69</v>
      </c>
      <c r="AE267" s="8" t="s">
        <v>69</v>
      </c>
      <c r="AF267" s="8" t="s">
        <v>69</v>
      </c>
    </row>
    <row r="268" spans="1:32" x14ac:dyDescent="0.2">
      <c r="A268" t="s">
        <v>390</v>
      </c>
      <c r="B268" s="54" t="s">
        <v>379</v>
      </c>
      <c r="C268" s="55" t="s">
        <v>80</v>
      </c>
      <c r="D268" s="15" t="s">
        <v>90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</row>
    <row r="269" spans="1:32" ht="15" x14ac:dyDescent="0.25">
      <c r="A269" t="s">
        <v>391</v>
      </c>
      <c r="B269" s="52" t="s">
        <v>392</v>
      </c>
      <c r="C269" s="53" t="s">
        <v>65</v>
      </c>
      <c r="D269" s="7" t="s">
        <v>66</v>
      </c>
      <c r="E269" s="8">
        <v>559044.72</v>
      </c>
      <c r="F269" s="8">
        <v>559044.72</v>
      </c>
      <c r="G269" s="8">
        <v>865848</v>
      </c>
      <c r="H269" s="8">
        <v>559044.72</v>
      </c>
      <c r="I269" s="8">
        <v>559044.72</v>
      </c>
      <c r="J269" s="8">
        <v>559044.72</v>
      </c>
      <c r="K269" s="8">
        <v>559044.72</v>
      </c>
      <c r="L269" s="8">
        <v>559044.72</v>
      </c>
      <c r="M269" s="8">
        <v>559044.72</v>
      </c>
      <c r="N269" s="8">
        <v>559044.72</v>
      </c>
      <c r="O269" s="8">
        <v>1217091.78</v>
      </c>
      <c r="P269" s="8">
        <v>559044.72</v>
      </c>
      <c r="Q269" s="8">
        <v>559044.72</v>
      </c>
      <c r="R269" s="8">
        <v>867083.82</v>
      </c>
      <c r="S269" s="8">
        <v>559044.72</v>
      </c>
      <c r="T269" s="8">
        <v>559044.72</v>
      </c>
      <c r="U269" s="8">
        <v>559044.72</v>
      </c>
      <c r="V269" s="8">
        <v>559044.72</v>
      </c>
      <c r="W269" s="8">
        <v>559044.72</v>
      </c>
      <c r="X269" s="8">
        <v>559044.72</v>
      </c>
      <c r="Y269" s="8">
        <v>559044.72</v>
      </c>
      <c r="Z269" s="8">
        <v>559044.72</v>
      </c>
      <c r="AA269" s="8">
        <v>559044.72</v>
      </c>
      <c r="AB269" s="8">
        <v>559044.72</v>
      </c>
      <c r="AC269" s="8">
        <v>559044.72</v>
      </c>
      <c r="AD269" s="8">
        <v>559044.72</v>
      </c>
      <c r="AE269" s="8">
        <v>559044.72</v>
      </c>
      <c r="AF269" s="8">
        <v>559044.72</v>
      </c>
    </row>
    <row r="270" spans="1:32" x14ac:dyDescent="0.2">
      <c r="A270" t="s">
        <v>393</v>
      </c>
      <c r="B270" s="52" t="s">
        <v>392</v>
      </c>
      <c r="C270" s="53" t="s">
        <v>65</v>
      </c>
      <c r="D270" s="9" t="s">
        <v>68</v>
      </c>
      <c r="E270" s="8" t="s">
        <v>69</v>
      </c>
      <c r="F270" s="8" t="s">
        <v>69</v>
      </c>
      <c r="G270" s="8" t="s">
        <v>69</v>
      </c>
      <c r="H270" s="8" t="s">
        <v>69</v>
      </c>
      <c r="I270" s="8" t="s">
        <v>69</v>
      </c>
      <c r="J270" s="8" t="s">
        <v>69</v>
      </c>
      <c r="K270" s="8" t="s">
        <v>69</v>
      </c>
      <c r="L270" s="8" t="s">
        <v>69</v>
      </c>
      <c r="M270" s="8" t="s">
        <v>69</v>
      </c>
      <c r="N270" s="8" t="s">
        <v>69</v>
      </c>
      <c r="O270" s="8" t="s">
        <v>69</v>
      </c>
      <c r="P270" s="8" t="s">
        <v>69</v>
      </c>
      <c r="Q270" s="8" t="s">
        <v>69</v>
      </c>
      <c r="R270" s="8" t="s">
        <v>69</v>
      </c>
      <c r="S270" s="8" t="s">
        <v>69</v>
      </c>
      <c r="T270" s="8" t="s">
        <v>69</v>
      </c>
      <c r="U270" s="8" t="s">
        <v>69</v>
      </c>
      <c r="V270" s="8" t="s">
        <v>69</v>
      </c>
      <c r="W270" s="8" t="s">
        <v>69</v>
      </c>
      <c r="X270" s="8" t="s">
        <v>69</v>
      </c>
      <c r="Y270" s="8" t="s">
        <v>69</v>
      </c>
      <c r="Z270" s="8" t="s">
        <v>69</v>
      </c>
      <c r="AA270" s="8" t="s">
        <v>69</v>
      </c>
      <c r="AB270" s="8" t="s">
        <v>69</v>
      </c>
      <c r="AC270" s="8" t="s">
        <v>69</v>
      </c>
      <c r="AD270" s="8" t="s">
        <v>69</v>
      </c>
      <c r="AE270" s="8" t="s">
        <v>69</v>
      </c>
      <c r="AF270" s="8" t="s">
        <v>69</v>
      </c>
    </row>
    <row r="271" spans="1:32" x14ac:dyDescent="0.2">
      <c r="A271" t="s">
        <v>394</v>
      </c>
      <c r="B271" s="52" t="s">
        <v>392</v>
      </c>
      <c r="C271" s="53" t="s">
        <v>65</v>
      </c>
      <c r="D271" s="9" t="s">
        <v>71</v>
      </c>
      <c r="E271" s="10"/>
      <c r="F271" s="10"/>
      <c r="G271" s="10">
        <v>21</v>
      </c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</row>
    <row r="272" spans="1:32" x14ac:dyDescent="0.2">
      <c r="A272" t="s">
        <v>395</v>
      </c>
      <c r="B272" s="52" t="s">
        <v>392</v>
      </c>
      <c r="C272" s="53" t="s">
        <v>65</v>
      </c>
      <c r="D272" s="9" t="s">
        <v>73</v>
      </c>
      <c r="E272" s="8"/>
      <c r="F272" s="8"/>
      <c r="G272" s="8" t="s">
        <v>396</v>
      </c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 t="s">
        <v>396</v>
      </c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</row>
    <row r="273" spans="1:32" x14ac:dyDescent="0.2">
      <c r="A273" t="s">
        <v>397</v>
      </c>
      <c r="B273" s="52" t="s">
        <v>392</v>
      </c>
      <c r="C273" s="53" t="s">
        <v>65</v>
      </c>
      <c r="D273" s="9" t="s">
        <v>76</v>
      </c>
      <c r="E273" s="8"/>
      <c r="F273" s="8"/>
      <c r="G273" s="8">
        <v>258</v>
      </c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</row>
    <row r="274" spans="1:32" x14ac:dyDescent="0.2">
      <c r="A274" t="s">
        <v>398</v>
      </c>
      <c r="B274" s="52" t="s">
        <v>392</v>
      </c>
      <c r="C274" s="53" t="s">
        <v>65</v>
      </c>
      <c r="D274" s="11" t="s">
        <v>78</v>
      </c>
      <c r="E274" s="8"/>
      <c r="F274" s="8"/>
      <c r="G274" s="8" t="s">
        <v>396</v>
      </c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 t="s">
        <v>396</v>
      </c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</row>
    <row r="275" spans="1:32" x14ac:dyDescent="0.2">
      <c r="A275" t="s">
        <v>399</v>
      </c>
      <c r="B275" s="52" t="s">
        <v>392</v>
      </c>
      <c r="C275" s="53" t="s">
        <v>80</v>
      </c>
      <c r="D275" s="9" t="s">
        <v>81</v>
      </c>
      <c r="E275" s="8">
        <v>21</v>
      </c>
      <c r="F275" s="8">
        <v>21</v>
      </c>
      <c r="G275" s="8">
        <v>21</v>
      </c>
      <c r="H275" s="8">
        <v>21</v>
      </c>
      <c r="I275" s="8">
        <v>21</v>
      </c>
      <c r="J275" s="8">
        <v>21</v>
      </c>
      <c r="K275" s="8">
        <v>21</v>
      </c>
      <c r="L275" s="8">
        <v>21</v>
      </c>
      <c r="M275" s="8">
        <v>21</v>
      </c>
      <c r="N275" s="8">
        <v>21</v>
      </c>
      <c r="O275" s="8">
        <v>21</v>
      </c>
      <c r="P275" s="8">
        <v>21</v>
      </c>
      <c r="Q275" s="8">
        <v>21</v>
      </c>
      <c r="R275" s="8">
        <v>21</v>
      </c>
      <c r="S275" s="8">
        <v>21</v>
      </c>
      <c r="T275" s="8">
        <v>21</v>
      </c>
      <c r="U275" s="8">
        <v>21</v>
      </c>
      <c r="V275" s="8">
        <v>21</v>
      </c>
      <c r="W275" s="8">
        <v>21</v>
      </c>
      <c r="X275" s="8">
        <v>21</v>
      </c>
      <c r="Y275" s="8">
        <v>21</v>
      </c>
      <c r="Z275" s="8">
        <v>21</v>
      </c>
      <c r="AA275" s="8">
        <v>21</v>
      </c>
      <c r="AB275" s="8">
        <v>21</v>
      </c>
      <c r="AC275" s="8">
        <v>21</v>
      </c>
      <c r="AD275" s="8">
        <v>21</v>
      </c>
      <c r="AE275" s="8">
        <v>21</v>
      </c>
      <c r="AF275" s="8">
        <v>21</v>
      </c>
    </row>
    <row r="276" spans="1:32" x14ac:dyDescent="0.2">
      <c r="A276" t="s">
        <v>400</v>
      </c>
      <c r="B276" s="52" t="s">
        <v>392</v>
      </c>
      <c r="C276" s="53" t="s">
        <v>80</v>
      </c>
      <c r="D276" s="9" t="s">
        <v>83</v>
      </c>
      <c r="E276" s="8" t="s">
        <v>153</v>
      </c>
      <c r="F276" s="8" t="s">
        <v>153</v>
      </c>
      <c r="G276" s="8" t="s">
        <v>153</v>
      </c>
      <c r="H276" s="8" t="s">
        <v>153</v>
      </c>
      <c r="I276" s="8" t="s">
        <v>153</v>
      </c>
      <c r="J276" s="8" t="s">
        <v>153</v>
      </c>
      <c r="K276" s="8" t="s">
        <v>153</v>
      </c>
      <c r="L276" s="8" t="s">
        <v>153</v>
      </c>
      <c r="M276" s="8" t="s">
        <v>153</v>
      </c>
      <c r="N276" s="8" t="s">
        <v>153</v>
      </c>
      <c r="O276" s="8" t="s">
        <v>153</v>
      </c>
      <c r="P276" s="8" t="s">
        <v>153</v>
      </c>
      <c r="Q276" s="8" t="s">
        <v>153</v>
      </c>
      <c r="R276" s="8" t="s">
        <v>153</v>
      </c>
      <c r="S276" s="8" t="s">
        <v>153</v>
      </c>
      <c r="T276" s="8" t="s">
        <v>153</v>
      </c>
      <c r="U276" s="8" t="s">
        <v>153</v>
      </c>
      <c r="V276" s="8" t="s">
        <v>153</v>
      </c>
      <c r="W276" s="8" t="s">
        <v>153</v>
      </c>
      <c r="X276" s="8" t="s">
        <v>153</v>
      </c>
      <c r="Y276" s="8" t="s">
        <v>153</v>
      </c>
      <c r="Z276" s="8" t="s">
        <v>153</v>
      </c>
      <c r="AA276" s="8" t="s">
        <v>153</v>
      </c>
      <c r="AB276" s="8" t="s">
        <v>153</v>
      </c>
      <c r="AC276" s="8" t="s">
        <v>153</v>
      </c>
      <c r="AD276" s="8" t="s">
        <v>153</v>
      </c>
      <c r="AE276" s="8" t="s">
        <v>153</v>
      </c>
      <c r="AF276" s="8" t="s">
        <v>153</v>
      </c>
    </row>
    <row r="277" spans="1:32" x14ac:dyDescent="0.2">
      <c r="A277" t="s">
        <v>401</v>
      </c>
      <c r="B277" s="52" t="s">
        <v>392</v>
      </c>
      <c r="C277" s="53" t="s">
        <v>80</v>
      </c>
      <c r="D277" s="9" t="s">
        <v>86</v>
      </c>
      <c r="E277" s="8">
        <v>559044.72</v>
      </c>
      <c r="F277" s="8">
        <v>559044.72</v>
      </c>
      <c r="G277" s="8">
        <v>559044.72</v>
      </c>
      <c r="H277" s="8">
        <v>559044.72</v>
      </c>
      <c r="I277" s="8">
        <v>559044.72</v>
      </c>
      <c r="J277" s="8">
        <v>559044.72</v>
      </c>
      <c r="K277" s="8">
        <v>559044.72</v>
      </c>
      <c r="L277" s="8">
        <v>559044.72</v>
      </c>
      <c r="M277" s="8">
        <v>559044.72</v>
      </c>
      <c r="N277" s="8">
        <v>559044.72</v>
      </c>
      <c r="O277" s="8">
        <v>559044.72</v>
      </c>
      <c r="P277" s="8">
        <v>559044.72</v>
      </c>
      <c r="Q277" s="8">
        <v>559044.72</v>
      </c>
      <c r="R277" s="8">
        <v>559044.72</v>
      </c>
      <c r="S277" s="8">
        <v>559044.72</v>
      </c>
      <c r="T277" s="8">
        <v>559044.72</v>
      </c>
      <c r="U277" s="8">
        <v>559044.72</v>
      </c>
      <c r="V277" s="8">
        <v>559044.72</v>
      </c>
      <c r="W277" s="8">
        <v>559044.72</v>
      </c>
      <c r="X277" s="8">
        <v>559044.72</v>
      </c>
      <c r="Y277" s="8">
        <v>559044.72</v>
      </c>
      <c r="Z277" s="8">
        <v>559044.72</v>
      </c>
      <c r="AA277" s="8">
        <v>559044.72</v>
      </c>
      <c r="AB277" s="8">
        <v>559044.72</v>
      </c>
      <c r="AC277" s="8">
        <v>559044.72</v>
      </c>
      <c r="AD277" s="8">
        <v>559044.72</v>
      </c>
      <c r="AE277" s="8">
        <v>559044.72</v>
      </c>
      <c r="AF277" s="8">
        <v>559044.72</v>
      </c>
    </row>
    <row r="278" spans="1:32" x14ac:dyDescent="0.2">
      <c r="A278" t="s">
        <v>402</v>
      </c>
      <c r="B278" s="52" t="s">
        <v>392</v>
      </c>
      <c r="C278" s="53" t="s">
        <v>80</v>
      </c>
      <c r="D278" s="9" t="s">
        <v>88</v>
      </c>
      <c r="E278" s="8" t="s">
        <v>69</v>
      </c>
      <c r="F278" s="8" t="s">
        <v>69</v>
      </c>
      <c r="G278" s="8" t="s">
        <v>69</v>
      </c>
      <c r="H278" s="8" t="s">
        <v>69</v>
      </c>
      <c r="I278" s="8" t="s">
        <v>69</v>
      </c>
      <c r="J278" s="8" t="s">
        <v>69</v>
      </c>
      <c r="K278" s="8" t="s">
        <v>69</v>
      </c>
      <c r="L278" s="8" t="s">
        <v>69</v>
      </c>
      <c r="M278" s="8" t="s">
        <v>69</v>
      </c>
      <c r="N278" s="8" t="s">
        <v>69</v>
      </c>
      <c r="O278" s="8" t="s">
        <v>69</v>
      </c>
      <c r="P278" s="8" t="s">
        <v>69</v>
      </c>
      <c r="Q278" s="8" t="s">
        <v>69</v>
      </c>
      <c r="R278" s="8" t="s">
        <v>69</v>
      </c>
      <c r="S278" s="8" t="s">
        <v>69</v>
      </c>
      <c r="T278" s="8" t="s">
        <v>69</v>
      </c>
      <c r="U278" s="8" t="s">
        <v>69</v>
      </c>
      <c r="V278" s="8" t="s">
        <v>69</v>
      </c>
      <c r="W278" s="8" t="s">
        <v>69</v>
      </c>
      <c r="X278" s="8" t="s">
        <v>69</v>
      </c>
      <c r="Y278" s="8" t="s">
        <v>69</v>
      </c>
      <c r="Z278" s="8" t="s">
        <v>69</v>
      </c>
      <c r="AA278" s="8" t="s">
        <v>69</v>
      </c>
      <c r="AB278" s="8" t="s">
        <v>69</v>
      </c>
      <c r="AC278" s="8" t="s">
        <v>69</v>
      </c>
      <c r="AD278" s="8" t="s">
        <v>69</v>
      </c>
      <c r="AE278" s="8" t="s">
        <v>69</v>
      </c>
      <c r="AF278" s="8" t="s">
        <v>69</v>
      </c>
    </row>
    <row r="279" spans="1:32" x14ac:dyDescent="0.2">
      <c r="A279" t="s">
        <v>403</v>
      </c>
      <c r="B279" s="52" t="s">
        <v>392</v>
      </c>
      <c r="C279" s="53" t="s">
        <v>80</v>
      </c>
      <c r="D279" s="11" t="s">
        <v>90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</row>
    <row r="280" spans="1:32" ht="15" x14ac:dyDescent="0.25">
      <c r="A280" t="s">
        <v>404</v>
      </c>
      <c r="B280" s="54" t="s">
        <v>405</v>
      </c>
      <c r="C280" s="55" t="s">
        <v>65</v>
      </c>
      <c r="D280" s="13" t="s">
        <v>66</v>
      </c>
      <c r="E280" s="8">
        <v>5087777.78</v>
      </c>
      <c r="F280" s="8">
        <v>5087777.78</v>
      </c>
      <c r="G280" s="8">
        <v>9092219.25</v>
      </c>
      <c r="H280" s="8">
        <v>5087777.78</v>
      </c>
      <c r="I280" s="8">
        <v>5087777.78</v>
      </c>
      <c r="J280" s="8">
        <v>5087777.78</v>
      </c>
      <c r="K280" s="8">
        <v>5087777.78</v>
      </c>
      <c r="L280" s="8">
        <v>5087777.78</v>
      </c>
      <c r="M280" s="8">
        <v>5087777.78</v>
      </c>
      <c r="N280" s="8">
        <v>5087777.78</v>
      </c>
      <c r="O280" s="8">
        <v>11532131.91</v>
      </c>
      <c r="P280" s="8">
        <v>5087777.78</v>
      </c>
      <c r="Q280" s="8">
        <v>5087777.78</v>
      </c>
      <c r="R280" s="8">
        <v>7106119.4299999997</v>
      </c>
      <c r="S280" s="8">
        <v>5087777.78</v>
      </c>
      <c r="T280" s="8">
        <v>5087777.78</v>
      </c>
      <c r="U280" s="8">
        <v>5087777.78</v>
      </c>
      <c r="V280" s="8">
        <v>5087777.78</v>
      </c>
      <c r="W280" s="8">
        <v>5087777.78</v>
      </c>
      <c r="X280" s="8">
        <v>5087777.78</v>
      </c>
      <c r="Y280" s="8">
        <v>5087777.78</v>
      </c>
      <c r="Z280" s="8">
        <v>5087777.78</v>
      </c>
      <c r="AA280" s="8">
        <v>5087777.78</v>
      </c>
      <c r="AB280" s="8">
        <v>5087777.78</v>
      </c>
      <c r="AC280" s="8">
        <v>5087777.78</v>
      </c>
      <c r="AD280" s="8">
        <v>5087777.78</v>
      </c>
      <c r="AE280" s="8">
        <v>5087777.78</v>
      </c>
      <c r="AF280" s="8">
        <v>5087777.78</v>
      </c>
    </row>
    <row r="281" spans="1:32" x14ac:dyDescent="0.2">
      <c r="A281" t="s">
        <v>406</v>
      </c>
      <c r="B281" s="54" t="s">
        <v>405</v>
      </c>
      <c r="C281" s="55" t="s">
        <v>65</v>
      </c>
      <c r="D281" s="14" t="s">
        <v>68</v>
      </c>
      <c r="E281" s="8" t="s">
        <v>69</v>
      </c>
      <c r="F281" s="8" t="s">
        <v>69</v>
      </c>
      <c r="G281" s="8" t="s">
        <v>69</v>
      </c>
      <c r="H281" s="8" t="s">
        <v>69</v>
      </c>
      <c r="I281" s="8" t="s">
        <v>69</v>
      </c>
      <c r="J281" s="8" t="s">
        <v>69</v>
      </c>
      <c r="K281" s="8" t="s">
        <v>69</v>
      </c>
      <c r="L281" s="8" t="s">
        <v>69</v>
      </c>
      <c r="M281" s="8" t="s">
        <v>69</v>
      </c>
      <c r="N281" s="8" t="s">
        <v>69</v>
      </c>
      <c r="O281" s="8" t="s">
        <v>69</v>
      </c>
      <c r="P281" s="8" t="s">
        <v>69</v>
      </c>
      <c r="Q281" s="8" t="s">
        <v>69</v>
      </c>
      <c r="R281" s="8" t="s">
        <v>69</v>
      </c>
      <c r="S281" s="8" t="s">
        <v>69</v>
      </c>
      <c r="T281" s="8" t="s">
        <v>69</v>
      </c>
      <c r="U281" s="8" t="s">
        <v>69</v>
      </c>
      <c r="V281" s="8" t="s">
        <v>69</v>
      </c>
      <c r="W281" s="8" t="s">
        <v>69</v>
      </c>
      <c r="X281" s="8" t="s">
        <v>69</v>
      </c>
      <c r="Y281" s="8" t="s">
        <v>69</v>
      </c>
      <c r="Z281" s="8" t="s">
        <v>69</v>
      </c>
      <c r="AA281" s="8" t="s">
        <v>69</v>
      </c>
      <c r="AB281" s="8" t="s">
        <v>69</v>
      </c>
      <c r="AC281" s="8" t="s">
        <v>69</v>
      </c>
      <c r="AD281" s="8" t="s">
        <v>69</v>
      </c>
      <c r="AE281" s="8" t="s">
        <v>69</v>
      </c>
      <c r="AF281" s="8" t="s">
        <v>69</v>
      </c>
    </row>
    <row r="282" spans="1:32" x14ac:dyDescent="0.2">
      <c r="A282" t="s">
        <v>407</v>
      </c>
      <c r="B282" s="54" t="s">
        <v>405</v>
      </c>
      <c r="C282" s="55" t="s">
        <v>65</v>
      </c>
      <c r="D282" s="14" t="s">
        <v>71</v>
      </c>
      <c r="E282" s="10"/>
      <c r="F282" s="10"/>
      <c r="G282" s="10">
        <v>21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</row>
    <row r="283" spans="1:32" x14ac:dyDescent="0.2">
      <c r="A283" t="s">
        <v>408</v>
      </c>
      <c r="B283" s="54" t="s">
        <v>405</v>
      </c>
      <c r="C283" s="55" t="s">
        <v>65</v>
      </c>
      <c r="D283" s="14" t="s">
        <v>73</v>
      </c>
      <c r="E283" s="8"/>
      <c r="F283" s="8"/>
      <c r="G283" s="8" t="s">
        <v>409</v>
      </c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 t="s">
        <v>409</v>
      </c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</row>
    <row r="284" spans="1:32" x14ac:dyDescent="0.2">
      <c r="A284" t="s">
        <v>410</v>
      </c>
      <c r="B284" s="54" t="s">
        <v>405</v>
      </c>
      <c r="C284" s="55" t="s">
        <v>65</v>
      </c>
      <c r="D284" s="14" t="s">
        <v>76</v>
      </c>
      <c r="E284" s="8"/>
      <c r="F284" s="8"/>
      <c r="G284" s="8">
        <v>773</v>
      </c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</row>
    <row r="285" spans="1:32" x14ac:dyDescent="0.2">
      <c r="A285" t="s">
        <v>411</v>
      </c>
      <c r="B285" s="54" t="s">
        <v>405</v>
      </c>
      <c r="C285" s="55" t="s">
        <v>65</v>
      </c>
      <c r="D285" s="15" t="s">
        <v>78</v>
      </c>
      <c r="E285" s="8"/>
      <c r="F285" s="8"/>
      <c r="G285" s="8" t="s">
        <v>409</v>
      </c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 t="s">
        <v>409</v>
      </c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</row>
    <row r="286" spans="1:32" x14ac:dyDescent="0.2">
      <c r="A286" t="s">
        <v>412</v>
      </c>
      <c r="B286" s="54" t="s">
        <v>405</v>
      </c>
      <c r="C286" s="55" t="s">
        <v>80</v>
      </c>
      <c r="D286" s="14" t="s">
        <v>81</v>
      </c>
      <c r="E286" s="8">
        <v>21</v>
      </c>
      <c r="F286" s="8">
        <v>21</v>
      </c>
      <c r="G286" s="8">
        <v>21</v>
      </c>
      <c r="H286" s="8">
        <v>21</v>
      </c>
      <c r="I286" s="8">
        <v>21</v>
      </c>
      <c r="J286" s="8">
        <v>21</v>
      </c>
      <c r="K286" s="8">
        <v>21</v>
      </c>
      <c r="L286" s="8">
        <v>21</v>
      </c>
      <c r="M286" s="8">
        <v>21</v>
      </c>
      <c r="N286" s="8">
        <v>21</v>
      </c>
      <c r="O286" s="8">
        <v>21</v>
      </c>
      <c r="P286" s="8">
        <v>21</v>
      </c>
      <c r="Q286" s="8">
        <v>21</v>
      </c>
      <c r="R286" s="8">
        <v>21</v>
      </c>
      <c r="S286" s="8">
        <v>21</v>
      </c>
      <c r="T286" s="8">
        <v>21</v>
      </c>
      <c r="U286" s="8">
        <v>21</v>
      </c>
      <c r="V286" s="8">
        <v>21</v>
      </c>
      <c r="W286" s="8">
        <v>21</v>
      </c>
      <c r="X286" s="8">
        <v>21</v>
      </c>
      <c r="Y286" s="8">
        <v>21</v>
      </c>
      <c r="Z286" s="8">
        <v>21</v>
      </c>
      <c r="AA286" s="8">
        <v>21</v>
      </c>
      <c r="AB286" s="8">
        <v>21</v>
      </c>
      <c r="AC286" s="8">
        <v>21</v>
      </c>
      <c r="AD286" s="8">
        <v>21</v>
      </c>
      <c r="AE286" s="8">
        <v>21</v>
      </c>
      <c r="AF286" s="8">
        <v>21</v>
      </c>
    </row>
    <row r="287" spans="1:32" x14ac:dyDescent="0.2">
      <c r="A287" t="s">
        <v>413</v>
      </c>
      <c r="B287" s="54" t="s">
        <v>405</v>
      </c>
      <c r="C287" s="55" t="s">
        <v>80</v>
      </c>
      <c r="D287" s="14" t="s">
        <v>83</v>
      </c>
      <c r="E287" s="8" t="s">
        <v>153</v>
      </c>
      <c r="F287" s="8" t="s">
        <v>153</v>
      </c>
      <c r="G287" s="8" t="s">
        <v>153</v>
      </c>
      <c r="H287" s="8" t="s">
        <v>153</v>
      </c>
      <c r="I287" s="8" t="s">
        <v>153</v>
      </c>
      <c r="J287" s="8" t="s">
        <v>153</v>
      </c>
      <c r="K287" s="8" t="s">
        <v>153</v>
      </c>
      <c r="L287" s="8" t="s">
        <v>153</v>
      </c>
      <c r="M287" s="8" t="s">
        <v>153</v>
      </c>
      <c r="N287" s="8" t="s">
        <v>153</v>
      </c>
      <c r="O287" s="8" t="s">
        <v>153</v>
      </c>
      <c r="P287" s="8" t="s">
        <v>153</v>
      </c>
      <c r="Q287" s="8" t="s">
        <v>153</v>
      </c>
      <c r="R287" s="8" t="s">
        <v>153</v>
      </c>
      <c r="S287" s="8" t="s">
        <v>153</v>
      </c>
      <c r="T287" s="8" t="s">
        <v>153</v>
      </c>
      <c r="U287" s="8" t="s">
        <v>153</v>
      </c>
      <c r="V287" s="8" t="s">
        <v>153</v>
      </c>
      <c r="W287" s="8" t="s">
        <v>153</v>
      </c>
      <c r="X287" s="8" t="s">
        <v>153</v>
      </c>
      <c r="Y287" s="8" t="s">
        <v>153</v>
      </c>
      <c r="Z287" s="8" t="s">
        <v>153</v>
      </c>
      <c r="AA287" s="8" t="s">
        <v>153</v>
      </c>
      <c r="AB287" s="8" t="s">
        <v>153</v>
      </c>
      <c r="AC287" s="8" t="s">
        <v>153</v>
      </c>
      <c r="AD287" s="8" t="s">
        <v>153</v>
      </c>
      <c r="AE287" s="8" t="s">
        <v>153</v>
      </c>
      <c r="AF287" s="8" t="s">
        <v>153</v>
      </c>
    </row>
    <row r="288" spans="1:32" x14ac:dyDescent="0.2">
      <c r="A288" t="s">
        <v>414</v>
      </c>
      <c r="B288" s="54" t="s">
        <v>405</v>
      </c>
      <c r="C288" s="55" t="s">
        <v>80</v>
      </c>
      <c r="D288" s="14" t="s">
        <v>86</v>
      </c>
      <c r="E288" s="8">
        <v>5087777.78</v>
      </c>
      <c r="F288" s="8">
        <v>5087777.78</v>
      </c>
      <c r="G288" s="8">
        <v>5087777.78</v>
      </c>
      <c r="H288" s="8">
        <v>5087777.78</v>
      </c>
      <c r="I288" s="8">
        <v>5087777.78</v>
      </c>
      <c r="J288" s="8">
        <v>5087777.78</v>
      </c>
      <c r="K288" s="8">
        <v>5087777.78</v>
      </c>
      <c r="L288" s="8">
        <v>5087777.78</v>
      </c>
      <c r="M288" s="8">
        <v>5087777.78</v>
      </c>
      <c r="N288" s="8">
        <v>5087777.78</v>
      </c>
      <c r="O288" s="8">
        <v>5087777.78</v>
      </c>
      <c r="P288" s="8">
        <v>5087777.78</v>
      </c>
      <c r="Q288" s="8">
        <v>5087777.78</v>
      </c>
      <c r="R288" s="8">
        <v>5087777.78</v>
      </c>
      <c r="S288" s="8">
        <v>5087777.78</v>
      </c>
      <c r="T288" s="8">
        <v>5087777.78</v>
      </c>
      <c r="U288" s="8">
        <v>5087777.78</v>
      </c>
      <c r="V288" s="8">
        <v>5087777.78</v>
      </c>
      <c r="W288" s="8">
        <v>5087777.78</v>
      </c>
      <c r="X288" s="8">
        <v>5087777.78</v>
      </c>
      <c r="Y288" s="8">
        <v>5087777.78</v>
      </c>
      <c r="Z288" s="8">
        <v>5087777.78</v>
      </c>
      <c r="AA288" s="8">
        <v>5087777.78</v>
      </c>
      <c r="AB288" s="8">
        <v>5087777.78</v>
      </c>
      <c r="AC288" s="8">
        <v>5087777.78</v>
      </c>
      <c r="AD288" s="8">
        <v>5087777.78</v>
      </c>
      <c r="AE288" s="8">
        <v>5087777.78</v>
      </c>
      <c r="AF288" s="8">
        <v>5087777.78</v>
      </c>
    </row>
    <row r="289" spans="1:32" x14ac:dyDescent="0.2">
      <c r="A289" t="s">
        <v>415</v>
      </c>
      <c r="B289" s="54" t="s">
        <v>405</v>
      </c>
      <c r="C289" s="55" t="s">
        <v>80</v>
      </c>
      <c r="D289" s="14" t="s">
        <v>88</v>
      </c>
      <c r="E289" s="8" t="s">
        <v>69</v>
      </c>
      <c r="F289" s="8" t="s">
        <v>69</v>
      </c>
      <c r="G289" s="8" t="s">
        <v>69</v>
      </c>
      <c r="H289" s="8" t="s">
        <v>69</v>
      </c>
      <c r="I289" s="8" t="s">
        <v>69</v>
      </c>
      <c r="J289" s="8" t="s">
        <v>69</v>
      </c>
      <c r="K289" s="8" t="s">
        <v>69</v>
      </c>
      <c r="L289" s="8" t="s">
        <v>69</v>
      </c>
      <c r="M289" s="8" t="s">
        <v>69</v>
      </c>
      <c r="N289" s="8" t="s">
        <v>69</v>
      </c>
      <c r="O289" s="8" t="s">
        <v>69</v>
      </c>
      <c r="P289" s="8" t="s">
        <v>69</v>
      </c>
      <c r="Q289" s="8" t="s">
        <v>69</v>
      </c>
      <c r="R289" s="8" t="s">
        <v>69</v>
      </c>
      <c r="S289" s="8" t="s">
        <v>69</v>
      </c>
      <c r="T289" s="8" t="s">
        <v>69</v>
      </c>
      <c r="U289" s="8" t="s">
        <v>69</v>
      </c>
      <c r="V289" s="8" t="s">
        <v>69</v>
      </c>
      <c r="W289" s="8" t="s">
        <v>69</v>
      </c>
      <c r="X289" s="8" t="s">
        <v>69</v>
      </c>
      <c r="Y289" s="8" t="s">
        <v>69</v>
      </c>
      <c r="Z289" s="8" t="s">
        <v>69</v>
      </c>
      <c r="AA289" s="8" t="s">
        <v>69</v>
      </c>
      <c r="AB289" s="8" t="s">
        <v>69</v>
      </c>
      <c r="AC289" s="8" t="s">
        <v>69</v>
      </c>
      <c r="AD289" s="8" t="s">
        <v>69</v>
      </c>
      <c r="AE289" s="8" t="s">
        <v>69</v>
      </c>
      <c r="AF289" s="8" t="s">
        <v>69</v>
      </c>
    </row>
    <row r="290" spans="1:32" x14ac:dyDescent="0.2">
      <c r="A290" t="s">
        <v>416</v>
      </c>
      <c r="B290" s="54" t="s">
        <v>405</v>
      </c>
      <c r="C290" s="55" t="s">
        <v>80</v>
      </c>
      <c r="D290" s="15" t="s">
        <v>90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</row>
    <row r="291" spans="1:32" ht="15" x14ac:dyDescent="0.25">
      <c r="A291" t="s">
        <v>417</v>
      </c>
      <c r="B291" s="52" t="s">
        <v>418</v>
      </c>
      <c r="C291" s="53" t="s">
        <v>65</v>
      </c>
      <c r="D291" s="7" t="s">
        <v>66</v>
      </c>
      <c r="E291" s="8">
        <v>3347515.15</v>
      </c>
      <c r="F291" s="8">
        <v>3347515.15</v>
      </c>
      <c r="G291" s="8">
        <v>10033037.550000001</v>
      </c>
      <c r="H291" s="8">
        <v>3347515.15</v>
      </c>
      <c r="I291" s="8">
        <v>3347515.15</v>
      </c>
      <c r="J291" s="8">
        <v>3347515.15</v>
      </c>
      <c r="K291" s="8">
        <v>3347515.15</v>
      </c>
      <c r="L291" s="8">
        <v>3347515.15</v>
      </c>
      <c r="M291" s="8">
        <v>3347515.15</v>
      </c>
      <c r="N291" s="8">
        <v>3347515.15</v>
      </c>
      <c r="O291" s="8">
        <v>9158318.4800000004</v>
      </c>
      <c r="P291" s="8">
        <v>3347515.15</v>
      </c>
      <c r="Q291" s="8">
        <v>3347515.15</v>
      </c>
      <c r="R291" s="8">
        <v>5990549.0199999996</v>
      </c>
      <c r="S291" s="8">
        <v>3347515.15</v>
      </c>
      <c r="T291" s="8">
        <v>3347515.15</v>
      </c>
      <c r="U291" s="8">
        <v>3347515.15</v>
      </c>
      <c r="V291" s="8">
        <v>3347515.15</v>
      </c>
      <c r="W291" s="8">
        <v>3347515.15</v>
      </c>
      <c r="X291" s="8">
        <v>3347515.15</v>
      </c>
      <c r="Y291" s="8">
        <v>3347515.15</v>
      </c>
      <c r="Z291" s="8">
        <v>3347515.15</v>
      </c>
      <c r="AA291" s="8">
        <v>3347515.15</v>
      </c>
      <c r="AB291" s="8">
        <v>3347515.15</v>
      </c>
      <c r="AC291" s="8">
        <v>3347515.15</v>
      </c>
      <c r="AD291" s="8">
        <v>3347515.15</v>
      </c>
      <c r="AE291" s="8">
        <v>3347515.15</v>
      </c>
      <c r="AF291" s="8">
        <v>3347515.15</v>
      </c>
    </row>
    <row r="292" spans="1:32" x14ac:dyDescent="0.2">
      <c r="A292" t="s">
        <v>419</v>
      </c>
      <c r="B292" s="52" t="s">
        <v>418</v>
      </c>
      <c r="C292" s="53" t="s">
        <v>65</v>
      </c>
      <c r="D292" s="9" t="s">
        <v>68</v>
      </c>
      <c r="E292" s="8" t="s">
        <v>69</v>
      </c>
      <c r="F292" s="8" t="s">
        <v>69</v>
      </c>
      <c r="G292" s="8" t="s">
        <v>69</v>
      </c>
      <c r="H292" s="8" t="s">
        <v>69</v>
      </c>
      <c r="I292" s="8" t="s">
        <v>69</v>
      </c>
      <c r="J292" s="8" t="s">
        <v>69</v>
      </c>
      <c r="K292" s="8" t="s">
        <v>69</v>
      </c>
      <c r="L292" s="8" t="s">
        <v>69</v>
      </c>
      <c r="M292" s="8" t="s">
        <v>69</v>
      </c>
      <c r="N292" s="8" t="s">
        <v>69</v>
      </c>
      <c r="O292" s="8" t="s">
        <v>69</v>
      </c>
      <c r="P292" s="8" t="s">
        <v>69</v>
      </c>
      <c r="Q292" s="8" t="s">
        <v>69</v>
      </c>
      <c r="R292" s="8" t="s">
        <v>69</v>
      </c>
      <c r="S292" s="8" t="s">
        <v>69</v>
      </c>
      <c r="T292" s="8" t="s">
        <v>69</v>
      </c>
      <c r="U292" s="8" t="s">
        <v>69</v>
      </c>
      <c r="V292" s="8" t="s">
        <v>69</v>
      </c>
      <c r="W292" s="8" t="s">
        <v>69</v>
      </c>
      <c r="X292" s="8" t="s">
        <v>69</v>
      </c>
      <c r="Y292" s="8" t="s">
        <v>69</v>
      </c>
      <c r="Z292" s="8" t="s">
        <v>69</v>
      </c>
      <c r="AA292" s="8" t="s">
        <v>69</v>
      </c>
      <c r="AB292" s="8" t="s">
        <v>69</v>
      </c>
      <c r="AC292" s="8" t="s">
        <v>69</v>
      </c>
      <c r="AD292" s="8" t="s">
        <v>69</v>
      </c>
      <c r="AE292" s="8" t="s">
        <v>69</v>
      </c>
      <c r="AF292" s="8" t="s">
        <v>69</v>
      </c>
    </row>
    <row r="293" spans="1:32" x14ac:dyDescent="0.2">
      <c r="A293" t="s">
        <v>420</v>
      </c>
      <c r="B293" s="52" t="s">
        <v>418</v>
      </c>
      <c r="C293" s="53" t="s">
        <v>65</v>
      </c>
      <c r="D293" s="9" t="s">
        <v>71</v>
      </c>
      <c r="E293" s="10"/>
      <c r="F293" s="10"/>
      <c r="G293" s="10">
        <v>21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</row>
    <row r="294" spans="1:32" x14ac:dyDescent="0.2">
      <c r="A294" t="s">
        <v>421</v>
      </c>
      <c r="B294" s="52" t="s">
        <v>418</v>
      </c>
      <c r="C294" s="53" t="s">
        <v>65</v>
      </c>
      <c r="D294" s="9" t="s">
        <v>73</v>
      </c>
      <c r="E294" s="8"/>
      <c r="F294" s="8"/>
      <c r="G294" s="8" t="s">
        <v>422</v>
      </c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 t="s">
        <v>422</v>
      </c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</row>
    <row r="295" spans="1:32" x14ac:dyDescent="0.2">
      <c r="A295" t="s">
        <v>423</v>
      </c>
      <c r="B295" s="52" t="s">
        <v>418</v>
      </c>
      <c r="C295" s="53" t="s">
        <v>65</v>
      </c>
      <c r="D295" s="9" t="s">
        <v>76</v>
      </c>
      <c r="E295" s="8"/>
      <c r="F295" s="8"/>
      <c r="G295" s="8">
        <v>773</v>
      </c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</row>
    <row r="296" spans="1:32" x14ac:dyDescent="0.2">
      <c r="A296" t="s">
        <v>424</v>
      </c>
      <c r="B296" s="52" t="s">
        <v>418</v>
      </c>
      <c r="C296" s="53" t="s">
        <v>65</v>
      </c>
      <c r="D296" s="11" t="s">
        <v>78</v>
      </c>
      <c r="E296" s="8"/>
      <c r="F296" s="8"/>
      <c r="G296" s="8" t="s">
        <v>422</v>
      </c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 t="s">
        <v>422</v>
      </c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</row>
    <row r="297" spans="1:32" x14ac:dyDescent="0.2">
      <c r="A297" t="s">
        <v>425</v>
      </c>
      <c r="B297" s="52" t="s">
        <v>418</v>
      </c>
      <c r="C297" s="53" t="s">
        <v>80</v>
      </c>
      <c r="D297" s="9" t="s">
        <v>81</v>
      </c>
      <c r="E297" s="8">
        <v>21</v>
      </c>
      <c r="F297" s="8">
        <v>21</v>
      </c>
      <c r="G297" s="8">
        <v>21</v>
      </c>
      <c r="H297" s="8">
        <v>21</v>
      </c>
      <c r="I297" s="8">
        <v>21</v>
      </c>
      <c r="J297" s="8">
        <v>21</v>
      </c>
      <c r="K297" s="8">
        <v>21</v>
      </c>
      <c r="L297" s="8">
        <v>21</v>
      </c>
      <c r="M297" s="8">
        <v>21</v>
      </c>
      <c r="N297" s="8">
        <v>21</v>
      </c>
      <c r="O297" s="8">
        <v>21</v>
      </c>
      <c r="P297" s="8">
        <v>21</v>
      </c>
      <c r="Q297" s="8">
        <v>21</v>
      </c>
      <c r="R297" s="8">
        <v>21</v>
      </c>
      <c r="S297" s="8">
        <v>21</v>
      </c>
      <c r="T297" s="8">
        <v>21</v>
      </c>
      <c r="U297" s="8">
        <v>21</v>
      </c>
      <c r="V297" s="8">
        <v>21</v>
      </c>
      <c r="W297" s="8">
        <v>21</v>
      </c>
      <c r="X297" s="8">
        <v>21</v>
      </c>
      <c r="Y297" s="8">
        <v>21</v>
      </c>
      <c r="Z297" s="8">
        <v>21</v>
      </c>
      <c r="AA297" s="8">
        <v>21</v>
      </c>
      <c r="AB297" s="8">
        <v>21</v>
      </c>
      <c r="AC297" s="8">
        <v>21</v>
      </c>
      <c r="AD297" s="8">
        <v>21</v>
      </c>
      <c r="AE297" s="8">
        <v>21</v>
      </c>
      <c r="AF297" s="8">
        <v>21</v>
      </c>
    </row>
    <row r="298" spans="1:32" x14ac:dyDescent="0.2">
      <c r="A298" t="s">
        <v>426</v>
      </c>
      <c r="B298" s="52" t="s">
        <v>418</v>
      </c>
      <c r="C298" s="53" t="s">
        <v>80</v>
      </c>
      <c r="D298" s="9" t="s">
        <v>83</v>
      </c>
      <c r="E298" s="8" t="s">
        <v>153</v>
      </c>
      <c r="F298" s="8" t="s">
        <v>153</v>
      </c>
      <c r="G298" s="8" t="s">
        <v>153</v>
      </c>
      <c r="H298" s="8" t="s">
        <v>153</v>
      </c>
      <c r="I298" s="8" t="s">
        <v>153</v>
      </c>
      <c r="J298" s="8" t="s">
        <v>153</v>
      </c>
      <c r="K298" s="8" t="s">
        <v>153</v>
      </c>
      <c r="L298" s="8" t="s">
        <v>153</v>
      </c>
      <c r="M298" s="8" t="s">
        <v>153</v>
      </c>
      <c r="N298" s="8" t="s">
        <v>153</v>
      </c>
      <c r="O298" s="8" t="s">
        <v>153</v>
      </c>
      <c r="P298" s="8" t="s">
        <v>153</v>
      </c>
      <c r="Q298" s="8" t="s">
        <v>153</v>
      </c>
      <c r="R298" s="8" t="s">
        <v>153</v>
      </c>
      <c r="S298" s="8" t="s">
        <v>153</v>
      </c>
      <c r="T298" s="8" t="s">
        <v>153</v>
      </c>
      <c r="U298" s="8" t="s">
        <v>153</v>
      </c>
      <c r="V298" s="8" t="s">
        <v>153</v>
      </c>
      <c r="W298" s="8" t="s">
        <v>153</v>
      </c>
      <c r="X298" s="8" t="s">
        <v>153</v>
      </c>
      <c r="Y298" s="8" t="s">
        <v>153</v>
      </c>
      <c r="Z298" s="8" t="s">
        <v>153</v>
      </c>
      <c r="AA298" s="8" t="s">
        <v>153</v>
      </c>
      <c r="AB298" s="8" t="s">
        <v>153</v>
      </c>
      <c r="AC298" s="8" t="s">
        <v>153</v>
      </c>
      <c r="AD298" s="8" t="s">
        <v>153</v>
      </c>
      <c r="AE298" s="8" t="s">
        <v>153</v>
      </c>
      <c r="AF298" s="8" t="s">
        <v>153</v>
      </c>
    </row>
    <row r="299" spans="1:32" x14ac:dyDescent="0.2">
      <c r="A299" t="s">
        <v>427</v>
      </c>
      <c r="B299" s="52" t="s">
        <v>418</v>
      </c>
      <c r="C299" s="53" t="s">
        <v>80</v>
      </c>
      <c r="D299" s="9" t="s">
        <v>86</v>
      </c>
      <c r="E299" s="8">
        <v>3347515.15</v>
      </c>
      <c r="F299" s="8">
        <v>3347515.15</v>
      </c>
      <c r="G299" s="8">
        <v>3347515.15</v>
      </c>
      <c r="H299" s="8">
        <v>3347515.15</v>
      </c>
      <c r="I299" s="8">
        <v>3347515.15</v>
      </c>
      <c r="J299" s="8">
        <v>3347515.15</v>
      </c>
      <c r="K299" s="8">
        <v>3347515.15</v>
      </c>
      <c r="L299" s="8">
        <v>3347515.15</v>
      </c>
      <c r="M299" s="8">
        <v>3347515.15</v>
      </c>
      <c r="N299" s="8">
        <v>3347515.15</v>
      </c>
      <c r="O299" s="8">
        <v>3347515.15</v>
      </c>
      <c r="P299" s="8">
        <v>3347515.15</v>
      </c>
      <c r="Q299" s="8">
        <v>3347515.15</v>
      </c>
      <c r="R299" s="8">
        <v>3347515.15</v>
      </c>
      <c r="S299" s="8">
        <v>3347515.15</v>
      </c>
      <c r="T299" s="8">
        <v>3347515.15</v>
      </c>
      <c r="U299" s="8">
        <v>3347515.15</v>
      </c>
      <c r="V299" s="8">
        <v>3347515.15</v>
      </c>
      <c r="W299" s="8">
        <v>3347515.15</v>
      </c>
      <c r="X299" s="8">
        <v>3347515.15</v>
      </c>
      <c r="Y299" s="8">
        <v>3347515.15</v>
      </c>
      <c r="Z299" s="8">
        <v>3347515.15</v>
      </c>
      <c r="AA299" s="8">
        <v>3347515.15</v>
      </c>
      <c r="AB299" s="8">
        <v>3347515.15</v>
      </c>
      <c r="AC299" s="8">
        <v>3347515.15</v>
      </c>
      <c r="AD299" s="8">
        <v>3347515.15</v>
      </c>
      <c r="AE299" s="8">
        <v>3347515.15</v>
      </c>
      <c r="AF299" s="8">
        <v>3347515.15</v>
      </c>
    </row>
    <row r="300" spans="1:32" x14ac:dyDescent="0.2">
      <c r="A300" t="s">
        <v>428</v>
      </c>
      <c r="B300" s="52" t="s">
        <v>418</v>
      </c>
      <c r="C300" s="53" t="s">
        <v>80</v>
      </c>
      <c r="D300" s="9" t="s">
        <v>88</v>
      </c>
      <c r="E300" s="8" t="s">
        <v>69</v>
      </c>
      <c r="F300" s="8" t="s">
        <v>69</v>
      </c>
      <c r="G300" s="8" t="s">
        <v>69</v>
      </c>
      <c r="H300" s="8" t="s">
        <v>69</v>
      </c>
      <c r="I300" s="8" t="s">
        <v>69</v>
      </c>
      <c r="J300" s="8" t="s">
        <v>69</v>
      </c>
      <c r="K300" s="8" t="s">
        <v>69</v>
      </c>
      <c r="L300" s="8" t="s">
        <v>69</v>
      </c>
      <c r="M300" s="8" t="s">
        <v>69</v>
      </c>
      <c r="N300" s="8" t="s">
        <v>69</v>
      </c>
      <c r="O300" s="8" t="s">
        <v>69</v>
      </c>
      <c r="P300" s="8" t="s">
        <v>69</v>
      </c>
      <c r="Q300" s="8" t="s">
        <v>69</v>
      </c>
      <c r="R300" s="8" t="s">
        <v>69</v>
      </c>
      <c r="S300" s="8" t="s">
        <v>69</v>
      </c>
      <c r="T300" s="8" t="s">
        <v>69</v>
      </c>
      <c r="U300" s="8" t="s">
        <v>69</v>
      </c>
      <c r="V300" s="8" t="s">
        <v>69</v>
      </c>
      <c r="W300" s="8" t="s">
        <v>69</v>
      </c>
      <c r="X300" s="8" t="s">
        <v>69</v>
      </c>
      <c r="Y300" s="8" t="s">
        <v>69</v>
      </c>
      <c r="Z300" s="8" t="s">
        <v>69</v>
      </c>
      <c r="AA300" s="8" t="s">
        <v>69</v>
      </c>
      <c r="AB300" s="8" t="s">
        <v>69</v>
      </c>
      <c r="AC300" s="8" t="s">
        <v>69</v>
      </c>
      <c r="AD300" s="8" t="s">
        <v>69</v>
      </c>
      <c r="AE300" s="8" t="s">
        <v>69</v>
      </c>
      <c r="AF300" s="8" t="s">
        <v>69</v>
      </c>
    </row>
    <row r="301" spans="1:32" x14ac:dyDescent="0.2">
      <c r="A301" t="s">
        <v>429</v>
      </c>
      <c r="B301" s="52" t="s">
        <v>418</v>
      </c>
      <c r="C301" s="53" t="s">
        <v>80</v>
      </c>
      <c r="D301" s="11" t="s">
        <v>90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</row>
    <row r="302" spans="1:32" ht="15" x14ac:dyDescent="0.25">
      <c r="A302" t="s">
        <v>430</v>
      </c>
      <c r="B302" s="54" t="s">
        <v>431</v>
      </c>
      <c r="C302" s="55" t="s">
        <v>65</v>
      </c>
      <c r="D302" s="13" t="s">
        <v>66</v>
      </c>
      <c r="E302" s="8">
        <v>1947760.9</v>
      </c>
      <c r="F302" s="8">
        <v>1947760.9</v>
      </c>
      <c r="G302" s="8">
        <v>4709432.95</v>
      </c>
      <c r="H302" s="8">
        <v>1947760.9</v>
      </c>
      <c r="I302" s="8">
        <v>1947760.9</v>
      </c>
      <c r="J302" s="8">
        <v>1947760.9</v>
      </c>
      <c r="K302" s="8">
        <v>1947760.9</v>
      </c>
      <c r="L302" s="8">
        <v>1947760.9</v>
      </c>
      <c r="M302" s="8">
        <v>1947760.9</v>
      </c>
      <c r="N302" s="8">
        <v>1947760.9</v>
      </c>
      <c r="O302" s="8">
        <v>4914784.05</v>
      </c>
      <c r="P302" s="8">
        <v>1947760.9</v>
      </c>
      <c r="Q302" s="8">
        <v>1947760.9</v>
      </c>
      <c r="R302" s="8">
        <v>3371936.75</v>
      </c>
      <c r="S302" s="8">
        <v>1947760.9</v>
      </c>
      <c r="T302" s="8">
        <v>1947760.9</v>
      </c>
      <c r="U302" s="8">
        <v>1947760.9</v>
      </c>
      <c r="V302" s="8">
        <v>1947760.9</v>
      </c>
      <c r="W302" s="8">
        <v>1947760.9</v>
      </c>
      <c r="X302" s="8">
        <v>1947760.9</v>
      </c>
      <c r="Y302" s="8">
        <v>1947760.9</v>
      </c>
      <c r="Z302" s="8">
        <v>1947760.9</v>
      </c>
      <c r="AA302" s="8">
        <v>1947760.9</v>
      </c>
      <c r="AB302" s="8">
        <v>1947760.9</v>
      </c>
      <c r="AC302" s="8">
        <v>1947760.9</v>
      </c>
      <c r="AD302" s="8">
        <v>1947760.9</v>
      </c>
      <c r="AE302" s="8">
        <v>1947760.9</v>
      </c>
      <c r="AF302" s="8">
        <v>1947760.9</v>
      </c>
    </row>
    <row r="303" spans="1:32" x14ac:dyDescent="0.2">
      <c r="A303" t="s">
        <v>432</v>
      </c>
      <c r="B303" s="54" t="s">
        <v>431</v>
      </c>
      <c r="C303" s="55" t="s">
        <v>65</v>
      </c>
      <c r="D303" s="14" t="s">
        <v>68</v>
      </c>
      <c r="E303" s="8" t="s">
        <v>69</v>
      </c>
      <c r="F303" s="8" t="s">
        <v>69</v>
      </c>
      <c r="G303" s="8" t="s">
        <v>69</v>
      </c>
      <c r="H303" s="8" t="s">
        <v>69</v>
      </c>
      <c r="I303" s="8" t="s">
        <v>69</v>
      </c>
      <c r="J303" s="8" t="s">
        <v>69</v>
      </c>
      <c r="K303" s="8" t="s">
        <v>69</v>
      </c>
      <c r="L303" s="8" t="s">
        <v>69</v>
      </c>
      <c r="M303" s="8" t="s">
        <v>69</v>
      </c>
      <c r="N303" s="8" t="s">
        <v>69</v>
      </c>
      <c r="O303" s="8" t="s">
        <v>69</v>
      </c>
      <c r="P303" s="8" t="s">
        <v>69</v>
      </c>
      <c r="Q303" s="8" t="s">
        <v>69</v>
      </c>
      <c r="R303" s="8" t="s">
        <v>69</v>
      </c>
      <c r="S303" s="8" t="s">
        <v>69</v>
      </c>
      <c r="T303" s="8" t="s">
        <v>69</v>
      </c>
      <c r="U303" s="8" t="s">
        <v>69</v>
      </c>
      <c r="V303" s="8" t="s">
        <v>69</v>
      </c>
      <c r="W303" s="8" t="s">
        <v>69</v>
      </c>
      <c r="X303" s="8" t="s">
        <v>69</v>
      </c>
      <c r="Y303" s="8" t="s">
        <v>69</v>
      </c>
      <c r="Z303" s="8" t="s">
        <v>69</v>
      </c>
      <c r="AA303" s="8" t="s">
        <v>69</v>
      </c>
      <c r="AB303" s="8" t="s">
        <v>69</v>
      </c>
      <c r="AC303" s="8" t="s">
        <v>69</v>
      </c>
      <c r="AD303" s="8" t="s">
        <v>69</v>
      </c>
      <c r="AE303" s="8" t="s">
        <v>69</v>
      </c>
      <c r="AF303" s="8" t="s">
        <v>69</v>
      </c>
    </row>
    <row r="304" spans="1:32" x14ac:dyDescent="0.2">
      <c r="A304" t="s">
        <v>433</v>
      </c>
      <c r="B304" s="54" t="s">
        <v>431</v>
      </c>
      <c r="C304" s="55" t="s">
        <v>65</v>
      </c>
      <c r="D304" s="14" t="s">
        <v>71</v>
      </c>
      <c r="E304" s="10"/>
      <c r="F304" s="10"/>
      <c r="G304" s="10">
        <v>21</v>
      </c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</row>
    <row r="305" spans="1:32" x14ac:dyDescent="0.2">
      <c r="A305" t="s">
        <v>434</v>
      </c>
      <c r="B305" s="54" t="s">
        <v>431</v>
      </c>
      <c r="C305" s="55" t="s">
        <v>65</v>
      </c>
      <c r="D305" s="14" t="s">
        <v>73</v>
      </c>
      <c r="E305" s="8"/>
      <c r="F305" s="8"/>
      <c r="G305" s="8" t="s">
        <v>435</v>
      </c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 t="s">
        <v>435</v>
      </c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</row>
    <row r="306" spans="1:32" x14ac:dyDescent="0.2">
      <c r="A306" t="s">
        <v>436</v>
      </c>
      <c r="B306" s="54" t="s">
        <v>431</v>
      </c>
      <c r="C306" s="55" t="s">
        <v>65</v>
      </c>
      <c r="D306" s="14" t="s">
        <v>76</v>
      </c>
      <c r="E306" s="8"/>
      <c r="F306" s="8"/>
      <c r="G306" s="8">
        <v>515</v>
      </c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</row>
    <row r="307" spans="1:32" x14ac:dyDescent="0.2">
      <c r="A307" t="s">
        <v>437</v>
      </c>
      <c r="B307" s="54" t="s">
        <v>431</v>
      </c>
      <c r="C307" s="55" t="s">
        <v>65</v>
      </c>
      <c r="D307" s="15" t="s">
        <v>78</v>
      </c>
      <c r="E307" s="8"/>
      <c r="F307" s="8"/>
      <c r="G307" s="8" t="s">
        <v>435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 t="s">
        <v>435</v>
      </c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</row>
    <row r="308" spans="1:32" x14ac:dyDescent="0.2">
      <c r="A308" t="s">
        <v>438</v>
      </c>
      <c r="B308" s="54" t="s">
        <v>431</v>
      </c>
      <c r="C308" s="55" t="s">
        <v>80</v>
      </c>
      <c r="D308" s="14" t="s">
        <v>81</v>
      </c>
      <c r="E308" s="8">
        <v>21</v>
      </c>
      <c r="F308" s="8">
        <v>21</v>
      </c>
      <c r="G308" s="8">
        <v>21</v>
      </c>
      <c r="H308" s="8">
        <v>21</v>
      </c>
      <c r="I308" s="8">
        <v>21</v>
      </c>
      <c r="J308" s="8">
        <v>21</v>
      </c>
      <c r="K308" s="8">
        <v>21</v>
      </c>
      <c r="L308" s="8">
        <v>21</v>
      </c>
      <c r="M308" s="8">
        <v>21</v>
      </c>
      <c r="N308" s="8">
        <v>21</v>
      </c>
      <c r="O308" s="8">
        <v>21</v>
      </c>
      <c r="P308" s="8">
        <v>21</v>
      </c>
      <c r="Q308" s="8">
        <v>21</v>
      </c>
      <c r="R308" s="8">
        <v>21</v>
      </c>
      <c r="S308" s="8">
        <v>21</v>
      </c>
      <c r="T308" s="8">
        <v>21</v>
      </c>
      <c r="U308" s="8">
        <v>21</v>
      </c>
      <c r="V308" s="8">
        <v>21</v>
      </c>
      <c r="W308" s="8">
        <v>21</v>
      </c>
      <c r="X308" s="8">
        <v>21</v>
      </c>
      <c r="Y308" s="8">
        <v>21</v>
      </c>
      <c r="Z308" s="8">
        <v>21</v>
      </c>
      <c r="AA308" s="8">
        <v>21</v>
      </c>
      <c r="AB308" s="8">
        <v>21</v>
      </c>
      <c r="AC308" s="8">
        <v>21</v>
      </c>
      <c r="AD308" s="8">
        <v>21</v>
      </c>
      <c r="AE308" s="8">
        <v>21</v>
      </c>
      <c r="AF308" s="8">
        <v>21</v>
      </c>
    </row>
    <row r="309" spans="1:32" x14ac:dyDescent="0.2">
      <c r="A309" t="s">
        <v>439</v>
      </c>
      <c r="B309" s="54" t="s">
        <v>431</v>
      </c>
      <c r="C309" s="55" t="s">
        <v>80</v>
      </c>
      <c r="D309" s="14" t="s">
        <v>83</v>
      </c>
      <c r="E309" s="8" t="s">
        <v>153</v>
      </c>
      <c r="F309" s="8" t="s">
        <v>153</v>
      </c>
      <c r="G309" s="8" t="s">
        <v>153</v>
      </c>
      <c r="H309" s="8" t="s">
        <v>153</v>
      </c>
      <c r="I309" s="8" t="s">
        <v>153</v>
      </c>
      <c r="J309" s="8" t="s">
        <v>153</v>
      </c>
      <c r="K309" s="8" t="s">
        <v>153</v>
      </c>
      <c r="L309" s="8" t="s">
        <v>153</v>
      </c>
      <c r="M309" s="8" t="s">
        <v>153</v>
      </c>
      <c r="N309" s="8" t="s">
        <v>153</v>
      </c>
      <c r="O309" s="8" t="s">
        <v>153</v>
      </c>
      <c r="P309" s="8" t="s">
        <v>153</v>
      </c>
      <c r="Q309" s="8" t="s">
        <v>153</v>
      </c>
      <c r="R309" s="8" t="s">
        <v>153</v>
      </c>
      <c r="S309" s="8" t="s">
        <v>153</v>
      </c>
      <c r="T309" s="8" t="s">
        <v>153</v>
      </c>
      <c r="U309" s="8" t="s">
        <v>153</v>
      </c>
      <c r="V309" s="8" t="s">
        <v>153</v>
      </c>
      <c r="W309" s="8" t="s">
        <v>153</v>
      </c>
      <c r="X309" s="8" t="s">
        <v>153</v>
      </c>
      <c r="Y309" s="8" t="s">
        <v>153</v>
      </c>
      <c r="Z309" s="8" t="s">
        <v>153</v>
      </c>
      <c r="AA309" s="8" t="s">
        <v>153</v>
      </c>
      <c r="AB309" s="8" t="s">
        <v>153</v>
      </c>
      <c r="AC309" s="8" t="s">
        <v>153</v>
      </c>
      <c r="AD309" s="8" t="s">
        <v>153</v>
      </c>
      <c r="AE309" s="8" t="s">
        <v>153</v>
      </c>
      <c r="AF309" s="8" t="s">
        <v>153</v>
      </c>
    </row>
    <row r="310" spans="1:32" x14ac:dyDescent="0.2">
      <c r="A310" t="s">
        <v>440</v>
      </c>
      <c r="B310" s="54" t="s">
        <v>431</v>
      </c>
      <c r="C310" s="55" t="s">
        <v>80</v>
      </c>
      <c r="D310" s="14" t="s">
        <v>86</v>
      </c>
      <c r="E310" s="8">
        <v>1947760.9</v>
      </c>
      <c r="F310" s="8">
        <v>1947760.9</v>
      </c>
      <c r="G310" s="8">
        <v>1947760.9</v>
      </c>
      <c r="H310" s="8">
        <v>1947760.9</v>
      </c>
      <c r="I310" s="8">
        <v>1947760.9</v>
      </c>
      <c r="J310" s="8">
        <v>1947760.9</v>
      </c>
      <c r="K310" s="8">
        <v>1947760.9</v>
      </c>
      <c r="L310" s="8">
        <v>1947760.9</v>
      </c>
      <c r="M310" s="8">
        <v>1947760.9</v>
      </c>
      <c r="N310" s="8">
        <v>1947760.9</v>
      </c>
      <c r="O310" s="8">
        <v>1947760.9</v>
      </c>
      <c r="P310" s="8">
        <v>1947760.9</v>
      </c>
      <c r="Q310" s="8">
        <v>1947760.9</v>
      </c>
      <c r="R310" s="8">
        <v>1947760.9</v>
      </c>
      <c r="S310" s="8">
        <v>1947760.9</v>
      </c>
      <c r="T310" s="8">
        <v>1947760.9</v>
      </c>
      <c r="U310" s="8">
        <v>1947760.9</v>
      </c>
      <c r="V310" s="8">
        <v>1947760.9</v>
      </c>
      <c r="W310" s="8">
        <v>1947760.9</v>
      </c>
      <c r="X310" s="8">
        <v>1947760.9</v>
      </c>
      <c r="Y310" s="8">
        <v>1947760.9</v>
      </c>
      <c r="Z310" s="8">
        <v>1947760.9</v>
      </c>
      <c r="AA310" s="8">
        <v>1947760.9</v>
      </c>
      <c r="AB310" s="8">
        <v>1947760.9</v>
      </c>
      <c r="AC310" s="8">
        <v>1947760.9</v>
      </c>
      <c r="AD310" s="8">
        <v>1947760.9</v>
      </c>
      <c r="AE310" s="8">
        <v>1947760.9</v>
      </c>
      <c r="AF310" s="8">
        <v>1947760.9</v>
      </c>
    </row>
    <row r="311" spans="1:32" x14ac:dyDescent="0.2">
      <c r="A311" t="s">
        <v>441</v>
      </c>
      <c r="B311" s="54" t="s">
        <v>431</v>
      </c>
      <c r="C311" s="55" t="s">
        <v>80</v>
      </c>
      <c r="D311" s="14" t="s">
        <v>88</v>
      </c>
      <c r="E311" s="8" t="s">
        <v>69</v>
      </c>
      <c r="F311" s="8" t="s">
        <v>69</v>
      </c>
      <c r="G311" s="8" t="s">
        <v>69</v>
      </c>
      <c r="H311" s="8" t="s">
        <v>69</v>
      </c>
      <c r="I311" s="8" t="s">
        <v>69</v>
      </c>
      <c r="J311" s="8" t="s">
        <v>69</v>
      </c>
      <c r="K311" s="8" t="s">
        <v>69</v>
      </c>
      <c r="L311" s="8" t="s">
        <v>69</v>
      </c>
      <c r="M311" s="8" t="s">
        <v>69</v>
      </c>
      <c r="N311" s="8" t="s">
        <v>69</v>
      </c>
      <c r="O311" s="8" t="s">
        <v>69</v>
      </c>
      <c r="P311" s="8" t="s">
        <v>69</v>
      </c>
      <c r="Q311" s="8" t="s">
        <v>69</v>
      </c>
      <c r="R311" s="8" t="s">
        <v>69</v>
      </c>
      <c r="S311" s="8" t="s">
        <v>69</v>
      </c>
      <c r="T311" s="8" t="s">
        <v>69</v>
      </c>
      <c r="U311" s="8" t="s">
        <v>69</v>
      </c>
      <c r="V311" s="8" t="s">
        <v>69</v>
      </c>
      <c r="W311" s="8" t="s">
        <v>69</v>
      </c>
      <c r="X311" s="8" t="s">
        <v>69</v>
      </c>
      <c r="Y311" s="8" t="s">
        <v>69</v>
      </c>
      <c r="Z311" s="8" t="s">
        <v>69</v>
      </c>
      <c r="AA311" s="8" t="s">
        <v>69</v>
      </c>
      <c r="AB311" s="8" t="s">
        <v>69</v>
      </c>
      <c r="AC311" s="8" t="s">
        <v>69</v>
      </c>
      <c r="AD311" s="8" t="s">
        <v>69</v>
      </c>
      <c r="AE311" s="8" t="s">
        <v>69</v>
      </c>
      <c r="AF311" s="8" t="s">
        <v>69</v>
      </c>
    </row>
    <row r="312" spans="1:32" x14ac:dyDescent="0.2">
      <c r="A312" t="s">
        <v>442</v>
      </c>
      <c r="B312" s="54" t="s">
        <v>431</v>
      </c>
      <c r="C312" s="55" t="s">
        <v>80</v>
      </c>
      <c r="D312" s="15" t="s">
        <v>90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</row>
    <row r="313" spans="1:32" ht="15" x14ac:dyDescent="0.25">
      <c r="A313" t="s">
        <v>443</v>
      </c>
      <c r="B313" s="52" t="s">
        <v>444</v>
      </c>
      <c r="C313" s="53" t="s">
        <v>65</v>
      </c>
      <c r="D313" s="7" t="s">
        <v>66</v>
      </c>
      <c r="E313" s="8">
        <v>2306665.77</v>
      </c>
      <c r="F313" s="8">
        <v>2306665.77</v>
      </c>
      <c r="G313" s="8">
        <v>3938495.13</v>
      </c>
      <c r="H313" s="8">
        <v>2306665.77</v>
      </c>
      <c r="I313" s="8">
        <v>2306665.77</v>
      </c>
      <c r="J313" s="8">
        <v>2306665.77</v>
      </c>
      <c r="K313" s="8">
        <v>2306665.77</v>
      </c>
      <c r="L313" s="8">
        <v>2306665.77</v>
      </c>
      <c r="M313" s="8">
        <v>2306665.77</v>
      </c>
      <c r="N313" s="8">
        <v>2306665.77</v>
      </c>
      <c r="O313" s="8">
        <v>4117910.91</v>
      </c>
      <c r="P313" s="8">
        <v>2306665.77</v>
      </c>
      <c r="Q313" s="8">
        <v>2306665.77</v>
      </c>
      <c r="R313" s="8">
        <v>3311223.6</v>
      </c>
      <c r="S313" s="8">
        <v>2306665.77</v>
      </c>
      <c r="T313" s="8">
        <v>2306665.77</v>
      </c>
      <c r="U313" s="8">
        <v>2306665.77</v>
      </c>
      <c r="V313" s="8">
        <v>2306665.77</v>
      </c>
      <c r="W313" s="8">
        <v>2306665.77</v>
      </c>
      <c r="X313" s="8">
        <v>2306665.77</v>
      </c>
      <c r="Y313" s="8">
        <v>2306665.77</v>
      </c>
      <c r="Z313" s="8">
        <v>2306665.77</v>
      </c>
      <c r="AA313" s="8">
        <v>2306665.77</v>
      </c>
      <c r="AB313" s="8">
        <v>2306665.77</v>
      </c>
      <c r="AC313" s="8">
        <v>2306665.77</v>
      </c>
      <c r="AD313" s="8">
        <v>2306665.77</v>
      </c>
      <c r="AE313" s="8">
        <v>2306665.77</v>
      </c>
      <c r="AF313" s="8">
        <v>2306665.77</v>
      </c>
    </row>
    <row r="314" spans="1:32" x14ac:dyDescent="0.2">
      <c r="A314" t="s">
        <v>445</v>
      </c>
      <c r="B314" s="52" t="s">
        <v>444</v>
      </c>
      <c r="C314" s="53" t="s">
        <v>65</v>
      </c>
      <c r="D314" s="9" t="s">
        <v>68</v>
      </c>
      <c r="E314" s="8" t="s">
        <v>69</v>
      </c>
      <c r="F314" s="8" t="s">
        <v>69</v>
      </c>
      <c r="G314" s="8" t="s">
        <v>69</v>
      </c>
      <c r="H314" s="8" t="s">
        <v>69</v>
      </c>
      <c r="I314" s="8" t="s">
        <v>69</v>
      </c>
      <c r="J314" s="8" t="s">
        <v>69</v>
      </c>
      <c r="K314" s="8" t="s">
        <v>69</v>
      </c>
      <c r="L314" s="8" t="s">
        <v>69</v>
      </c>
      <c r="M314" s="8" t="s">
        <v>69</v>
      </c>
      <c r="N314" s="8" t="s">
        <v>69</v>
      </c>
      <c r="O314" s="8" t="s">
        <v>69</v>
      </c>
      <c r="P314" s="8" t="s">
        <v>69</v>
      </c>
      <c r="Q314" s="8" t="s">
        <v>69</v>
      </c>
      <c r="R314" s="8" t="s">
        <v>69</v>
      </c>
      <c r="S314" s="8" t="s">
        <v>69</v>
      </c>
      <c r="T314" s="8" t="s">
        <v>69</v>
      </c>
      <c r="U314" s="8" t="s">
        <v>69</v>
      </c>
      <c r="V314" s="8" t="s">
        <v>69</v>
      </c>
      <c r="W314" s="8" t="s">
        <v>69</v>
      </c>
      <c r="X314" s="8" t="s">
        <v>69</v>
      </c>
      <c r="Y314" s="8" t="s">
        <v>69</v>
      </c>
      <c r="Z314" s="8" t="s">
        <v>69</v>
      </c>
      <c r="AA314" s="8" t="s">
        <v>69</v>
      </c>
      <c r="AB314" s="8" t="s">
        <v>69</v>
      </c>
      <c r="AC314" s="8" t="s">
        <v>69</v>
      </c>
      <c r="AD314" s="8" t="s">
        <v>69</v>
      </c>
      <c r="AE314" s="8" t="s">
        <v>69</v>
      </c>
      <c r="AF314" s="8" t="s">
        <v>69</v>
      </c>
    </row>
    <row r="315" spans="1:32" x14ac:dyDescent="0.2">
      <c r="A315" t="s">
        <v>446</v>
      </c>
      <c r="B315" s="52" t="s">
        <v>444</v>
      </c>
      <c r="C315" s="53" t="s">
        <v>65</v>
      </c>
      <c r="D315" s="9" t="s">
        <v>71</v>
      </c>
      <c r="E315" s="10"/>
      <c r="F315" s="10"/>
      <c r="G315" s="10">
        <v>21</v>
      </c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</row>
    <row r="316" spans="1:32" x14ac:dyDescent="0.2">
      <c r="A316" t="s">
        <v>447</v>
      </c>
      <c r="B316" s="52" t="s">
        <v>444</v>
      </c>
      <c r="C316" s="53" t="s">
        <v>65</v>
      </c>
      <c r="D316" s="9" t="s">
        <v>73</v>
      </c>
      <c r="E316" s="8"/>
      <c r="F316" s="8"/>
      <c r="G316" s="8" t="s">
        <v>448</v>
      </c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 t="s">
        <v>448</v>
      </c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</row>
    <row r="317" spans="1:32" x14ac:dyDescent="0.2">
      <c r="A317" t="s">
        <v>449</v>
      </c>
      <c r="B317" s="52" t="s">
        <v>444</v>
      </c>
      <c r="C317" s="53" t="s">
        <v>65</v>
      </c>
      <c r="D317" s="9" t="s">
        <v>76</v>
      </c>
      <c r="E317" s="8"/>
      <c r="F317" s="8"/>
      <c r="G317" s="8">
        <v>129</v>
      </c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</row>
    <row r="318" spans="1:32" x14ac:dyDescent="0.2">
      <c r="A318" t="s">
        <v>450</v>
      </c>
      <c r="B318" s="52" t="s">
        <v>444</v>
      </c>
      <c r="C318" s="53" t="s">
        <v>65</v>
      </c>
      <c r="D318" s="11" t="s">
        <v>78</v>
      </c>
      <c r="E318" s="8"/>
      <c r="F318" s="8"/>
      <c r="G318" s="8" t="s">
        <v>448</v>
      </c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 t="s">
        <v>448</v>
      </c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</row>
    <row r="319" spans="1:32" x14ac:dyDescent="0.2">
      <c r="A319" t="s">
        <v>451</v>
      </c>
      <c r="B319" s="52" t="s">
        <v>444</v>
      </c>
      <c r="C319" s="53" t="s">
        <v>80</v>
      </c>
      <c r="D319" s="9" t="s">
        <v>81</v>
      </c>
      <c r="E319" s="8">
        <v>21</v>
      </c>
      <c r="F319" s="8">
        <v>21</v>
      </c>
      <c r="G319" s="8">
        <v>21</v>
      </c>
      <c r="H319" s="8">
        <v>21</v>
      </c>
      <c r="I319" s="8">
        <v>21</v>
      </c>
      <c r="J319" s="8">
        <v>21</v>
      </c>
      <c r="K319" s="8">
        <v>21</v>
      </c>
      <c r="L319" s="8">
        <v>21</v>
      </c>
      <c r="M319" s="8">
        <v>21</v>
      </c>
      <c r="N319" s="8">
        <v>21</v>
      </c>
      <c r="O319" s="8">
        <v>21</v>
      </c>
      <c r="P319" s="8">
        <v>21</v>
      </c>
      <c r="Q319" s="8">
        <v>21</v>
      </c>
      <c r="R319" s="8">
        <v>21</v>
      </c>
      <c r="S319" s="8">
        <v>21</v>
      </c>
      <c r="T319" s="8">
        <v>21</v>
      </c>
      <c r="U319" s="8">
        <v>21</v>
      </c>
      <c r="V319" s="8">
        <v>21</v>
      </c>
      <c r="W319" s="8">
        <v>21</v>
      </c>
      <c r="X319" s="8">
        <v>21</v>
      </c>
      <c r="Y319" s="8">
        <v>21</v>
      </c>
      <c r="Z319" s="8">
        <v>21</v>
      </c>
      <c r="AA319" s="8">
        <v>21</v>
      </c>
      <c r="AB319" s="8">
        <v>21</v>
      </c>
      <c r="AC319" s="8">
        <v>21</v>
      </c>
      <c r="AD319" s="8">
        <v>21</v>
      </c>
      <c r="AE319" s="8">
        <v>21</v>
      </c>
      <c r="AF319" s="8">
        <v>21</v>
      </c>
    </row>
    <row r="320" spans="1:32" x14ac:dyDescent="0.2">
      <c r="A320" t="s">
        <v>452</v>
      </c>
      <c r="B320" s="52" t="s">
        <v>444</v>
      </c>
      <c r="C320" s="53" t="s">
        <v>80</v>
      </c>
      <c r="D320" s="9" t="s">
        <v>83</v>
      </c>
      <c r="E320" s="8" t="s">
        <v>153</v>
      </c>
      <c r="F320" s="8" t="s">
        <v>153</v>
      </c>
      <c r="G320" s="8" t="s">
        <v>153</v>
      </c>
      <c r="H320" s="8" t="s">
        <v>153</v>
      </c>
      <c r="I320" s="8" t="s">
        <v>153</v>
      </c>
      <c r="J320" s="8" t="s">
        <v>153</v>
      </c>
      <c r="K320" s="8" t="s">
        <v>153</v>
      </c>
      <c r="L320" s="8" t="s">
        <v>153</v>
      </c>
      <c r="M320" s="8" t="s">
        <v>153</v>
      </c>
      <c r="N320" s="8" t="s">
        <v>153</v>
      </c>
      <c r="O320" s="8" t="s">
        <v>153</v>
      </c>
      <c r="P320" s="8" t="s">
        <v>153</v>
      </c>
      <c r="Q320" s="8" t="s">
        <v>153</v>
      </c>
      <c r="R320" s="8" t="s">
        <v>153</v>
      </c>
      <c r="S320" s="8" t="s">
        <v>153</v>
      </c>
      <c r="T320" s="8" t="s">
        <v>153</v>
      </c>
      <c r="U320" s="8" t="s">
        <v>153</v>
      </c>
      <c r="V320" s="8" t="s">
        <v>153</v>
      </c>
      <c r="W320" s="8" t="s">
        <v>153</v>
      </c>
      <c r="X320" s="8" t="s">
        <v>153</v>
      </c>
      <c r="Y320" s="8" t="s">
        <v>153</v>
      </c>
      <c r="Z320" s="8" t="s">
        <v>153</v>
      </c>
      <c r="AA320" s="8" t="s">
        <v>153</v>
      </c>
      <c r="AB320" s="8" t="s">
        <v>153</v>
      </c>
      <c r="AC320" s="8" t="s">
        <v>153</v>
      </c>
      <c r="AD320" s="8" t="s">
        <v>153</v>
      </c>
      <c r="AE320" s="8" t="s">
        <v>153</v>
      </c>
      <c r="AF320" s="8" t="s">
        <v>153</v>
      </c>
    </row>
    <row r="321" spans="1:32" x14ac:dyDescent="0.2">
      <c r="A321" t="s">
        <v>453</v>
      </c>
      <c r="B321" s="52" t="s">
        <v>444</v>
      </c>
      <c r="C321" s="53" t="s">
        <v>80</v>
      </c>
      <c r="D321" s="9" t="s">
        <v>86</v>
      </c>
      <c r="E321" s="8">
        <v>2355091.08</v>
      </c>
      <c r="F321" s="8">
        <v>2355091.08</v>
      </c>
      <c r="G321" s="8">
        <v>2355091.08</v>
      </c>
      <c r="H321" s="8">
        <v>2355091.08</v>
      </c>
      <c r="I321" s="8">
        <v>2355091.08</v>
      </c>
      <c r="J321" s="8">
        <v>2355091.08</v>
      </c>
      <c r="K321" s="8">
        <v>2355091.08</v>
      </c>
      <c r="L321" s="8">
        <v>2355091.08</v>
      </c>
      <c r="M321" s="8">
        <v>2355091.08</v>
      </c>
      <c r="N321" s="8">
        <v>2355091.08</v>
      </c>
      <c r="O321" s="8">
        <v>2355091.08</v>
      </c>
      <c r="P321" s="8">
        <v>2355091.08</v>
      </c>
      <c r="Q321" s="8">
        <v>2355091.08</v>
      </c>
      <c r="R321" s="8">
        <v>2355091.08</v>
      </c>
      <c r="S321" s="8">
        <v>2355091.08</v>
      </c>
      <c r="T321" s="8">
        <v>2355091.08</v>
      </c>
      <c r="U321" s="8">
        <v>2355091.08</v>
      </c>
      <c r="V321" s="8">
        <v>2355091.08</v>
      </c>
      <c r="W321" s="8">
        <v>2355091.08</v>
      </c>
      <c r="X321" s="8">
        <v>2355091.08</v>
      </c>
      <c r="Y321" s="8">
        <v>2355091.08</v>
      </c>
      <c r="Z321" s="8">
        <v>2355091.08</v>
      </c>
      <c r="AA321" s="8">
        <v>2355091.08</v>
      </c>
      <c r="AB321" s="8">
        <v>2355091.08</v>
      </c>
      <c r="AC321" s="8">
        <v>2355091.08</v>
      </c>
      <c r="AD321" s="8">
        <v>2355091.08</v>
      </c>
      <c r="AE321" s="8">
        <v>2355091.08</v>
      </c>
      <c r="AF321" s="8">
        <v>2355091.08</v>
      </c>
    </row>
    <row r="322" spans="1:32" x14ac:dyDescent="0.2">
      <c r="A322" t="s">
        <v>454</v>
      </c>
      <c r="B322" s="52" t="s">
        <v>444</v>
      </c>
      <c r="C322" s="53" t="s">
        <v>80</v>
      </c>
      <c r="D322" s="9" t="s">
        <v>88</v>
      </c>
      <c r="E322" s="8" t="s">
        <v>69</v>
      </c>
      <c r="F322" s="8" t="s">
        <v>69</v>
      </c>
      <c r="G322" s="8" t="s">
        <v>69</v>
      </c>
      <c r="H322" s="8" t="s">
        <v>69</v>
      </c>
      <c r="I322" s="8" t="s">
        <v>69</v>
      </c>
      <c r="J322" s="8" t="s">
        <v>69</v>
      </c>
      <c r="K322" s="8" t="s">
        <v>69</v>
      </c>
      <c r="L322" s="8" t="s">
        <v>69</v>
      </c>
      <c r="M322" s="8" t="s">
        <v>69</v>
      </c>
      <c r="N322" s="8" t="s">
        <v>69</v>
      </c>
      <c r="O322" s="8" t="s">
        <v>69</v>
      </c>
      <c r="P322" s="8" t="s">
        <v>69</v>
      </c>
      <c r="Q322" s="8" t="s">
        <v>69</v>
      </c>
      <c r="R322" s="8" t="s">
        <v>69</v>
      </c>
      <c r="S322" s="8" t="s">
        <v>69</v>
      </c>
      <c r="T322" s="8" t="s">
        <v>69</v>
      </c>
      <c r="U322" s="8" t="s">
        <v>69</v>
      </c>
      <c r="V322" s="8" t="s">
        <v>69</v>
      </c>
      <c r="W322" s="8" t="s">
        <v>69</v>
      </c>
      <c r="X322" s="8" t="s">
        <v>69</v>
      </c>
      <c r="Y322" s="8" t="s">
        <v>69</v>
      </c>
      <c r="Z322" s="8" t="s">
        <v>69</v>
      </c>
      <c r="AA322" s="8" t="s">
        <v>69</v>
      </c>
      <c r="AB322" s="8" t="s">
        <v>69</v>
      </c>
      <c r="AC322" s="8" t="s">
        <v>69</v>
      </c>
      <c r="AD322" s="8" t="s">
        <v>69</v>
      </c>
      <c r="AE322" s="8" t="s">
        <v>69</v>
      </c>
      <c r="AF322" s="8" t="s">
        <v>69</v>
      </c>
    </row>
    <row r="323" spans="1:32" x14ac:dyDescent="0.2">
      <c r="A323" t="s">
        <v>455</v>
      </c>
      <c r="B323" s="52" t="s">
        <v>444</v>
      </c>
      <c r="C323" s="53" t="s">
        <v>80</v>
      </c>
      <c r="D323" s="11" t="s">
        <v>90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</row>
    <row r="324" spans="1:32" ht="15" x14ac:dyDescent="0.25">
      <c r="A324" t="s">
        <v>456</v>
      </c>
      <c r="B324" s="54" t="s">
        <v>457</v>
      </c>
      <c r="C324" s="55" t="s">
        <v>65</v>
      </c>
      <c r="D324" s="13" t="s">
        <v>66</v>
      </c>
      <c r="E324" s="8">
        <v>2306665.77</v>
      </c>
      <c r="F324" s="8">
        <v>2306665.77</v>
      </c>
      <c r="G324" s="8">
        <v>3938495.13</v>
      </c>
      <c r="H324" s="8">
        <v>2306665.77</v>
      </c>
      <c r="I324" s="8">
        <v>2306665.77</v>
      </c>
      <c r="J324" s="8">
        <v>2306665.77</v>
      </c>
      <c r="K324" s="8">
        <v>2306665.77</v>
      </c>
      <c r="L324" s="8">
        <v>2306665.77</v>
      </c>
      <c r="M324" s="8">
        <v>2306665.77</v>
      </c>
      <c r="N324" s="8">
        <v>2306665.77</v>
      </c>
      <c r="O324" s="8">
        <v>4372683.33</v>
      </c>
      <c r="P324" s="8">
        <v>2306665.77</v>
      </c>
      <c r="Q324" s="8">
        <v>2306665.77</v>
      </c>
      <c r="R324" s="8">
        <v>3311223.6</v>
      </c>
      <c r="S324" s="8">
        <v>2306665.77</v>
      </c>
      <c r="T324" s="8">
        <v>2306665.77</v>
      </c>
      <c r="U324" s="8">
        <v>2306665.77</v>
      </c>
      <c r="V324" s="8">
        <v>2306665.77</v>
      </c>
      <c r="W324" s="8">
        <v>2306665.77</v>
      </c>
      <c r="X324" s="8">
        <v>2306665.77</v>
      </c>
      <c r="Y324" s="8">
        <v>2306665.77</v>
      </c>
      <c r="Z324" s="8">
        <v>2306665.77</v>
      </c>
      <c r="AA324" s="8">
        <v>2306665.77</v>
      </c>
      <c r="AB324" s="8">
        <v>2306665.77</v>
      </c>
      <c r="AC324" s="8">
        <v>2306665.77</v>
      </c>
      <c r="AD324" s="8">
        <v>2306665.77</v>
      </c>
      <c r="AE324" s="8">
        <v>2306665.77</v>
      </c>
      <c r="AF324" s="8">
        <v>2306665.77</v>
      </c>
    </row>
    <row r="325" spans="1:32" x14ac:dyDescent="0.2">
      <c r="A325" t="s">
        <v>458</v>
      </c>
      <c r="B325" s="54" t="s">
        <v>457</v>
      </c>
      <c r="C325" s="55" t="s">
        <v>65</v>
      </c>
      <c r="D325" s="14" t="s">
        <v>68</v>
      </c>
      <c r="E325" s="8" t="s">
        <v>69</v>
      </c>
      <c r="F325" s="8" t="s">
        <v>69</v>
      </c>
      <c r="G325" s="8" t="s">
        <v>69</v>
      </c>
      <c r="H325" s="8" t="s">
        <v>69</v>
      </c>
      <c r="I325" s="8" t="s">
        <v>69</v>
      </c>
      <c r="J325" s="8" t="s">
        <v>69</v>
      </c>
      <c r="K325" s="8" t="s">
        <v>69</v>
      </c>
      <c r="L325" s="8" t="s">
        <v>69</v>
      </c>
      <c r="M325" s="8" t="s">
        <v>69</v>
      </c>
      <c r="N325" s="8" t="s">
        <v>69</v>
      </c>
      <c r="O325" s="8" t="s">
        <v>69</v>
      </c>
      <c r="P325" s="8" t="s">
        <v>69</v>
      </c>
      <c r="Q325" s="8" t="s">
        <v>69</v>
      </c>
      <c r="R325" s="8" t="s">
        <v>69</v>
      </c>
      <c r="S325" s="8" t="s">
        <v>69</v>
      </c>
      <c r="T325" s="8" t="s">
        <v>69</v>
      </c>
      <c r="U325" s="8" t="s">
        <v>69</v>
      </c>
      <c r="V325" s="8" t="s">
        <v>69</v>
      </c>
      <c r="W325" s="8" t="s">
        <v>69</v>
      </c>
      <c r="X325" s="8" t="s">
        <v>69</v>
      </c>
      <c r="Y325" s="8" t="s">
        <v>69</v>
      </c>
      <c r="Z325" s="8" t="s">
        <v>69</v>
      </c>
      <c r="AA325" s="8" t="s">
        <v>69</v>
      </c>
      <c r="AB325" s="8" t="s">
        <v>69</v>
      </c>
      <c r="AC325" s="8" t="s">
        <v>69</v>
      </c>
      <c r="AD325" s="8" t="s">
        <v>69</v>
      </c>
      <c r="AE325" s="8" t="s">
        <v>69</v>
      </c>
      <c r="AF325" s="8" t="s">
        <v>69</v>
      </c>
    </row>
    <row r="326" spans="1:32" x14ac:dyDescent="0.2">
      <c r="A326" t="s">
        <v>459</v>
      </c>
      <c r="B326" s="54" t="s">
        <v>457</v>
      </c>
      <c r="C326" s="55" t="s">
        <v>65</v>
      </c>
      <c r="D326" s="14" t="s">
        <v>71</v>
      </c>
      <c r="E326" s="10"/>
      <c r="F326" s="10"/>
      <c r="G326" s="10">
        <v>21</v>
      </c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</row>
    <row r="327" spans="1:32" x14ac:dyDescent="0.2">
      <c r="A327" t="s">
        <v>460</v>
      </c>
      <c r="B327" s="54" t="s">
        <v>457</v>
      </c>
      <c r="C327" s="55" t="s">
        <v>65</v>
      </c>
      <c r="D327" s="14" t="s">
        <v>73</v>
      </c>
      <c r="E327" s="8"/>
      <c r="F327" s="8"/>
      <c r="G327" s="8" t="s">
        <v>461</v>
      </c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 t="s">
        <v>461</v>
      </c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</row>
    <row r="328" spans="1:32" x14ac:dyDescent="0.2">
      <c r="A328" t="s">
        <v>462</v>
      </c>
      <c r="B328" s="54" t="s">
        <v>457</v>
      </c>
      <c r="C328" s="55" t="s">
        <v>65</v>
      </c>
      <c r="D328" s="14" t="s">
        <v>76</v>
      </c>
      <c r="E328" s="8"/>
      <c r="F328" s="8"/>
      <c r="G328" s="8">
        <v>129</v>
      </c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</row>
    <row r="329" spans="1:32" x14ac:dyDescent="0.2">
      <c r="A329" t="s">
        <v>463</v>
      </c>
      <c r="B329" s="54" t="s">
        <v>457</v>
      </c>
      <c r="C329" s="55" t="s">
        <v>65</v>
      </c>
      <c r="D329" s="15" t="s">
        <v>78</v>
      </c>
      <c r="E329" s="8"/>
      <c r="F329" s="8"/>
      <c r="G329" s="8" t="s">
        <v>461</v>
      </c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 t="s">
        <v>461</v>
      </c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</row>
    <row r="330" spans="1:32" x14ac:dyDescent="0.2">
      <c r="A330" t="s">
        <v>464</v>
      </c>
      <c r="B330" s="54" t="s">
        <v>457</v>
      </c>
      <c r="C330" s="55" t="s">
        <v>80</v>
      </c>
      <c r="D330" s="14" t="s">
        <v>81</v>
      </c>
      <c r="E330" s="8">
        <v>21</v>
      </c>
      <c r="F330" s="8">
        <v>21</v>
      </c>
      <c r="G330" s="8">
        <v>21</v>
      </c>
      <c r="H330" s="8">
        <v>21</v>
      </c>
      <c r="I330" s="8">
        <v>21</v>
      </c>
      <c r="J330" s="8">
        <v>21</v>
      </c>
      <c r="K330" s="8">
        <v>21</v>
      </c>
      <c r="L330" s="8">
        <v>21</v>
      </c>
      <c r="M330" s="8">
        <v>21</v>
      </c>
      <c r="N330" s="8">
        <v>21</v>
      </c>
      <c r="O330" s="8">
        <v>21</v>
      </c>
      <c r="P330" s="8">
        <v>21</v>
      </c>
      <c r="Q330" s="8">
        <v>21</v>
      </c>
      <c r="R330" s="8">
        <v>21</v>
      </c>
      <c r="S330" s="8">
        <v>21</v>
      </c>
      <c r="T330" s="8">
        <v>21</v>
      </c>
      <c r="U330" s="8">
        <v>21</v>
      </c>
      <c r="V330" s="8">
        <v>21</v>
      </c>
      <c r="W330" s="8">
        <v>21</v>
      </c>
      <c r="X330" s="8">
        <v>21</v>
      </c>
      <c r="Y330" s="8">
        <v>21</v>
      </c>
      <c r="Z330" s="8">
        <v>21</v>
      </c>
      <c r="AA330" s="8">
        <v>21</v>
      </c>
      <c r="AB330" s="8">
        <v>21</v>
      </c>
      <c r="AC330" s="8">
        <v>21</v>
      </c>
      <c r="AD330" s="8">
        <v>21</v>
      </c>
      <c r="AE330" s="8">
        <v>21</v>
      </c>
      <c r="AF330" s="8">
        <v>21</v>
      </c>
    </row>
    <row r="331" spans="1:32" x14ac:dyDescent="0.2">
      <c r="A331" t="s">
        <v>465</v>
      </c>
      <c r="B331" s="54" t="s">
        <v>457</v>
      </c>
      <c r="C331" s="55" t="s">
        <v>80</v>
      </c>
      <c r="D331" s="14" t="s">
        <v>83</v>
      </c>
      <c r="E331" s="8" t="s">
        <v>153</v>
      </c>
      <c r="F331" s="8" t="s">
        <v>153</v>
      </c>
      <c r="G331" s="8" t="s">
        <v>153</v>
      </c>
      <c r="H331" s="8" t="s">
        <v>153</v>
      </c>
      <c r="I331" s="8" t="s">
        <v>153</v>
      </c>
      <c r="J331" s="8" t="s">
        <v>153</v>
      </c>
      <c r="K331" s="8" t="s">
        <v>153</v>
      </c>
      <c r="L331" s="8" t="s">
        <v>153</v>
      </c>
      <c r="M331" s="8" t="s">
        <v>153</v>
      </c>
      <c r="N331" s="8" t="s">
        <v>153</v>
      </c>
      <c r="O331" s="8" t="s">
        <v>153</v>
      </c>
      <c r="P331" s="8" t="s">
        <v>153</v>
      </c>
      <c r="Q331" s="8" t="s">
        <v>153</v>
      </c>
      <c r="R331" s="8" t="s">
        <v>153</v>
      </c>
      <c r="S331" s="8" t="s">
        <v>153</v>
      </c>
      <c r="T331" s="8" t="s">
        <v>153</v>
      </c>
      <c r="U331" s="8" t="s">
        <v>153</v>
      </c>
      <c r="V331" s="8" t="s">
        <v>153</v>
      </c>
      <c r="W331" s="8" t="s">
        <v>153</v>
      </c>
      <c r="X331" s="8" t="s">
        <v>153</v>
      </c>
      <c r="Y331" s="8" t="s">
        <v>153</v>
      </c>
      <c r="Z331" s="8" t="s">
        <v>153</v>
      </c>
      <c r="AA331" s="8" t="s">
        <v>153</v>
      </c>
      <c r="AB331" s="8" t="s">
        <v>153</v>
      </c>
      <c r="AC331" s="8" t="s">
        <v>153</v>
      </c>
      <c r="AD331" s="8" t="s">
        <v>153</v>
      </c>
      <c r="AE331" s="8" t="s">
        <v>153</v>
      </c>
      <c r="AF331" s="8" t="s">
        <v>153</v>
      </c>
    </row>
    <row r="332" spans="1:32" x14ac:dyDescent="0.2">
      <c r="A332" t="s">
        <v>466</v>
      </c>
      <c r="B332" s="54" t="s">
        <v>457</v>
      </c>
      <c r="C332" s="55" t="s">
        <v>80</v>
      </c>
      <c r="D332" s="14" t="s">
        <v>86</v>
      </c>
      <c r="E332" s="8">
        <v>2355091.08</v>
      </c>
      <c r="F332" s="8">
        <v>2355091.08</v>
      </c>
      <c r="G332" s="8">
        <v>2355091.08</v>
      </c>
      <c r="H332" s="8">
        <v>2355091.08</v>
      </c>
      <c r="I332" s="8">
        <v>2355091.08</v>
      </c>
      <c r="J332" s="8">
        <v>2355091.08</v>
      </c>
      <c r="K332" s="8">
        <v>2355091.08</v>
      </c>
      <c r="L332" s="8">
        <v>2355091.08</v>
      </c>
      <c r="M332" s="8">
        <v>2355091.08</v>
      </c>
      <c r="N332" s="8">
        <v>2355091.08</v>
      </c>
      <c r="O332" s="8">
        <v>2355091.08</v>
      </c>
      <c r="P332" s="8">
        <v>2355091.08</v>
      </c>
      <c r="Q332" s="8">
        <v>2355091.08</v>
      </c>
      <c r="R332" s="8">
        <v>2355091.08</v>
      </c>
      <c r="S332" s="8">
        <v>2355091.08</v>
      </c>
      <c r="T332" s="8">
        <v>2355091.08</v>
      </c>
      <c r="U332" s="8">
        <v>2355091.08</v>
      </c>
      <c r="V332" s="8">
        <v>2355091.08</v>
      </c>
      <c r="W332" s="8">
        <v>2355091.08</v>
      </c>
      <c r="X332" s="8">
        <v>2355091.08</v>
      </c>
      <c r="Y332" s="8">
        <v>2355091.08</v>
      </c>
      <c r="Z332" s="8">
        <v>2355091.08</v>
      </c>
      <c r="AA332" s="8">
        <v>2355091.08</v>
      </c>
      <c r="AB332" s="8">
        <v>2355091.08</v>
      </c>
      <c r="AC332" s="8">
        <v>2355091.08</v>
      </c>
      <c r="AD332" s="8">
        <v>2355091.08</v>
      </c>
      <c r="AE332" s="8">
        <v>2355091.08</v>
      </c>
      <c r="AF332" s="8">
        <v>2355091.08</v>
      </c>
    </row>
    <row r="333" spans="1:32" x14ac:dyDescent="0.2">
      <c r="A333" t="s">
        <v>467</v>
      </c>
      <c r="B333" s="54" t="s">
        <v>457</v>
      </c>
      <c r="C333" s="55" t="s">
        <v>80</v>
      </c>
      <c r="D333" s="14" t="s">
        <v>88</v>
      </c>
      <c r="E333" s="8" t="s">
        <v>69</v>
      </c>
      <c r="F333" s="8" t="s">
        <v>69</v>
      </c>
      <c r="G333" s="8" t="s">
        <v>69</v>
      </c>
      <c r="H333" s="8" t="s">
        <v>69</v>
      </c>
      <c r="I333" s="8" t="s">
        <v>69</v>
      </c>
      <c r="J333" s="8" t="s">
        <v>69</v>
      </c>
      <c r="K333" s="8" t="s">
        <v>69</v>
      </c>
      <c r="L333" s="8" t="s">
        <v>69</v>
      </c>
      <c r="M333" s="8" t="s">
        <v>69</v>
      </c>
      <c r="N333" s="8" t="s">
        <v>69</v>
      </c>
      <c r="O333" s="8" t="s">
        <v>69</v>
      </c>
      <c r="P333" s="8" t="s">
        <v>69</v>
      </c>
      <c r="Q333" s="8" t="s">
        <v>69</v>
      </c>
      <c r="R333" s="8" t="s">
        <v>69</v>
      </c>
      <c r="S333" s="8" t="s">
        <v>69</v>
      </c>
      <c r="T333" s="8" t="s">
        <v>69</v>
      </c>
      <c r="U333" s="8" t="s">
        <v>69</v>
      </c>
      <c r="V333" s="8" t="s">
        <v>69</v>
      </c>
      <c r="W333" s="8" t="s">
        <v>69</v>
      </c>
      <c r="X333" s="8" t="s">
        <v>69</v>
      </c>
      <c r="Y333" s="8" t="s">
        <v>69</v>
      </c>
      <c r="Z333" s="8" t="s">
        <v>69</v>
      </c>
      <c r="AA333" s="8" t="s">
        <v>69</v>
      </c>
      <c r="AB333" s="8" t="s">
        <v>69</v>
      </c>
      <c r="AC333" s="8" t="s">
        <v>69</v>
      </c>
      <c r="AD333" s="8" t="s">
        <v>69</v>
      </c>
      <c r="AE333" s="8" t="s">
        <v>69</v>
      </c>
      <c r="AF333" s="8" t="s">
        <v>69</v>
      </c>
    </row>
    <row r="334" spans="1:32" x14ac:dyDescent="0.2">
      <c r="A334" t="s">
        <v>468</v>
      </c>
      <c r="B334" s="54" t="s">
        <v>457</v>
      </c>
      <c r="C334" s="55" t="s">
        <v>80</v>
      </c>
      <c r="D334" s="15" t="s">
        <v>90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</row>
    <row r="335" spans="1:32" ht="15" x14ac:dyDescent="0.25">
      <c r="A335" t="s">
        <v>469</v>
      </c>
      <c r="B335" s="52" t="s">
        <v>470</v>
      </c>
      <c r="C335" s="53" t="s">
        <v>65</v>
      </c>
      <c r="D335" s="7" t="s">
        <v>66</v>
      </c>
      <c r="E335" s="8">
        <v>962329</v>
      </c>
      <c r="F335" s="8">
        <v>962329</v>
      </c>
      <c r="G335" s="8">
        <v>3631306.2</v>
      </c>
      <c r="H335" s="8">
        <v>962329</v>
      </c>
      <c r="I335" s="8">
        <v>962329</v>
      </c>
      <c r="J335" s="8">
        <v>962329</v>
      </c>
      <c r="K335" s="8">
        <v>962329</v>
      </c>
      <c r="L335" s="8">
        <v>962329</v>
      </c>
      <c r="M335" s="8">
        <v>962329</v>
      </c>
      <c r="N335" s="8">
        <v>962329</v>
      </c>
      <c r="O335" s="8">
        <v>3840746.4</v>
      </c>
      <c r="P335" s="8">
        <v>962329</v>
      </c>
      <c r="Q335" s="8">
        <v>962329</v>
      </c>
      <c r="R335" s="8">
        <v>1348991</v>
      </c>
      <c r="S335" s="8">
        <v>962329</v>
      </c>
      <c r="T335" s="8">
        <v>962329</v>
      </c>
      <c r="U335" s="8">
        <v>962329</v>
      </c>
      <c r="V335" s="8">
        <v>962329</v>
      </c>
      <c r="W335" s="8">
        <v>962329</v>
      </c>
      <c r="X335" s="8">
        <v>962329</v>
      </c>
      <c r="Y335" s="8">
        <v>962329</v>
      </c>
      <c r="Z335" s="8">
        <v>962329</v>
      </c>
      <c r="AA335" s="8">
        <v>962329</v>
      </c>
      <c r="AB335" s="8">
        <v>962329</v>
      </c>
      <c r="AC335" s="8">
        <v>962329</v>
      </c>
      <c r="AD335" s="8">
        <v>962329</v>
      </c>
      <c r="AE335" s="8">
        <v>962329</v>
      </c>
      <c r="AF335" s="8">
        <v>962329</v>
      </c>
    </row>
    <row r="336" spans="1:32" x14ac:dyDescent="0.2">
      <c r="A336" t="s">
        <v>471</v>
      </c>
      <c r="B336" s="52" t="s">
        <v>470</v>
      </c>
      <c r="C336" s="53" t="s">
        <v>65</v>
      </c>
      <c r="D336" s="9" t="s">
        <v>68</v>
      </c>
      <c r="E336" s="8" t="s">
        <v>69</v>
      </c>
      <c r="F336" s="8" t="s">
        <v>69</v>
      </c>
      <c r="G336" s="8" t="s">
        <v>69</v>
      </c>
      <c r="H336" s="8" t="s">
        <v>69</v>
      </c>
      <c r="I336" s="8" t="s">
        <v>69</v>
      </c>
      <c r="J336" s="8" t="s">
        <v>69</v>
      </c>
      <c r="K336" s="8" t="s">
        <v>69</v>
      </c>
      <c r="L336" s="8" t="s">
        <v>69</v>
      </c>
      <c r="M336" s="8" t="s">
        <v>69</v>
      </c>
      <c r="N336" s="8" t="s">
        <v>69</v>
      </c>
      <c r="O336" s="8" t="s">
        <v>69</v>
      </c>
      <c r="P336" s="8" t="s">
        <v>69</v>
      </c>
      <c r="Q336" s="8" t="s">
        <v>69</v>
      </c>
      <c r="R336" s="8" t="s">
        <v>69</v>
      </c>
      <c r="S336" s="8" t="s">
        <v>69</v>
      </c>
      <c r="T336" s="8" t="s">
        <v>69</v>
      </c>
      <c r="U336" s="8" t="s">
        <v>69</v>
      </c>
      <c r="V336" s="8" t="s">
        <v>69</v>
      </c>
      <c r="W336" s="8" t="s">
        <v>69</v>
      </c>
      <c r="X336" s="8" t="s">
        <v>69</v>
      </c>
      <c r="Y336" s="8" t="s">
        <v>69</v>
      </c>
      <c r="Z336" s="8" t="s">
        <v>69</v>
      </c>
      <c r="AA336" s="8" t="s">
        <v>69</v>
      </c>
      <c r="AB336" s="8" t="s">
        <v>69</v>
      </c>
      <c r="AC336" s="8" t="s">
        <v>69</v>
      </c>
      <c r="AD336" s="8" t="s">
        <v>69</v>
      </c>
      <c r="AE336" s="8" t="s">
        <v>69</v>
      </c>
      <c r="AF336" s="8" t="s">
        <v>69</v>
      </c>
    </row>
    <row r="337" spans="1:32" x14ac:dyDescent="0.2">
      <c r="A337" t="s">
        <v>472</v>
      </c>
      <c r="B337" s="52" t="s">
        <v>470</v>
      </c>
      <c r="C337" s="53" t="s">
        <v>65</v>
      </c>
      <c r="D337" s="9" t="s">
        <v>71</v>
      </c>
      <c r="E337" s="10"/>
      <c r="F337" s="10"/>
      <c r="G337" s="10">
        <v>21</v>
      </c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</row>
    <row r="338" spans="1:32" x14ac:dyDescent="0.2">
      <c r="A338" t="s">
        <v>473</v>
      </c>
      <c r="B338" s="52" t="s">
        <v>470</v>
      </c>
      <c r="C338" s="53" t="s">
        <v>65</v>
      </c>
      <c r="D338" s="9" t="s">
        <v>73</v>
      </c>
      <c r="E338" s="8"/>
      <c r="F338" s="8"/>
      <c r="G338" s="8" t="s">
        <v>474</v>
      </c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 t="s">
        <v>474</v>
      </c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</row>
    <row r="339" spans="1:32" x14ac:dyDescent="0.2">
      <c r="A339" t="s">
        <v>475</v>
      </c>
      <c r="B339" s="52" t="s">
        <v>470</v>
      </c>
      <c r="C339" s="53" t="s">
        <v>65</v>
      </c>
      <c r="D339" s="9" t="s">
        <v>76</v>
      </c>
      <c r="E339" s="8"/>
      <c r="F339" s="8"/>
      <c r="G339" s="8">
        <v>2060</v>
      </c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</row>
    <row r="340" spans="1:32" x14ac:dyDescent="0.2">
      <c r="A340" t="s">
        <v>476</v>
      </c>
      <c r="B340" s="52" t="s">
        <v>470</v>
      </c>
      <c r="C340" s="53" t="s">
        <v>65</v>
      </c>
      <c r="D340" s="11" t="s">
        <v>78</v>
      </c>
      <c r="E340" s="8"/>
      <c r="F340" s="8"/>
      <c r="G340" s="8" t="s">
        <v>474</v>
      </c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 t="s">
        <v>474</v>
      </c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</row>
    <row r="341" spans="1:32" x14ac:dyDescent="0.2">
      <c r="A341" t="s">
        <v>477</v>
      </c>
      <c r="B341" s="52" t="s">
        <v>470</v>
      </c>
      <c r="C341" s="53" t="s">
        <v>80</v>
      </c>
      <c r="D341" s="9" t="s">
        <v>81</v>
      </c>
      <c r="E341" s="8">
        <v>21</v>
      </c>
      <c r="F341" s="8">
        <v>21</v>
      </c>
      <c r="G341" s="8">
        <v>21</v>
      </c>
      <c r="H341" s="8">
        <v>21</v>
      </c>
      <c r="I341" s="8">
        <v>21</v>
      </c>
      <c r="J341" s="8">
        <v>21</v>
      </c>
      <c r="K341" s="8">
        <v>21</v>
      </c>
      <c r="L341" s="8">
        <v>21</v>
      </c>
      <c r="M341" s="8">
        <v>21</v>
      </c>
      <c r="N341" s="8">
        <v>21</v>
      </c>
      <c r="O341" s="8">
        <v>21</v>
      </c>
      <c r="P341" s="8">
        <v>21</v>
      </c>
      <c r="Q341" s="8">
        <v>21</v>
      </c>
      <c r="R341" s="8">
        <v>21</v>
      </c>
      <c r="S341" s="8">
        <v>21</v>
      </c>
      <c r="T341" s="8">
        <v>21</v>
      </c>
      <c r="U341" s="8">
        <v>21</v>
      </c>
      <c r="V341" s="8">
        <v>21</v>
      </c>
      <c r="W341" s="8">
        <v>21</v>
      </c>
      <c r="X341" s="8">
        <v>21</v>
      </c>
      <c r="Y341" s="8">
        <v>21</v>
      </c>
      <c r="Z341" s="8">
        <v>21</v>
      </c>
      <c r="AA341" s="8">
        <v>21</v>
      </c>
      <c r="AB341" s="8">
        <v>21</v>
      </c>
      <c r="AC341" s="8">
        <v>21</v>
      </c>
      <c r="AD341" s="8">
        <v>21</v>
      </c>
      <c r="AE341" s="8">
        <v>21</v>
      </c>
      <c r="AF341" s="8">
        <v>21</v>
      </c>
    </row>
    <row r="342" spans="1:32" x14ac:dyDescent="0.2">
      <c r="A342" t="s">
        <v>478</v>
      </c>
      <c r="B342" s="52" t="s">
        <v>470</v>
      </c>
      <c r="C342" s="53" t="s">
        <v>80</v>
      </c>
      <c r="D342" s="9" t="s">
        <v>83</v>
      </c>
      <c r="E342" s="8" t="s">
        <v>153</v>
      </c>
      <c r="F342" s="8" t="s">
        <v>153</v>
      </c>
      <c r="G342" s="8" t="s">
        <v>153</v>
      </c>
      <c r="H342" s="8" t="s">
        <v>153</v>
      </c>
      <c r="I342" s="8" t="s">
        <v>153</v>
      </c>
      <c r="J342" s="8" t="s">
        <v>153</v>
      </c>
      <c r="K342" s="8" t="s">
        <v>153</v>
      </c>
      <c r="L342" s="8" t="s">
        <v>153</v>
      </c>
      <c r="M342" s="8" t="s">
        <v>153</v>
      </c>
      <c r="N342" s="8" t="s">
        <v>153</v>
      </c>
      <c r="O342" s="8" t="s">
        <v>153</v>
      </c>
      <c r="P342" s="8" t="s">
        <v>153</v>
      </c>
      <c r="Q342" s="8" t="s">
        <v>153</v>
      </c>
      <c r="R342" s="8" t="s">
        <v>153</v>
      </c>
      <c r="S342" s="8" t="s">
        <v>153</v>
      </c>
      <c r="T342" s="8" t="s">
        <v>153</v>
      </c>
      <c r="U342" s="8" t="s">
        <v>153</v>
      </c>
      <c r="V342" s="8" t="s">
        <v>153</v>
      </c>
      <c r="W342" s="8" t="s">
        <v>153</v>
      </c>
      <c r="X342" s="8" t="s">
        <v>153</v>
      </c>
      <c r="Y342" s="8" t="s">
        <v>153</v>
      </c>
      <c r="Z342" s="8" t="s">
        <v>153</v>
      </c>
      <c r="AA342" s="8" t="s">
        <v>153</v>
      </c>
      <c r="AB342" s="8" t="s">
        <v>153</v>
      </c>
      <c r="AC342" s="8" t="s">
        <v>153</v>
      </c>
      <c r="AD342" s="8" t="s">
        <v>153</v>
      </c>
      <c r="AE342" s="8" t="s">
        <v>153</v>
      </c>
      <c r="AF342" s="8" t="s">
        <v>153</v>
      </c>
    </row>
    <row r="343" spans="1:32" x14ac:dyDescent="0.2">
      <c r="A343" t="s">
        <v>479</v>
      </c>
      <c r="B343" s="52" t="s">
        <v>470</v>
      </c>
      <c r="C343" s="53" t="s">
        <v>80</v>
      </c>
      <c r="D343" s="9" t="s">
        <v>86</v>
      </c>
      <c r="E343" s="8">
        <v>962329</v>
      </c>
      <c r="F343" s="8">
        <v>962329</v>
      </c>
      <c r="G343" s="8">
        <v>962329</v>
      </c>
      <c r="H343" s="8">
        <v>962329</v>
      </c>
      <c r="I343" s="8">
        <v>962329</v>
      </c>
      <c r="J343" s="8">
        <v>962329</v>
      </c>
      <c r="K343" s="8">
        <v>962329</v>
      </c>
      <c r="L343" s="8">
        <v>962329</v>
      </c>
      <c r="M343" s="8">
        <v>962329</v>
      </c>
      <c r="N343" s="8">
        <v>962329</v>
      </c>
      <c r="O343" s="8">
        <v>962329</v>
      </c>
      <c r="P343" s="8">
        <v>962329</v>
      </c>
      <c r="Q343" s="8">
        <v>962329</v>
      </c>
      <c r="R343" s="8">
        <v>962329</v>
      </c>
      <c r="S343" s="8">
        <v>962329</v>
      </c>
      <c r="T343" s="8">
        <v>962329</v>
      </c>
      <c r="U343" s="8">
        <v>962329</v>
      </c>
      <c r="V343" s="8">
        <v>962329</v>
      </c>
      <c r="W343" s="8">
        <v>962329</v>
      </c>
      <c r="X343" s="8">
        <v>962329</v>
      </c>
      <c r="Y343" s="8">
        <v>962329</v>
      </c>
      <c r="Z343" s="8">
        <v>962329</v>
      </c>
      <c r="AA343" s="8">
        <v>962329</v>
      </c>
      <c r="AB343" s="8">
        <v>962329</v>
      </c>
      <c r="AC343" s="8">
        <v>962329</v>
      </c>
      <c r="AD343" s="8">
        <v>962329</v>
      </c>
      <c r="AE343" s="8">
        <v>962329</v>
      </c>
      <c r="AF343" s="8">
        <v>962329</v>
      </c>
    </row>
    <row r="344" spans="1:32" x14ac:dyDescent="0.2">
      <c r="A344" t="s">
        <v>480</v>
      </c>
      <c r="B344" s="52" t="s">
        <v>470</v>
      </c>
      <c r="C344" s="53" t="s">
        <v>80</v>
      </c>
      <c r="D344" s="9" t="s">
        <v>88</v>
      </c>
      <c r="E344" s="8" t="s">
        <v>69</v>
      </c>
      <c r="F344" s="8" t="s">
        <v>69</v>
      </c>
      <c r="G344" s="8" t="s">
        <v>69</v>
      </c>
      <c r="H344" s="8" t="s">
        <v>69</v>
      </c>
      <c r="I344" s="8" t="s">
        <v>69</v>
      </c>
      <c r="J344" s="8" t="s">
        <v>69</v>
      </c>
      <c r="K344" s="8" t="s">
        <v>69</v>
      </c>
      <c r="L344" s="8" t="s">
        <v>69</v>
      </c>
      <c r="M344" s="8" t="s">
        <v>69</v>
      </c>
      <c r="N344" s="8" t="s">
        <v>69</v>
      </c>
      <c r="O344" s="8" t="s">
        <v>69</v>
      </c>
      <c r="P344" s="8" t="s">
        <v>69</v>
      </c>
      <c r="Q344" s="8" t="s">
        <v>69</v>
      </c>
      <c r="R344" s="8" t="s">
        <v>69</v>
      </c>
      <c r="S344" s="8" t="s">
        <v>69</v>
      </c>
      <c r="T344" s="8" t="s">
        <v>69</v>
      </c>
      <c r="U344" s="8" t="s">
        <v>69</v>
      </c>
      <c r="V344" s="8" t="s">
        <v>69</v>
      </c>
      <c r="W344" s="8" t="s">
        <v>69</v>
      </c>
      <c r="X344" s="8" t="s">
        <v>69</v>
      </c>
      <c r="Y344" s="8" t="s">
        <v>69</v>
      </c>
      <c r="Z344" s="8" t="s">
        <v>69</v>
      </c>
      <c r="AA344" s="8" t="s">
        <v>69</v>
      </c>
      <c r="AB344" s="8" t="s">
        <v>69</v>
      </c>
      <c r="AC344" s="8" t="s">
        <v>69</v>
      </c>
      <c r="AD344" s="8" t="s">
        <v>69</v>
      </c>
      <c r="AE344" s="8" t="s">
        <v>69</v>
      </c>
      <c r="AF344" s="8" t="s">
        <v>69</v>
      </c>
    </row>
    <row r="345" spans="1:32" x14ac:dyDescent="0.2">
      <c r="A345" t="s">
        <v>481</v>
      </c>
      <c r="B345" s="52" t="s">
        <v>470</v>
      </c>
      <c r="C345" s="53" t="s">
        <v>80</v>
      </c>
      <c r="D345" s="11" t="s">
        <v>90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</row>
    <row r="346" spans="1:32" ht="15" x14ac:dyDescent="0.25">
      <c r="A346" t="s">
        <v>482</v>
      </c>
      <c r="B346" s="54" t="s">
        <v>483</v>
      </c>
      <c r="C346" s="55" t="s">
        <v>65</v>
      </c>
      <c r="D346" s="13" t="s">
        <v>66</v>
      </c>
      <c r="E346" s="8">
        <v>278177.25</v>
      </c>
      <c r="F346" s="8">
        <v>278177.25</v>
      </c>
      <c r="G346" s="8">
        <v>907826.55</v>
      </c>
      <c r="H346" s="8">
        <v>278177.25</v>
      </c>
      <c r="I346" s="8">
        <v>278177.25</v>
      </c>
      <c r="J346" s="8">
        <v>278177.25</v>
      </c>
      <c r="K346" s="8">
        <v>278177.25</v>
      </c>
      <c r="L346" s="8">
        <v>278177.25</v>
      </c>
      <c r="M346" s="8">
        <v>278177.25</v>
      </c>
      <c r="N346" s="8">
        <v>278177.25</v>
      </c>
      <c r="O346" s="8">
        <v>1073496.8999999999</v>
      </c>
      <c r="P346" s="8">
        <v>278177.25</v>
      </c>
      <c r="Q346" s="8">
        <v>278177.25</v>
      </c>
      <c r="R346" s="8">
        <v>379132.7</v>
      </c>
      <c r="S346" s="8">
        <v>278177.25</v>
      </c>
      <c r="T346" s="8">
        <v>278177.25</v>
      </c>
      <c r="U346" s="8">
        <v>278177.25</v>
      </c>
      <c r="V346" s="8">
        <v>278177.25</v>
      </c>
      <c r="W346" s="8">
        <v>278177.25</v>
      </c>
      <c r="X346" s="8">
        <v>278177.25</v>
      </c>
      <c r="Y346" s="8">
        <v>278177.25</v>
      </c>
      <c r="Z346" s="8">
        <v>278177.25</v>
      </c>
      <c r="AA346" s="8">
        <v>278177.25</v>
      </c>
      <c r="AB346" s="8">
        <v>278177.25</v>
      </c>
      <c r="AC346" s="8">
        <v>278177.25</v>
      </c>
      <c r="AD346" s="8">
        <v>278177.25</v>
      </c>
      <c r="AE346" s="8">
        <v>278177.25</v>
      </c>
      <c r="AF346" s="8">
        <v>278177.25</v>
      </c>
    </row>
    <row r="347" spans="1:32" x14ac:dyDescent="0.2">
      <c r="A347" t="s">
        <v>484</v>
      </c>
      <c r="B347" s="54" t="s">
        <v>483</v>
      </c>
      <c r="C347" s="55" t="s">
        <v>65</v>
      </c>
      <c r="D347" s="14" t="s">
        <v>68</v>
      </c>
      <c r="E347" s="8" t="s">
        <v>69</v>
      </c>
      <c r="F347" s="8" t="s">
        <v>69</v>
      </c>
      <c r="G347" s="8" t="s">
        <v>69</v>
      </c>
      <c r="H347" s="8" t="s">
        <v>69</v>
      </c>
      <c r="I347" s="8" t="s">
        <v>69</v>
      </c>
      <c r="J347" s="8" t="s">
        <v>69</v>
      </c>
      <c r="K347" s="8" t="s">
        <v>69</v>
      </c>
      <c r="L347" s="8" t="s">
        <v>69</v>
      </c>
      <c r="M347" s="8" t="s">
        <v>69</v>
      </c>
      <c r="N347" s="8" t="s">
        <v>69</v>
      </c>
      <c r="O347" s="8" t="s">
        <v>69</v>
      </c>
      <c r="P347" s="8" t="s">
        <v>69</v>
      </c>
      <c r="Q347" s="8" t="s">
        <v>69</v>
      </c>
      <c r="R347" s="8" t="s">
        <v>69</v>
      </c>
      <c r="S347" s="8" t="s">
        <v>69</v>
      </c>
      <c r="T347" s="8" t="s">
        <v>69</v>
      </c>
      <c r="U347" s="8" t="s">
        <v>69</v>
      </c>
      <c r="V347" s="8" t="s">
        <v>69</v>
      </c>
      <c r="W347" s="8" t="s">
        <v>69</v>
      </c>
      <c r="X347" s="8" t="s">
        <v>69</v>
      </c>
      <c r="Y347" s="8" t="s">
        <v>69</v>
      </c>
      <c r="Z347" s="8" t="s">
        <v>69</v>
      </c>
      <c r="AA347" s="8" t="s">
        <v>69</v>
      </c>
      <c r="AB347" s="8" t="s">
        <v>69</v>
      </c>
      <c r="AC347" s="8" t="s">
        <v>69</v>
      </c>
      <c r="AD347" s="8" t="s">
        <v>69</v>
      </c>
      <c r="AE347" s="8" t="s">
        <v>69</v>
      </c>
      <c r="AF347" s="8" t="s">
        <v>69</v>
      </c>
    </row>
    <row r="348" spans="1:32" x14ac:dyDescent="0.2">
      <c r="A348" t="s">
        <v>485</v>
      </c>
      <c r="B348" s="54" t="s">
        <v>483</v>
      </c>
      <c r="C348" s="55" t="s">
        <v>65</v>
      </c>
      <c r="D348" s="14" t="s">
        <v>71</v>
      </c>
      <c r="E348" s="10"/>
      <c r="F348" s="10"/>
      <c r="G348" s="10">
        <v>21</v>
      </c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</row>
    <row r="349" spans="1:32" x14ac:dyDescent="0.2">
      <c r="A349" t="s">
        <v>486</v>
      </c>
      <c r="B349" s="54" t="s">
        <v>483</v>
      </c>
      <c r="C349" s="55" t="s">
        <v>65</v>
      </c>
      <c r="D349" s="14" t="s">
        <v>73</v>
      </c>
      <c r="E349" s="8"/>
      <c r="F349" s="8"/>
      <c r="G349" s="8" t="s">
        <v>487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 t="s">
        <v>487</v>
      </c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</row>
    <row r="350" spans="1:32" x14ac:dyDescent="0.2">
      <c r="A350" t="s">
        <v>488</v>
      </c>
      <c r="B350" s="54" t="s">
        <v>483</v>
      </c>
      <c r="C350" s="55" t="s">
        <v>65</v>
      </c>
      <c r="D350" s="14" t="s">
        <v>76</v>
      </c>
      <c r="E350" s="8"/>
      <c r="F350" s="8"/>
      <c r="G350" s="8">
        <v>515</v>
      </c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</row>
    <row r="351" spans="1:32" x14ac:dyDescent="0.2">
      <c r="A351" t="s">
        <v>489</v>
      </c>
      <c r="B351" s="54" t="s">
        <v>483</v>
      </c>
      <c r="C351" s="55" t="s">
        <v>65</v>
      </c>
      <c r="D351" s="15" t="s">
        <v>78</v>
      </c>
      <c r="E351" s="8"/>
      <c r="F351" s="8"/>
      <c r="G351" s="8" t="s">
        <v>487</v>
      </c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 t="s">
        <v>487</v>
      </c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</row>
    <row r="352" spans="1:32" x14ac:dyDescent="0.2">
      <c r="A352" t="s">
        <v>490</v>
      </c>
      <c r="B352" s="54" t="s">
        <v>483</v>
      </c>
      <c r="C352" s="55" t="s">
        <v>80</v>
      </c>
      <c r="D352" s="14" t="s">
        <v>81</v>
      </c>
      <c r="E352" s="8">
        <v>21</v>
      </c>
      <c r="F352" s="8">
        <v>21</v>
      </c>
      <c r="G352" s="8">
        <v>21</v>
      </c>
      <c r="H352" s="8">
        <v>21</v>
      </c>
      <c r="I352" s="8">
        <v>21</v>
      </c>
      <c r="J352" s="8">
        <v>21</v>
      </c>
      <c r="K352" s="8">
        <v>21</v>
      </c>
      <c r="L352" s="8">
        <v>21</v>
      </c>
      <c r="M352" s="8">
        <v>21</v>
      </c>
      <c r="N352" s="8">
        <v>21</v>
      </c>
      <c r="O352" s="8">
        <v>21</v>
      </c>
      <c r="P352" s="8">
        <v>21</v>
      </c>
      <c r="Q352" s="8">
        <v>21</v>
      </c>
      <c r="R352" s="8">
        <v>21</v>
      </c>
      <c r="S352" s="8">
        <v>21</v>
      </c>
      <c r="T352" s="8">
        <v>21</v>
      </c>
      <c r="U352" s="8">
        <v>21</v>
      </c>
      <c r="V352" s="8">
        <v>21</v>
      </c>
      <c r="W352" s="8">
        <v>21</v>
      </c>
      <c r="X352" s="8">
        <v>21</v>
      </c>
      <c r="Y352" s="8">
        <v>21</v>
      </c>
      <c r="Z352" s="8">
        <v>21</v>
      </c>
      <c r="AA352" s="8">
        <v>21</v>
      </c>
      <c r="AB352" s="8">
        <v>21</v>
      </c>
      <c r="AC352" s="8">
        <v>21</v>
      </c>
      <c r="AD352" s="8">
        <v>21</v>
      </c>
      <c r="AE352" s="8">
        <v>21</v>
      </c>
      <c r="AF352" s="8">
        <v>21</v>
      </c>
    </row>
    <row r="353" spans="1:32" x14ac:dyDescent="0.2">
      <c r="A353" t="s">
        <v>491</v>
      </c>
      <c r="B353" s="54" t="s">
        <v>483</v>
      </c>
      <c r="C353" s="55" t="s">
        <v>80</v>
      </c>
      <c r="D353" s="14" t="s">
        <v>83</v>
      </c>
      <c r="E353" s="8" t="s">
        <v>153</v>
      </c>
      <c r="F353" s="8" t="s">
        <v>153</v>
      </c>
      <c r="G353" s="8" t="s">
        <v>153</v>
      </c>
      <c r="H353" s="8" t="s">
        <v>153</v>
      </c>
      <c r="I353" s="8" t="s">
        <v>153</v>
      </c>
      <c r="J353" s="8" t="s">
        <v>153</v>
      </c>
      <c r="K353" s="8" t="s">
        <v>153</v>
      </c>
      <c r="L353" s="8" t="s">
        <v>153</v>
      </c>
      <c r="M353" s="8" t="s">
        <v>153</v>
      </c>
      <c r="N353" s="8" t="s">
        <v>153</v>
      </c>
      <c r="O353" s="8" t="s">
        <v>153</v>
      </c>
      <c r="P353" s="8" t="s">
        <v>153</v>
      </c>
      <c r="Q353" s="8" t="s">
        <v>153</v>
      </c>
      <c r="R353" s="8" t="s">
        <v>153</v>
      </c>
      <c r="S353" s="8" t="s">
        <v>153</v>
      </c>
      <c r="T353" s="8" t="s">
        <v>153</v>
      </c>
      <c r="U353" s="8" t="s">
        <v>153</v>
      </c>
      <c r="V353" s="8" t="s">
        <v>153</v>
      </c>
      <c r="W353" s="8" t="s">
        <v>153</v>
      </c>
      <c r="X353" s="8" t="s">
        <v>153</v>
      </c>
      <c r="Y353" s="8" t="s">
        <v>153</v>
      </c>
      <c r="Z353" s="8" t="s">
        <v>153</v>
      </c>
      <c r="AA353" s="8" t="s">
        <v>153</v>
      </c>
      <c r="AB353" s="8" t="s">
        <v>153</v>
      </c>
      <c r="AC353" s="8" t="s">
        <v>153</v>
      </c>
      <c r="AD353" s="8" t="s">
        <v>153</v>
      </c>
      <c r="AE353" s="8" t="s">
        <v>153</v>
      </c>
      <c r="AF353" s="8" t="s">
        <v>153</v>
      </c>
    </row>
    <row r="354" spans="1:32" x14ac:dyDescent="0.2">
      <c r="A354" t="s">
        <v>492</v>
      </c>
      <c r="B354" s="54" t="s">
        <v>483</v>
      </c>
      <c r="C354" s="55" t="s">
        <v>80</v>
      </c>
      <c r="D354" s="14" t="s">
        <v>86</v>
      </c>
      <c r="E354" s="8">
        <v>278177.25</v>
      </c>
      <c r="F354" s="8">
        <v>278177.25</v>
      </c>
      <c r="G354" s="8">
        <v>278177.25</v>
      </c>
      <c r="H354" s="8">
        <v>278177.25</v>
      </c>
      <c r="I354" s="8">
        <v>278177.25</v>
      </c>
      <c r="J354" s="8">
        <v>278177.25</v>
      </c>
      <c r="K354" s="8">
        <v>278177.25</v>
      </c>
      <c r="L354" s="8">
        <v>278177.25</v>
      </c>
      <c r="M354" s="8">
        <v>278177.25</v>
      </c>
      <c r="N354" s="8">
        <v>278177.25</v>
      </c>
      <c r="O354" s="8">
        <v>278177.25</v>
      </c>
      <c r="P354" s="8">
        <v>278177.25</v>
      </c>
      <c r="Q354" s="8">
        <v>278177.25</v>
      </c>
      <c r="R354" s="8">
        <v>278177.25</v>
      </c>
      <c r="S354" s="8">
        <v>278177.25</v>
      </c>
      <c r="T354" s="8">
        <v>278177.25</v>
      </c>
      <c r="U354" s="8">
        <v>278177.25</v>
      </c>
      <c r="V354" s="8">
        <v>278177.25</v>
      </c>
      <c r="W354" s="8">
        <v>278177.25</v>
      </c>
      <c r="X354" s="8">
        <v>278177.25</v>
      </c>
      <c r="Y354" s="8">
        <v>278177.25</v>
      </c>
      <c r="Z354" s="8">
        <v>278177.25</v>
      </c>
      <c r="AA354" s="8">
        <v>278177.25</v>
      </c>
      <c r="AB354" s="8">
        <v>278177.25</v>
      </c>
      <c r="AC354" s="8">
        <v>278177.25</v>
      </c>
      <c r="AD354" s="8">
        <v>278177.25</v>
      </c>
      <c r="AE354" s="8">
        <v>278177.25</v>
      </c>
      <c r="AF354" s="8">
        <v>278177.25</v>
      </c>
    </row>
    <row r="355" spans="1:32" x14ac:dyDescent="0.2">
      <c r="A355" t="s">
        <v>493</v>
      </c>
      <c r="B355" s="54" t="s">
        <v>483</v>
      </c>
      <c r="C355" s="55" t="s">
        <v>80</v>
      </c>
      <c r="D355" s="14" t="s">
        <v>88</v>
      </c>
      <c r="E355" s="8" t="s">
        <v>69</v>
      </c>
      <c r="F355" s="8" t="s">
        <v>69</v>
      </c>
      <c r="G355" s="8" t="s">
        <v>69</v>
      </c>
      <c r="H355" s="8" t="s">
        <v>69</v>
      </c>
      <c r="I355" s="8" t="s">
        <v>69</v>
      </c>
      <c r="J355" s="8" t="s">
        <v>69</v>
      </c>
      <c r="K355" s="8" t="s">
        <v>69</v>
      </c>
      <c r="L355" s="8" t="s">
        <v>69</v>
      </c>
      <c r="M355" s="8" t="s">
        <v>69</v>
      </c>
      <c r="N355" s="8" t="s">
        <v>69</v>
      </c>
      <c r="O355" s="8" t="s">
        <v>69</v>
      </c>
      <c r="P355" s="8" t="s">
        <v>69</v>
      </c>
      <c r="Q355" s="8" t="s">
        <v>69</v>
      </c>
      <c r="R355" s="8" t="s">
        <v>69</v>
      </c>
      <c r="S355" s="8" t="s">
        <v>69</v>
      </c>
      <c r="T355" s="8" t="s">
        <v>69</v>
      </c>
      <c r="U355" s="8" t="s">
        <v>69</v>
      </c>
      <c r="V355" s="8" t="s">
        <v>69</v>
      </c>
      <c r="W355" s="8" t="s">
        <v>69</v>
      </c>
      <c r="X355" s="8" t="s">
        <v>69</v>
      </c>
      <c r="Y355" s="8" t="s">
        <v>69</v>
      </c>
      <c r="Z355" s="8" t="s">
        <v>69</v>
      </c>
      <c r="AA355" s="8" t="s">
        <v>69</v>
      </c>
      <c r="AB355" s="8" t="s">
        <v>69</v>
      </c>
      <c r="AC355" s="8" t="s">
        <v>69</v>
      </c>
      <c r="AD355" s="8" t="s">
        <v>69</v>
      </c>
      <c r="AE355" s="8" t="s">
        <v>69</v>
      </c>
      <c r="AF355" s="8" t="s">
        <v>69</v>
      </c>
    </row>
    <row r="356" spans="1:32" x14ac:dyDescent="0.2">
      <c r="A356" t="s">
        <v>494</v>
      </c>
      <c r="B356" s="54" t="s">
        <v>483</v>
      </c>
      <c r="C356" s="55" t="s">
        <v>80</v>
      </c>
      <c r="D356" s="15" t="s">
        <v>90</v>
      </c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</row>
    <row r="357" spans="1:32" ht="15" x14ac:dyDescent="0.25">
      <c r="A357" t="s">
        <v>495</v>
      </c>
      <c r="B357" s="52" t="s">
        <v>496</v>
      </c>
      <c r="C357" s="53" t="s">
        <v>65</v>
      </c>
      <c r="D357" s="7" t="s">
        <v>66</v>
      </c>
      <c r="E357" s="8">
        <v>278177.25</v>
      </c>
      <c r="F357" s="8">
        <v>278177.25</v>
      </c>
      <c r="G357" s="8">
        <v>907826.55</v>
      </c>
      <c r="H357" s="8">
        <v>278177.25</v>
      </c>
      <c r="I357" s="8">
        <v>278177.25</v>
      </c>
      <c r="J357" s="8">
        <v>278177.25</v>
      </c>
      <c r="K357" s="8">
        <v>278177.25</v>
      </c>
      <c r="L357" s="8">
        <v>278177.25</v>
      </c>
      <c r="M357" s="8">
        <v>278177.25</v>
      </c>
      <c r="N357" s="8">
        <v>278177.25</v>
      </c>
      <c r="O357" s="8">
        <v>1129884.25</v>
      </c>
      <c r="P357" s="8">
        <v>278177.25</v>
      </c>
      <c r="Q357" s="8">
        <v>278177.25</v>
      </c>
      <c r="R357" s="8">
        <v>379132.7</v>
      </c>
      <c r="S357" s="8">
        <v>278177.25</v>
      </c>
      <c r="T357" s="8">
        <v>278177.25</v>
      </c>
      <c r="U357" s="8">
        <v>278177.25</v>
      </c>
      <c r="V357" s="8">
        <v>278177.25</v>
      </c>
      <c r="W357" s="8">
        <v>278177.25</v>
      </c>
      <c r="X357" s="8">
        <v>278177.25</v>
      </c>
      <c r="Y357" s="8">
        <v>278177.25</v>
      </c>
      <c r="Z357" s="8">
        <v>278177.25</v>
      </c>
      <c r="AA357" s="8">
        <v>278177.25</v>
      </c>
      <c r="AB357" s="8">
        <v>278177.25</v>
      </c>
      <c r="AC357" s="8">
        <v>278177.25</v>
      </c>
      <c r="AD357" s="8">
        <v>278177.25</v>
      </c>
      <c r="AE357" s="8">
        <v>278177.25</v>
      </c>
      <c r="AF357" s="8">
        <v>278177.25</v>
      </c>
    </row>
    <row r="358" spans="1:32" x14ac:dyDescent="0.2">
      <c r="A358" t="s">
        <v>497</v>
      </c>
      <c r="B358" s="52" t="s">
        <v>496</v>
      </c>
      <c r="C358" s="53" t="s">
        <v>65</v>
      </c>
      <c r="D358" s="9" t="s">
        <v>68</v>
      </c>
      <c r="E358" s="8" t="s">
        <v>69</v>
      </c>
      <c r="F358" s="8" t="s">
        <v>69</v>
      </c>
      <c r="G358" s="8" t="s">
        <v>69</v>
      </c>
      <c r="H358" s="8" t="s">
        <v>69</v>
      </c>
      <c r="I358" s="8" t="s">
        <v>69</v>
      </c>
      <c r="J358" s="8" t="s">
        <v>69</v>
      </c>
      <c r="K358" s="8" t="s">
        <v>69</v>
      </c>
      <c r="L358" s="8" t="s">
        <v>69</v>
      </c>
      <c r="M358" s="8" t="s">
        <v>69</v>
      </c>
      <c r="N358" s="8" t="s">
        <v>69</v>
      </c>
      <c r="O358" s="8" t="s">
        <v>69</v>
      </c>
      <c r="P358" s="8" t="s">
        <v>69</v>
      </c>
      <c r="Q358" s="8" t="s">
        <v>69</v>
      </c>
      <c r="R358" s="8" t="s">
        <v>69</v>
      </c>
      <c r="S358" s="8" t="s">
        <v>69</v>
      </c>
      <c r="T358" s="8" t="s">
        <v>69</v>
      </c>
      <c r="U358" s="8" t="s">
        <v>69</v>
      </c>
      <c r="V358" s="8" t="s">
        <v>69</v>
      </c>
      <c r="W358" s="8" t="s">
        <v>69</v>
      </c>
      <c r="X358" s="8" t="s">
        <v>69</v>
      </c>
      <c r="Y358" s="8" t="s">
        <v>69</v>
      </c>
      <c r="Z358" s="8" t="s">
        <v>69</v>
      </c>
      <c r="AA358" s="8" t="s">
        <v>69</v>
      </c>
      <c r="AB358" s="8" t="s">
        <v>69</v>
      </c>
      <c r="AC358" s="8" t="s">
        <v>69</v>
      </c>
      <c r="AD358" s="8" t="s">
        <v>69</v>
      </c>
      <c r="AE358" s="8" t="s">
        <v>69</v>
      </c>
      <c r="AF358" s="8" t="s">
        <v>69</v>
      </c>
    </row>
    <row r="359" spans="1:32" x14ac:dyDescent="0.2">
      <c r="A359" t="s">
        <v>498</v>
      </c>
      <c r="B359" s="52" t="s">
        <v>496</v>
      </c>
      <c r="C359" s="53" t="s">
        <v>65</v>
      </c>
      <c r="D359" s="9" t="s">
        <v>71</v>
      </c>
      <c r="E359" s="10"/>
      <c r="F359" s="10"/>
      <c r="G359" s="10">
        <v>21</v>
      </c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</row>
    <row r="360" spans="1:32" x14ac:dyDescent="0.2">
      <c r="A360" t="s">
        <v>499</v>
      </c>
      <c r="B360" s="52" t="s">
        <v>496</v>
      </c>
      <c r="C360" s="53" t="s">
        <v>65</v>
      </c>
      <c r="D360" s="9" t="s">
        <v>73</v>
      </c>
      <c r="E360" s="8"/>
      <c r="F360" s="8"/>
      <c r="G360" s="8" t="s">
        <v>500</v>
      </c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 t="s">
        <v>500</v>
      </c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</row>
    <row r="361" spans="1:32" x14ac:dyDescent="0.2">
      <c r="A361" t="s">
        <v>501</v>
      </c>
      <c r="B361" s="52" t="s">
        <v>496</v>
      </c>
      <c r="C361" s="53" t="s">
        <v>65</v>
      </c>
      <c r="D361" s="9" t="s">
        <v>76</v>
      </c>
      <c r="E361" s="8"/>
      <c r="F361" s="8"/>
      <c r="G361" s="8">
        <v>515</v>
      </c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</row>
    <row r="362" spans="1:32" x14ac:dyDescent="0.2">
      <c r="A362" t="s">
        <v>502</v>
      </c>
      <c r="B362" s="52" t="s">
        <v>496</v>
      </c>
      <c r="C362" s="53" t="s">
        <v>65</v>
      </c>
      <c r="D362" s="11" t="s">
        <v>78</v>
      </c>
      <c r="E362" s="8"/>
      <c r="F362" s="8"/>
      <c r="G362" s="8" t="s">
        <v>500</v>
      </c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 t="s">
        <v>500</v>
      </c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</row>
    <row r="363" spans="1:32" x14ac:dyDescent="0.2">
      <c r="A363" t="s">
        <v>503</v>
      </c>
      <c r="B363" s="52" t="s">
        <v>496</v>
      </c>
      <c r="C363" s="53" t="s">
        <v>80</v>
      </c>
      <c r="D363" s="9" t="s">
        <v>81</v>
      </c>
      <c r="E363" s="8">
        <v>21</v>
      </c>
      <c r="F363" s="8">
        <v>21</v>
      </c>
      <c r="G363" s="8">
        <v>21</v>
      </c>
      <c r="H363" s="8">
        <v>21</v>
      </c>
      <c r="I363" s="8">
        <v>21</v>
      </c>
      <c r="J363" s="8">
        <v>21</v>
      </c>
      <c r="K363" s="8">
        <v>21</v>
      </c>
      <c r="L363" s="8">
        <v>21</v>
      </c>
      <c r="M363" s="8">
        <v>21</v>
      </c>
      <c r="N363" s="8">
        <v>21</v>
      </c>
      <c r="O363" s="8">
        <v>21</v>
      </c>
      <c r="P363" s="8">
        <v>21</v>
      </c>
      <c r="Q363" s="8">
        <v>21</v>
      </c>
      <c r="R363" s="8">
        <v>21</v>
      </c>
      <c r="S363" s="8">
        <v>21</v>
      </c>
      <c r="T363" s="8">
        <v>21</v>
      </c>
      <c r="U363" s="8">
        <v>21</v>
      </c>
      <c r="V363" s="8">
        <v>21</v>
      </c>
      <c r="W363" s="8">
        <v>21</v>
      </c>
      <c r="X363" s="8">
        <v>21</v>
      </c>
      <c r="Y363" s="8">
        <v>21</v>
      </c>
      <c r="Z363" s="8">
        <v>21</v>
      </c>
      <c r="AA363" s="8">
        <v>21</v>
      </c>
      <c r="AB363" s="8">
        <v>21</v>
      </c>
      <c r="AC363" s="8">
        <v>21</v>
      </c>
      <c r="AD363" s="8">
        <v>21</v>
      </c>
      <c r="AE363" s="8">
        <v>21</v>
      </c>
      <c r="AF363" s="8">
        <v>21</v>
      </c>
    </row>
    <row r="364" spans="1:32" x14ac:dyDescent="0.2">
      <c r="A364" t="s">
        <v>504</v>
      </c>
      <c r="B364" s="52" t="s">
        <v>496</v>
      </c>
      <c r="C364" s="53" t="s">
        <v>80</v>
      </c>
      <c r="D364" s="9" t="s">
        <v>83</v>
      </c>
      <c r="E364" s="8" t="s">
        <v>153</v>
      </c>
      <c r="F364" s="8" t="s">
        <v>153</v>
      </c>
      <c r="G364" s="8" t="s">
        <v>153</v>
      </c>
      <c r="H364" s="8" t="s">
        <v>153</v>
      </c>
      <c r="I364" s="8" t="s">
        <v>153</v>
      </c>
      <c r="J364" s="8" t="s">
        <v>153</v>
      </c>
      <c r="K364" s="8" t="s">
        <v>153</v>
      </c>
      <c r="L364" s="8" t="s">
        <v>153</v>
      </c>
      <c r="M364" s="8" t="s">
        <v>153</v>
      </c>
      <c r="N364" s="8" t="s">
        <v>153</v>
      </c>
      <c r="O364" s="8" t="s">
        <v>153</v>
      </c>
      <c r="P364" s="8" t="s">
        <v>153</v>
      </c>
      <c r="Q364" s="8" t="s">
        <v>153</v>
      </c>
      <c r="R364" s="8" t="s">
        <v>153</v>
      </c>
      <c r="S364" s="8" t="s">
        <v>153</v>
      </c>
      <c r="T364" s="8" t="s">
        <v>153</v>
      </c>
      <c r="U364" s="8" t="s">
        <v>153</v>
      </c>
      <c r="V364" s="8" t="s">
        <v>153</v>
      </c>
      <c r="W364" s="8" t="s">
        <v>153</v>
      </c>
      <c r="X364" s="8" t="s">
        <v>153</v>
      </c>
      <c r="Y364" s="8" t="s">
        <v>153</v>
      </c>
      <c r="Z364" s="8" t="s">
        <v>153</v>
      </c>
      <c r="AA364" s="8" t="s">
        <v>153</v>
      </c>
      <c r="AB364" s="8" t="s">
        <v>153</v>
      </c>
      <c r="AC364" s="8" t="s">
        <v>153</v>
      </c>
      <c r="AD364" s="8" t="s">
        <v>153</v>
      </c>
      <c r="AE364" s="8" t="s">
        <v>153</v>
      </c>
      <c r="AF364" s="8" t="s">
        <v>153</v>
      </c>
    </row>
    <row r="365" spans="1:32" x14ac:dyDescent="0.2">
      <c r="A365" t="s">
        <v>505</v>
      </c>
      <c r="B365" s="52" t="s">
        <v>496</v>
      </c>
      <c r="C365" s="53" t="s">
        <v>80</v>
      </c>
      <c r="D365" s="9" t="s">
        <v>86</v>
      </c>
      <c r="E365" s="8">
        <v>278177.25</v>
      </c>
      <c r="F365" s="8">
        <v>278177.25</v>
      </c>
      <c r="G365" s="8">
        <v>278177.25</v>
      </c>
      <c r="H365" s="8">
        <v>278177.25</v>
      </c>
      <c r="I365" s="8">
        <v>278177.25</v>
      </c>
      <c r="J365" s="8">
        <v>278177.25</v>
      </c>
      <c r="K365" s="8">
        <v>278177.25</v>
      </c>
      <c r="L365" s="8">
        <v>278177.25</v>
      </c>
      <c r="M365" s="8">
        <v>278177.25</v>
      </c>
      <c r="N365" s="8">
        <v>278177.25</v>
      </c>
      <c r="O365" s="8">
        <v>278177.25</v>
      </c>
      <c r="P365" s="8">
        <v>278177.25</v>
      </c>
      <c r="Q365" s="8">
        <v>278177.25</v>
      </c>
      <c r="R365" s="8">
        <v>278177.25</v>
      </c>
      <c r="S365" s="8">
        <v>278177.25</v>
      </c>
      <c r="T365" s="8">
        <v>278177.25</v>
      </c>
      <c r="U365" s="8">
        <v>278177.25</v>
      </c>
      <c r="V365" s="8">
        <v>278177.25</v>
      </c>
      <c r="W365" s="8">
        <v>278177.25</v>
      </c>
      <c r="X365" s="8">
        <v>278177.25</v>
      </c>
      <c r="Y365" s="8">
        <v>278177.25</v>
      </c>
      <c r="Z365" s="8">
        <v>278177.25</v>
      </c>
      <c r="AA365" s="8">
        <v>278177.25</v>
      </c>
      <c r="AB365" s="8">
        <v>278177.25</v>
      </c>
      <c r="AC365" s="8">
        <v>278177.25</v>
      </c>
      <c r="AD365" s="8">
        <v>278177.25</v>
      </c>
      <c r="AE365" s="8">
        <v>278177.25</v>
      </c>
      <c r="AF365" s="8">
        <v>278177.25</v>
      </c>
    </row>
    <row r="366" spans="1:32" x14ac:dyDescent="0.2">
      <c r="A366" t="s">
        <v>506</v>
      </c>
      <c r="B366" s="52" t="s">
        <v>496</v>
      </c>
      <c r="C366" s="53" t="s">
        <v>80</v>
      </c>
      <c r="D366" s="9" t="s">
        <v>88</v>
      </c>
      <c r="E366" s="8" t="s">
        <v>69</v>
      </c>
      <c r="F366" s="8" t="s">
        <v>69</v>
      </c>
      <c r="G366" s="8" t="s">
        <v>69</v>
      </c>
      <c r="H366" s="8" t="s">
        <v>69</v>
      </c>
      <c r="I366" s="8" t="s">
        <v>69</v>
      </c>
      <c r="J366" s="8" t="s">
        <v>69</v>
      </c>
      <c r="K366" s="8" t="s">
        <v>69</v>
      </c>
      <c r="L366" s="8" t="s">
        <v>69</v>
      </c>
      <c r="M366" s="8" t="s">
        <v>69</v>
      </c>
      <c r="N366" s="8" t="s">
        <v>69</v>
      </c>
      <c r="O366" s="8" t="s">
        <v>69</v>
      </c>
      <c r="P366" s="8" t="s">
        <v>69</v>
      </c>
      <c r="Q366" s="8" t="s">
        <v>69</v>
      </c>
      <c r="R366" s="8" t="s">
        <v>69</v>
      </c>
      <c r="S366" s="8" t="s">
        <v>69</v>
      </c>
      <c r="T366" s="8" t="s">
        <v>69</v>
      </c>
      <c r="U366" s="8" t="s">
        <v>69</v>
      </c>
      <c r="V366" s="8" t="s">
        <v>69</v>
      </c>
      <c r="W366" s="8" t="s">
        <v>69</v>
      </c>
      <c r="X366" s="8" t="s">
        <v>69</v>
      </c>
      <c r="Y366" s="8" t="s">
        <v>69</v>
      </c>
      <c r="Z366" s="8" t="s">
        <v>69</v>
      </c>
      <c r="AA366" s="8" t="s">
        <v>69</v>
      </c>
      <c r="AB366" s="8" t="s">
        <v>69</v>
      </c>
      <c r="AC366" s="8" t="s">
        <v>69</v>
      </c>
      <c r="AD366" s="8" t="s">
        <v>69</v>
      </c>
      <c r="AE366" s="8" t="s">
        <v>69</v>
      </c>
      <c r="AF366" s="8" t="s">
        <v>69</v>
      </c>
    </row>
    <row r="367" spans="1:32" x14ac:dyDescent="0.2">
      <c r="A367" t="s">
        <v>507</v>
      </c>
      <c r="B367" s="52" t="s">
        <v>496</v>
      </c>
      <c r="C367" s="53" t="s">
        <v>80</v>
      </c>
      <c r="D367" s="11" t="s">
        <v>90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</row>
    <row r="368" spans="1:32" ht="15" x14ac:dyDescent="0.25">
      <c r="A368" t="s">
        <v>508</v>
      </c>
      <c r="B368" s="54" t="s">
        <v>509</v>
      </c>
      <c r="C368" s="55" t="s">
        <v>65</v>
      </c>
      <c r="D368" s="13" t="s">
        <v>66</v>
      </c>
      <c r="E368" s="8">
        <v>2471351.1</v>
      </c>
      <c r="F368" s="8">
        <v>2471351.1</v>
      </c>
      <c r="G368" s="8">
        <v>10200383.550000001</v>
      </c>
      <c r="H368" s="8">
        <v>2471351.1</v>
      </c>
      <c r="I368" s="8">
        <v>2471351.1</v>
      </c>
      <c r="J368" s="8">
        <v>2471351.1</v>
      </c>
      <c r="K368" s="8">
        <v>2471351.1</v>
      </c>
      <c r="L368" s="8">
        <v>2471351.1</v>
      </c>
      <c r="M368" s="8">
        <v>2471351.1</v>
      </c>
      <c r="N368" s="8">
        <v>2471351.1</v>
      </c>
      <c r="O368" s="8">
        <v>6610158.9000000004</v>
      </c>
      <c r="P368" s="8">
        <v>2471351.1</v>
      </c>
      <c r="Q368" s="8">
        <v>2471351.1</v>
      </c>
      <c r="R368" s="8">
        <v>2471351.1</v>
      </c>
      <c r="S368" s="8">
        <v>2471351.1</v>
      </c>
      <c r="T368" s="8">
        <v>2471351.1</v>
      </c>
      <c r="U368" s="8">
        <v>2471351.1</v>
      </c>
      <c r="V368" s="8">
        <v>2471351.1</v>
      </c>
      <c r="W368" s="8">
        <v>2471351.1</v>
      </c>
      <c r="X368" s="8">
        <v>2471351.1</v>
      </c>
      <c r="Y368" s="8">
        <v>2471351.1</v>
      </c>
      <c r="Z368" s="8">
        <v>2471351.1</v>
      </c>
      <c r="AA368" s="8">
        <v>2471351.1</v>
      </c>
      <c r="AB368" s="8">
        <v>2471351.1</v>
      </c>
      <c r="AC368" s="8">
        <v>2471351.1</v>
      </c>
      <c r="AD368" s="8">
        <v>2471351.1</v>
      </c>
      <c r="AE368" s="8">
        <v>2471351.1</v>
      </c>
      <c r="AF368" s="8">
        <v>2471351.1</v>
      </c>
    </row>
    <row r="369" spans="1:32" x14ac:dyDescent="0.2">
      <c r="A369" t="s">
        <v>510</v>
      </c>
      <c r="B369" s="54" t="s">
        <v>509</v>
      </c>
      <c r="C369" s="55" t="s">
        <v>65</v>
      </c>
      <c r="D369" s="14" t="s">
        <v>68</v>
      </c>
      <c r="E369" s="8" t="s">
        <v>69</v>
      </c>
      <c r="F369" s="8" t="s">
        <v>69</v>
      </c>
      <c r="G369" s="8" t="s">
        <v>69</v>
      </c>
      <c r="H369" s="8" t="s">
        <v>69</v>
      </c>
      <c r="I369" s="8" t="s">
        <v>69</v>
      </c>
      <c r="J369" s="8" t="s">
        <v>69</v>
      </c>
      <c r="K369" s="8" t="s">
        <v>69</v>
      </c>
      <c r="L369" s="8" t="s">
        <v>69</v>
      </c>
      <c r="M369" s="8" t="s">
        <v>69</v>
      </c>
      <c r="N369" s="8" t="s">
        <v>69</v>
      </c>
      <c r="O369" s="8" t="s">
        <v>69</v>
      </c>
      <c r="P369" s="8" t="s">
        <v>69</v>
      </c>
      <c r="Q369" s="8" t="s">
        <v>69</v>
      </c>
      <c r="R369" s="8" t="s">
        <v>69</v>
      </c>
      <c r="S369" s="8" t="s">
        <v>69</v>
      </c>
      <c r="T369" s="8" t="s">
        <v>69</v>
      </c>
      <c r="U369" s="8" t="s">
        <v>69</v>
      </c>
      <c r="V369" s="8" t="s">
        <v>69</v>
      </c>
      <c r="W369" s="8" t="s">
        <v>69</v>
      </c>
      <c r="X369" s="8" t="s">
        <v>69</v>
      </c>
      <c r="Y369" s="8" t="s">
        <v>69</v>
      </c>
      <c r="Z369" s="8" t="s">
        <v>69</v>
      </c>
      <c r="AA369" s="8" t="s">
        <v>69</v>
      </c>
      <c r="AB369" s="8" t="s">
        <v>69</v>
      </c>
      <c r="AC369" s="8" t="s">
        <v>69</v>
      </c>
      <c r="AD369" s="8" t="s">
        <v>69</v>
      </c>
      <c r="AE369" s="8" t="s">
        <v>69</v>
      </c>
      <c r="AF369" s="8" t="s">
        <v>69</v>
      </c>
    </row>
    <row r="370" spans="1:32" x14ac:dyDescent="0.2">
      <c r="A370" t="s">
        <v>511</v>
      </c>
      <c r="B370" s="54" t="s">
        <v>509</v>
      </c>
      <c r="C370" s="55" t="s">
        <v>65</v>
      </c>
      <c r="D370" s="14" t="s">
        <v>71</v>
      </c>
      <c r="E370" s="10"/>
      <c r="F370" s="10"/>
      <c r="G370" s="10">
        <v>21</v>
      </c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</row>
    <row r="371" spans="1:32" x14ac:dyDescent="0.2">
      <c r="A371" t="s">
        <v>512</v>
      </c>
      <c r="B371" s="54" t="s">
        <v>509</v>
      </c>
      <c r="C371" s="55" t="s">
        <v>65</v>
      </c>
      <c r="D371" s="14" t="s">
        <v>73</v>
      </c>
      <c r="E371" s="8"/>
      <c r="F371" s="8"/>
      <c r="G371" s="8" t="s">
        <v>513</v>
      </c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 t="s">
        <v>513</v>
      </c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</row>
    <row r="372" spans="1:32" x14ac:dyDescent="0.2">
      <c r="A372" t="s">
        <v>514</v>
      </c>
      <c r="B372" s="54" t="s">
        <v>509</v>
      </c>
      <c r="C372" s="55" t="s">
        <v>65</v>
      </c>
      <c r="D372" s="14" t="s">
        <v>76</v>
      </c>
      <c r="E372" s="8"/>
      <c r="F372" s="8"/>
      <c r="G372" s="8">
        <v>1545</v>
      </c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</row>
    <row r="373" spans="1:32" x14ac:dyDescent="0.2">
      <c r="A373" t="s">
        <v>515</v>
      </c>
      <c r="B373" s="54" t="s">
        <v>509</v>
      </c>
      <c r="C373" s="55" t="s">
        <v>65</v>
      </c>
      <c r="D373" s="15" t="s">
        <v>78</v>
      </c>
      <c r="E373" s="8"/>
      <c r="F373" s="8"/>
      <c r="G373" s="8" t="s">
        <v>513</v>
      </c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 t="s">
        <v>513</v>
      </c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</row>
    <row r="374" spans="1:32" x14ac:dyDescent="0.2">
      <c r="A374" t="s">
        <v>516</v>
      </c>
      <c r="B374" s="54" t="s">
        <v>509</v>
      </c>
      <c r="C374" s="55" t="s">
        <v>80</v>
      </c>
      <c r="D374" s="14" t="s">
        <v>81</v>
      </c>
      <c r="E374" s="8">
        <v>21</v>
      </c>
      <c r="F374" s="8">
        <v>21</v>
      </c>
      <c r="G374" s="8">
        <v>21</v>
      </c>
      <c r="H374" s="8">
        <v>21</v>
      </c>
      <c r="I374" s="8">
        <v>21</v>
      </c>
      <c r="J374" s="8">
        <v>21</v>
      </c>
      <c r="K374" s="8">
        <v>21</v>
      </c>
      <c r="L374" s="8">
        <v>21</v>
      </c>
      <c r="M374" s="8">
        <v>21</v>
      </c>
      <c r="N374" s="8">
        <v>21</v>
      </c>
      <c r="O374" s="8">
        <v>21</v>
      </c>
      <c r="P374" s="8">
        <v>21</v>
      </c>
      <c r="Q374" s="8">
        <v>21</v>
      </c>
      <c r="R374" s="8">
        <v>21</v>
      </c>
      <c r="S374" s="8">
        <v>21</v>
      </c>
      <c r="T374" s="8">
        <v>21</v>
      </c>
      <c r="U374" s="8">
        <v>21</v>
      </c>
      <c r="V374" s="8">
        <v>21</v>
      </c>
      <c r="W374" s="8">
        <v>21</v>
      </c>
      <c r="X374" s="8">
        <v>21</v>
      </c>
      <c r="Y374" s="8">
        <v>21</v>
      </c>
      <c r="Z374" s="8">
        <v>21</v>
      </c>
      <c r="AA374" s="8">
        <v>21</v>
      </c>
      <c r="AB374" s="8">
        <v>21</v>
      </c>
      <c r="AC374" s="8">
        <v>21</v>
      </c>
      <c r="AD374" s="8">
        <v>21</v>
      </c>
      <c r="AE374" s="8">
        <v>21</v>
      </c>
      <c r="AF374" s="8">
        <v>21</v>
      </c>
    </row>
    <row r="375" spans="1:32" x14ac:dyDescent="0.2">
      <c r="A375" t="s">
        <v>517</v>
      </c>
      <c r="B375" s="54" t="s">
        <v>509</v>
      </c>
      <c r="C375" s="55" t="s">
        <v>80</v>
      </c>
      <c r="D375" s="14" t="s">
        <v>83</v>
      </c>
      <c r="E375" s="8" t="s">
        <v>153</v>
      </c>
      <c r="F375" s="8" t="s">
        <v>153</v>
      </c>
      <c r="G375" s="8" t="s">
        <v>153</v>
      </c>
      <c r="H375" s="8" t="s">
        <v>153</v>
      </c>
      <c r="I375" s="8" t="s">
        <v>153</v>
      </c>
      <c r="J375" s="8" t="s">
        <v>153</v>
      </c>
      <c r="K375" s="8" t="s">
        <v>153</v>
      </c>
      <c r="L375" s="8" t="s">
        <v>153</v>
      </c>
      <c r="M375" s="8" t="s">
        <v>153</v>
      </c>
      <c r="N375" s="8" t="s">
        <v>153</v>
      </c>
      <c r="O375" s="8" t="s">
        <v>153</v>
      </c>
      <c r="P375" s="8" t="s">
        <v>153</v>
      </c>
      <c r="Q375" s="8" t="s">
        <v>153</v>
      </c>
      <c r="R375" s="8" t="s">
        <v>153</v>
      </c>
      <c r="S375" s="8" t="s">
        <v>153</v>
      </c>
      <c r="T375" s="8" t="s">
        <v>153</v>
      </c>
      <c r="U375" s="8" t="s">
        <v>153</v>
      </c>
      <c r="V375" s="8" t="s">
        <v>153</v>
      </c>
      <c r="W375" s="8" t="s">
        <v>153</v>
      </c>
      <c r="X375" s="8" t="s">
        <v>153</v>
      </c>
      <c r="Y375" s="8" t="s">
        <v>153</v>
      </c>
      <c r="Z375" s="8" t="s">
        <v>153</v>
      </c>
      <c r="AA375" s="8" t="s">
        <v>153</v>
      </c>
      <c r="AB375" s="8" t="s">
        <v>153</v>
      </c>
      <c r="AC375" s="8" t="s">
        <v>153</v>
      </c>
      <c r="AD375" s="8" t="s">
        <v>153</v>
      </c>
      <c r="AE375" s="8" t="s">
        <v>153</v>
      </c>
      <c r="AF375" s="8" t="s">
        <v>153</v>
      </c>
    </row>
    <row r="376" spans="1:32" x14ac:dyDescent="0.2">
      <c r="A376" t="s">
        <v>518</v>
      </c>
      <c r="B376" s="54" t="s">
        <v>509</v>
      </c>
      <c r="C376" s="55" t="s">
        <v>80</v>
      </c>
      <c r="D376" s="14" t="s">
        <v>86</v>
      </c>
      <c r="E376" s="8">
        <v>2846724.3</v>
      </c>
      <c r="F376" s="8">
        <v>2846724.3</v>
      </c>
      <c r="G376" s="8">
        <v>2846724.3</v>
      </c>
      <c r="H376" s="8">
        <v>2846724.3</v>
      </c>
      <c r="I376" s="8">
        <v>2846724.3</v>
      </c>
      <c r="J376" s="8">
        <v>2846724.3</v>
      </c>
      <c r="K376" s="8">
        <v>2846724.3</v>
      </c>
      <c r="L376" s="8">
        <v>2846724.3</v>
      </c>
      <c r="M376" s="8">
        <v>2846724.3</v>
      </c>
      <c r="N376" s="8">
        <v>2846724.3</v>
      </c>
      <c r="O376" s="8">
        <v>2846724.3</v>
      </c>
      <c r="P376" s="8">
        <v>2846724.3</v>
      </c>
      <c r="Q376" s="8">
        <v>2846724.3</v>
      </c>
      <c r="R376" s="8">
        <v>2846724.3</v>
      </c>
      <c r="S376" s="8">
        <v>2846724.3</v>
      </c>
      <c r="T376" s="8">
        <v>2846724.3</v>
      </c>
      <c r="U376" s="8">
        <v>2846724.3</v>
      </c>
      <c r="V376" s="8">
        <v>2846724.3</v>
      </c>
      <c r="W376" s="8">
        <v>2846724.3</v>
      </c>
      <c r="X376" s="8">
        <v>2846724.3</v>
      </c>
      <c r="Y376" s="8">
        <v>2846724.3</v>
      </c>
      <c r="Z376" s="8">
        <v>2846724.3</v>
      </c>
      <c r="AA376" s="8">
        <v>2846724.3</v>
      </c>
      <c r="AB376" s="8">
        <v>2846724.3</v>
      </c>
      <c r="AC376" s="8">
        <v>2846724.3</v>
      </c>
      <c r="AD376" s="8">
        <v>2846724.3</v>
      </c>
      <c r="AE376" s="8">
        <v>2846724.3</v>
      </c>
      <c r="AF376" s="8">
        <v>2846724.3</v>
      </c>
    </row>
    <row r="377" spans="1:32" x14ac:dyDescent="0.2">
      <c r="A377" t="s">
        <v>519</v>
      </c>
      <c r="B377" s="54" t="s">
        <v>509</v>
      </c>
      <c r="C377" s="55" t="s">
        <v>80</v>
      </c>
      <c r="D377" s="14" t="s">
        <v>88</v>
      </c>
      <c r="E377" s="8" t="s">
        <v>69</v>
      </c>
      <c r="F377" s="8" t="s">
        <v>69</v>
      </c>
      <c r="G377" s="8" t="s">
        <v>69</v>
      </c>
      <c r="H377" s="8" t="s">
        <v>69</v>
      </c>
      <c r="I377" s="8" t="s">
        <v>69</v>
      </c>
      <c r="J377" s="8" t="s">
        <v>69</v>
      </c>
      <c r="K377" s="8" t="s">
        <v>69</v>
      </c>
      <c r="L377" s="8" t="s">
        <v>69</v>
      </c>
      <c r="M377" s="8" t="s">
        <v>69</v>
      </c>
      <c r="N377" s="8" t="s">
        <v>69</v>
      </c>
      <c r="O377" s="8" t="s">
        <v>69</v>
      </c>
      <c r="P377" s="8" t="s">
        <v>69</v>
      </c>
      <c r="Q377" s="8" t="s">
        <v>69</v>
      </c>
      <c r="R377" s="8" t="s">
        <v>69</v>
      </c>
      <c r="S377" s="8" t="s">
        <v>69</v>
      </c>
      <c r="T377" s="8" t="s">
        <v>69</v>
      </c>
      <c r="U377" s="8" t="s">
        <v>69</v>
      </c>
      <c r="V377" s="8" t="s">
        <v>69</v>
      </c>
      <c r="W377" s="8" t="s">
        <v>69</v>
      </c>
      <c r="X377" s="8" t="s">
        <v>69</v>
      </c>
      <c r="Y377" s="8" t="s">
        <v>69</v>
      </c>
      <c r="Z377" s="8" t="s">
        <v>69</v>
      </c>
      <c r="AA377" s="8" t="s">
        <v>69</v>
      </c>
      <c r="AB377" s="8" t="s">
        <v>69</v>
      </c>
      <c r="AC377" s="8" t="s">
        <v>69</v>
      </c>
      <c r="AD377" s="8" t="s">
        <v>69</v>
      </c>
      <c r="AE377" s="8" t="s">
        <v>69</v>
      </c>
      <c r="AF377" s="8" t="s">
        <v>69</v>
      </c>
    </row>
    <row r="378" spans="1:32" x14ac:dyDescent="0.2">
      <c r="A378" t="s">
        <v>520</v>
      </c>
      <c r="B378" s="54" t="s">
        <v>509</v>
      </c>
      <c r="C378" s="55" t="s">
        <v>80</v>
      </c>
      <c r="D378" s="15" t="s">
        <v>90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</row>
    <row r="379" spans="1:32" ht="15" x14ac:dyDescent="0.25">
      <c r="A379" t="s">
        <v>521</v>
      </c>
      <c r="B379" s="52" t="s">
        <v>522</v>
      </c>
      <c r="C379" s="53" t="s">
        <v>65</v>
      </c>
      <c r="D379" s="7" t="s">
        <v>66</v>
      </c>
      <c r="E379" s="8">
        <v>1948296.5</v>
      </c>
      <c r="F379" s="8">
        <v>1948296.5</v>
      </c>
      <c r="G379" s="8">
        <v>6800255.7000000002</v>
      </c>
      <c r="H379" s="8">
        <v>1948296.5</v>
      </c>
      <c r="I379" s="8">
        <v>1948296.5</v>
      </c>
      <c r="J379" s="8">
        <v>1948296.5</v>
      </c>
      <c r="K379" s="8">
        <v>1948296.5</v>
      </c>
      <c r="L379" s="8">
        <v>1948296.5</v>
      </c>
      <c r="M379" s="8">
        <v>1948296.5</v>
      </c>
      <c r="N379" s="8">
        <v>1948296.5</v>
      </c>
      <c r="O379" s="8">
        <v>4858932.3</v>
      </c>
      <c r="P379" s="8">
        <v>1948296.5</v>
      </c>
      <c r="Q379" s="8">
        <v>1948296.5</v>
      </c>
      <c r="R379" s="8">
        <v>1948296.5</v>
      </c>
      <c r="S379" s="8">
        <v>1948296.5</v>
      </c>
      <c r="T379" s="8">
        <v>1948296.5</v>
      </c>
      <c r="U379" s="8">
        <v>1948296.5</v>
      </c>
      <c r="V379" s="8">
        <v>1948296.5</v>
      </c>
      <c r="W379" s="8">
        <v>1948296.5</v>
      </c>
      <c r="X379" s="8">
        <v>1948296.5</v>
      </c>
      <c r="Y379" s="8">
        <v>1948296.5</v>
      </c>
      <c r="Z379" s="8">
        <v>1948296.5</v>
      </c>
      <c r="AA379" s="8">
        <v>1948296.5</v>
      </c>
      <c r="AB379" s="8">
        <v>1948296.5</v>
      </c>
      <c r="AC379" s="8">
        <v>1948296.5</v>
      </c>
      <c r="AD379" s="8">
        <v>1948296.5</v>
      </c>
      <c r="AE379" s="8">
        <v>1948296.5</v>
      </c>
      <c r="AF379" s="8">
        <v>1948296.5</v>
      </c>
    </row>
    <row r="380" spans="1:32" x14ac:dyDescent="0.2">
      <c r="A380" t="s">
        <v>523</v>
      </c>
      <c r="B380" s="52" t="s">
        <v>522</v>
      </c>
      <c r="C380" s="53" t="s">
        <v>65</v>
      </c>
      <c r="D380" s="9" t="s">
        <v>68</v>
      </c>
      <c r="E380" s="8" t="s">
        <v>69</v>
      </c>
      <c r="F380" s="8" t="s">
        <v>69</v>
      </c>
      <c r="G380" s="8" t="s">
        <v>69</v>
      </c>
      <c r="H380" s="8" t="s">
        <v>69</v>
      </c>
      <c r="I380" s="8" t="s">
        <v>69</v>
      </c>
      <c r="J380" s="8" t="s">
        <v>69</v>
      </c>
      <c r="K380" s="8" t="s">
        <v>69</v>
      </c>
      <c r="L380" s="8" t="s">
        <v>69</v>
      </c>
      <c r="M380" s="8" t="s">
        <v>69</v>
      </c>
      <c r="N380" s="8" t="s">
        <v>69</v>
      </c>
      <c r="O380" s="8" t="s">
        <v>69</v>
      </c>
      <c r="P380" s="8" t="s">
        <v>69</v>
      </c>
      <c r="Q380" s="8" t="s">
        <v>69</v>
      </c>
      <c r="R380" s="8" t="s">
        <v>69</v>
      </c>
      <c r="S380" s="8" t="s">
        <v>69</v>
      </c>
      <c r="T380" s="8" t="s">
        <v>69</v>
      </c>
      <c r="U380" s="8" t="s">
        <v>69</v>
      </c>
      <c r="V380" s="8" t="s">
        <v>69</v>
      </c>
      <c r="W380" s="8" t="s">
        <v>69</v>
      </c>
      <c r="X380" s="8" t="s">
        <v>69</v>
      </c>
      <c r="Y380" s="8" t="s">
        <v>69</v>
      </c>
      <c r="Z380" s="8" t="s">
        <v>69</v>
      </c>
      <c r="AA380" s="8" t="s">
        <v>69</v>
      </c>
      <c r="AB380" s="8" t="s">
        <v>69</v>
      </c>
      <c r="AC380" s="8" t="s">
        <v>69</v>
      </c>
      <c r="AD380" s="8" t="s">
        <v>69</v>
      </c>
      <c r="AE380" s="8" t="s">
        <v>69</v>
      </c>
      <c r="AF380" s="8" t="s">
        <v>69</v>
      </c>
    </row>
    <row r="381" spans="1:32" x14ac:dyDescent="0.2">
      <c r="A381" t="s">
        <v>524</v>
      </c>
      <c r="B381" s="52" t="s">
        <v>522</v>
      </c>
      <c r="C381" s="53" t="s">
        <v>65</v>
      </c>
      <c r="D381" s="9" t="s">
        <v>71</v>
      </c>
      <c r="E381" s="10"/>
      <c r="F381" s="10"/>
      <c r="G381" s="10">
        <v>21</v>
      </c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</row>
    <row r="382" spans="1:32" x14ac:dyDescent="0.2">
      <c r="A382" t="s">
        <v>525</v>
      </c>
      <c r="B382" s="52" t="s">
        <v>522</v>
      </c>
      <c r="C382" s="53" t="s">
        <v>65</v>
      </c>
      <c r="D382" s="9" t="s">
        <v>73</v>
      </c>
      <c r="E382" s="8"/>
      <c r="F382" s="8"/>
      <c r="G382" s="8" t="s">
        <v>526</v>
      </c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 t="s">
        <v>526</v>
      </c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</row>
    <row r="383" spans="1:32" x14ac:dyDescent="0.2">
      <c r="A383" t="s">
        <v>527</v>
      </c>
      <c r="B383" s="52" t="s">
        <v>522</v>
      </c>
      <c r="C383" s="53" t="s">
        <v>65</v>
      </c>
      <c r="D383" s="9" t="s">
        <v>76</v>
      </c>
      <c r="E383" s="8"/>
      <c r="F383" s="8"/>
      <c r="G383" s="8">
        <v>1030</v>
      </c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</row>
    <row r="384" spans="1:32" x14ac:dyDescent="0.2">
      <c r="A384" t="s">
        <v>528</v>
      </c>
      <c r="B384" s="52" t="s">
        <v>522</v>
      </c>
      <c r="C384" s="53" t="s">
        <v>65</v>
      </c>
      <c r="D384" s="11" t="s">
        <v>78</v>
      </c>
      <c r="E384" s="8"/>
      <c r="F384" s="8"/>
      <c r="G384" s="8" t="s">
        <v>526</v>
      </c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 t="s">
        <v>526</v>
      </c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</row>
    <row r="385" spans="1:32" x14ac:dyDescent="0.2">
      <c r="A385" t="s">
        <v>529</v>
      </c>
      <c r="B385" s="52" t="s">
        <v>522</v>
      </c>
      <c r="C385" s="53" t="s">
        <v>80</v>
      </c>
      <c r="D385" s="9" t="s">
        <v>81</v>
      </c>
      <c r="E385" s="8">
        <v>21</v>
      </c>
      <c r="F385" s="8">
        <v>21</v>
      </c>
      <c r="G385" s="8">
        <v>21</v>
      </c>
      <c r="H385" s="8">
        <v>21</v>
      </c>
      <c r="I385" s="8">
        <v>21</v>
      </c>
      <c r="J385" s="8">
        <v>21</v>
      </c>
      <c r="K385" s="8">
        <v>21</v>
      </c>
      <c r="L385" s="8">
        <v>21</v>
      </c>
      <c r="M385" s="8">
        <v>21</v>
      </c>
      <c r="N385" s="8">
        <v>21</v>
      </c>
      <c r="O385" s="8">
        <v>21</v>
      </c>
      <c r="P385" s="8">
        <v>21</v>
      </c>
      <c r="Q385" s="8">
        <v>21</v>
      </c>
      <c r="R385" s="8">
        <v>21</v>
      </c>
      <c r="S385" s="8">
        <v>21</v>
      </c>
      <c r="T385" s="8">
        <v>21</v>
      </c>
      <c r="U385" s="8">
        <v>21</v>
      </c>
      <c r="V385" s="8">
        <v>21</v>
      </c>
      <c r="W385" s="8">
        <v>21</v>
      </c>
      <c r="X385" s="8">
        <v>21</v>
      </c>
      <c r="Y385" s="8">
        <v>21</v>
      </c>
      <c r="Z385" s="8">
        <v>21</v>
      </c>
      <c r="AA385" s="8">
        <v>21</v>
      </c>
      <c r="AB385" s="8">
        <v>21</v>
      </c>
      <c r="AC385" s="8">
        <v>21</v>
      </c>
      <c r="AD385" s="8">
        <v>21</v>
      </c>
      <c r="AE385" s="8">
        <v>21</v>
      </c>
      <c r="AF385" s="8">
        <v>21</v>
      </c>
    </row>
    <row r="386" spans="1:32" x14ac:dyDescent="0.2">
      <c r="A386" t="s">
        <v>530</v>
      </c>
      <c r="B386" s="52" t="s">
        <v>522</v>
      </c>
      <c r="C386" s="53" t="s">
        <v>80</v>
      </c>
      <c r="D386" s="9" t="s">
        <v>83</v>
      </c>
      <c r="E386" s="8" t="s">
        <v>153</v>
      </c>
      <c r="F386" s="8" t="s">
        <v>153</v>
      </c>
      <c r="G386" s="8" t="s">
        <v>153</v>
      </c>
      <c r="H386" s="8" t="s">
        <v>153</v>
      </c>
      <c r="I386" s="8" t="s">
        <v>153</v>
      </c>
      <c r="J386" s="8" t="s">
        <v>153</v>
      </c>
      <c r="K386" s="8" t="s">
        <v>153</v>
      </c>
      <c r="L386" s="8" t="s">
        <v>153</v>
      </c>
      <c r="M386" s="8" t="s">
        <v>153</v>
      </c>
      <c r="N386" s="8" t="s">
        <v>153</v>
      </c>
      <c r="O386" s="8" t="s">
        <v>153</v>
      </c>
      <c r="P386" s="8" t="s">
        <v>153</v>
      </c>
      <c r="Q386" s="8" t="s">
        <v>153</v>
      </c>
      <c r="R386" s="8" t="s">
        <v>153</v>
      </c>
      <c r="S386" s="8" t="s">
        <v>153</v>
      </c>
      <c r="T386" s="8" t="s">
        <v>153</v>
      </c>
      <c r="U386" s="8" t="s">
        <v>153</v>
      </c>
      <c r="V386" s="8" t="s">
        <v>153</v>
      </c>
      <c r="W386" s="8" t="s">
        <v>153</v>
      </c>
      <c r="X386" s="8" t="s">
        <v>153</v>
      </c>
      <c r="Y386" s="8" t="s">
        <v>153</v>
      </c>
      <c r="Z386" s="8" t="s">
        <v>153</v>
      </c>
      <c r="AA386" s="8" t="s">
        <v>153</v>
      </c>
      <c r="AB386" s="8" t="s">
        <v>153</v>
      </c>
      <c r="AC386" s="8" t="s">
        <v>153</v>
      </c>
      <c r="AD386" s="8" t="s">
        <v>153</v>
      </c>
      <c r="AE386" s="8" t="s">
        <v>153</v>
      </c>
      <c r="AF386" s="8" t="s">
        <v>153</v>
      </c>
    </row>
    <row r="387" spans="1:32" x14ac:dyDescent="0.2">
      <c r="A387" t="s">
        <v>531</v>
      </c>
      <c r="B387" s="52" t="s">
        <v>522</v>
      </c>
      <c r="C387" s="53" t="s">
        <v>80</v>
      </c>
      <c r="D387" s="9" t="s">
        <v>86</v>
      </c>
      <c r="E387" s="8">
        <v>2175998.6</v>
      </c>
      <c r="F387" s="8">
        <v>2175998.6</v>
      </c>
      <c r="G387" s="8">
        <v>2175998.6</v>
      </c>
      <c r="H387" s="8">
        <v>2175998.6</v>
      </c>
      <c r="I387" s="8">
        <v>2175998.6</v>
      </c>
      <c r="J387" s="8">
        <v>2175998.6</v>
      </c>
      <c r="K387" s="8">
        <v>2175998.6</v>
      </c>
      <c r="L387" s="8">
        <v>2175998.6</v>
      </c>
      <c r="M387" s="8">
        <v>2175998.6</v>
      </c>
      <c r="N387" s="8">
        <v>2175998.6</v>
      </c>
      <c r="O387" s="8">
        <v>2175998.6</v>
      </c>
      <c r="P387" s="8">
        <v>2175998.6</v>
      </c>
      <c r="Q387" s="8">
        <v>2175998.6</v>
      </c>
      <c r="R387" s="8">
        <v>2175998.6</v>
      </c>
      <c r="S387" s="8">
        <v>2175998.6</v>
      </c>
      <c r="T387" s="8">
        <v>2175998.6</v>
      </c>
      <c r="U387" s="8">
        <v>2175998.6</v>
      </c>
      <c r="V387" s="8">
        <v>2175998.6</v>
      </c>
      <c r="W387" s="8">
        <v>2175998.6</v>
      </c>
      <c r="X387" s="8">
        <v>2175998.6</v>
      </c>
      <c r="Y387" s="8">
        <v>2175998.6</v>
      </c>
      <c r="Z387" s="8">
        <v>2175998.6</v>
      </c>
      <c r="AA387" s="8">
        <v>2175998.6</v>
      </c>
      <c r="AB387" s="8">
        <v>2175998.6</v>
      </c>
      <c r="AC387" s="8">
        <v>2175998.6</v>
      </c>
      <c r="AD387" s="8">
        <v>2175998.6</v>
      </c>
      <c r="AE387" s="8">
        <v>2175998.6</v>
      </c>
      <c r="AF387" s="8">
        <v>2175998.6</v>
      </c>
    </row>
    <row r="388" spans="1:32" x14ac:dyDescent="0.2">
      <c r="A388" t="s">
        <v>532</v>
      </c>
      <c r="B388" s="52" t="s">
        <v>522</v>
      </c>
      <c r="C388" s="53" t="s">
        <v>80</v>
      </c>
      <c r="D388" s="9" t="s">
        <v>88</v>
      </c>
      <c r="E388" s="8" t="s">
        <v>69</v>
      </c>
      <c r="F388" s="8" t="s">
        <v>69</v>
      </c>
      <c r="G388" s="8" t="s">
        <v>69</v>
      </c>
      <c r="H388" s="8" t="s">
        <v>69</v>
      </c>
      <c r="I388" s="8" t="s">
        <v>69</v>
      </c>
      <c r="J388" s="8" t="s">
        <v>69</v>
      </c>
      <c r="K388" s="8" t="s">
        <v>69</v>
      </c>
      <c r="L388" s="8" t="s">
        <v>69</v>
      </c>
      <c r="M388" s="8" t="s">
        <v>69</v>
      </c>
      <c r="N388" s="8" t="s">
        <v>69</v>
      </c>
      <c r="O388" s="8" t="s">
        <v>69</v>
      </c>
      <c r="P388" s="8" t="s">
        <v>69</v>
      </c>
      <c r="Q388" s="8" t="s">
        <v>69</v>
      </c>
      <c r="R388" s="8" t="s">
        <v>69</v>
      </c>
      <c r="S388" s="8" t="s">
        <v>69</v>
      </c>
      <c r="T388" s="8" t="s">
        <v>69</v>
      </c>
      <c r="U388" s="8" t="s">
        <v>69</v>
      </c>
      <c r="V388" s="8" t="s">
        <v>69</v>
      </c>
      <c r="W388" s="8" t="s">
        <v>69</v>
      </c>
      <c r="X388" s="8" t="s">
        <v>69</v>
      </c>
      <c r="Y388" s="8" t="s">
        <v>69</v>
      </c>
      <c r="Z388" s="8" t="s">
        <v>69</v>
      </c>
      <c r="AA388" s="8" t="s">
        <v>69</v>
      </c>
      <c r="AB388" s="8" t="s">
        <v>69</v>
      </c>
      <c r="AC388" s="8" t="s">
        <v>69</v>
      </c>
      <c r="AD388" s="8" t="s">
        <v>69</v>
      </c>
      <c r="AE388" s="8" t="s">
        <v>69</v>
      </c>
      <c r="AF388" s="8" t="s">
        <v>69</v>
      </c>
    </row>
    <row r="389" spans="1:32" x14ac:dyDescent="0.2">
      <c r="A389" t="s">
        <v>533</v>
      </c>
      <c r="B389" s="52" t="s">
        <v>522</v>
      </c>
      <c r="C389" s="53" t="s">
        <v>80</v>
      </c>
      <c r="D389" s="11" t="s">
        <v>90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</row>
    <row r="390" spans="1:32" ht="15" x14ac:dyDescent="0.25">
      <c r="A390" t="s">
        <v>534</v>
      </c>
      <c r="B390" s="54" t="s">
        <v>535</v>
      </c>
      <c r="C390" s="55" t="s">
        <v>65</v>
      </c>
      <c r="D390" s="13" t="s">
        <v>66</v>
      </c>
      <c r="E390" s="8">
        <v>1948296.5</v>
      </c>
      <c r="F390" s="8">
        <v>1948296.5</v>
      </c>
      <c r="G390" s="8">
        <v>6800255.7000000002</v>
      </c>
      <c r="H390" s="8">
        <v>1948296.5</v>
      </c>
      <c r="I390" s="8">
        <v>1948296.5</v>
      </c>
      <c r="J390" s="8">
        <v>1948296.5</v>
      </c>
      <c r="K390" s="8">
        <v>1948296.5</v>
      </c>
      <c r="L390" s="8">
        <v>1948296.5</v>
      </c>
      <c r="M390" s="8">
        <v>1948296.5</v>
      </c>
      <c r="N390" s="8">
        <v>1948296.5</v>
      </c>
      <c r="O390" s="8">
        <v>5197256.4000000004</v>
      </c>
      <c r="P390" s="8">
        <v>1948296.5</v>
      </c>
      <c r="Q390" s="8">
        <v>1948296.5</v>
      </c>
      <c r="R390" s="8">
        <v>1948296.5</v>
      </c>
      <c r="S390" s="8">
        <v>1948296.5</v>
      </c>
      <c r="T390" s="8">
        <v>1948296.5</v>
      </c>
      <c r="U390" s="8">
        <v>1948296.5</v>
      </c>
      <c r="V390" s="8">
        <v>1948296.5</v>
      </c>
      <c r="W390" s="8">
        <v>1948296.5</v>
      </c>
      <c r="X390" s="8">
        <v>1948296.5</v>
      </c>
      <c r="Y390" s="8">
        <v>1948296.5</v>
      </c>
      <c r="Z390" s="8">
        <v>1948296.5</v>
      </c>
      <c r="AA390" s="8">
        <v>1948296.5</v>
      </c>
      <c r="AB390" s="8">
        <v>1948296.5</v>
      </c>
      <c r="AC390" s="8">
        <v>1948296.5</v>
      </c>
      <c r="AD390" s="8">
        <v>1948296.5</v>
      </c>
      <c r="AE390" s="8">
        <v>1948296.5</v>
      </c>
      <c r="AF390" s="8">
        <v>1948296.5</v>
      </c>
    </row>
    <row r="391" spans="1:32" x14ac:dyDescent="0.2">
      <c r="A391" t="s">
        <v>536</v>
      </c>
      <c r="B391" s="54" t="s">
        <v>535</v>
      </c>
      <c r="C391" s="55" t="s">
        <v>65</v>
      </c>
      <c r="D391" s="14" t="s">
        <v>68</v>
      </c>
      <c r="E391" s="8" t="s">
        <v>69</v>
      </c>
      <c r="F391" s="8" t="s">
        <v>69</v>
      </c>
      <c r="G391" s="8" t="s">
        <v>69</v>
      </c>
      <c r="H391" s="8" t="s">
        <v>69</v>
      </c>
      <c r="I391" s="8" t="s">
        <v>69</v>
      </c>
      <c r="J391" s="8" t="s">
        <v>69</v>
      </c>
      <c r="K391" s="8" t="s">
        <v>69</v>
      </c>
      <c r="L391" s="8" t="s">
        <v>69</v>
      </c>
      <c r="M391" s="8" t="s">
        <v>69</v>
      </c>
      <c r="N391" s="8" t="s">
        <v>69</v>
      </c>
      <c r="O391" s="8" t="s">
        <v>69</v>
      </c>
      <c r="P391" s="8" t="s">
        <v>69</v>
      </c>
      <c r="Q391" s="8" t="s">
        <v>69</v>
      </c>
      <c r="R391" s="8" t="s">
        <v>69</v>
      </c>
      <c r="S391" s="8" t="s">
        <v>69</v>
      </c>
      <c r="T391" s="8" t="s">
        <v>69</v>
      </c>
      <c r="U391" s="8" t="s">
        <v>69</v>
      </c>
      <c r="V391" s="8" t="s">
        <v>69</v>
      </c>
      <c r="W391" s="8" t="s">
        <v>69</v>
      </c>
      <c r="X391" s="8" t="s">
        <v>69</v>
      </c>
      <c r="Y391" s="8" t="s">
        <v>69</v>
      </c>
      <c r="Z391" s="8" t="s">
        <v>69</v>
      </c>
      <c r="AA391" s="8" t="s">
        <v>69</v>
      </c>
      <c r="AB391" s="8" t="s">
        <v>69</v>
      </c>
      <c r="AC391" s="8" t="s">
        <v>69</v>
      </c>
      <c r="AD391" s="8" t="s">
        <v>69</v>
      </c>
      <c r="AE391" s="8" t="s">
        <v>69</v>
      </c>
      <c r="AF391" s="8" t="s">
        <v>69</v>
      </c>
    </row>
    <row r="392" spans="1:32" x14ac:dyDescent="0.2">
      <c r="A392" t="s">
        <v>537</v>
      </c>
      <c r="B392" s="54" t="s">
        <v>535</v>
      </c>
      <c r="C392" s="55" t="s">
        <v>65</v>
      </c>
      <c r="D392" s="14" t="s">
        <v>71</v>
      </c>
      <c r="E392" s="10"/>
      <c r="F392" s="10"/>
      <c r="G392" s="10">
        <v>21</v>
      </c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</row>
    <row r="393" spans="1:32" x14ac:dyDescent="0.2">
      <c r="A393" t="s">
        <v>538</v>
      </c>
      <c r="B393" s="54" t="s">
        <v>535</v>
      </c>
      <c r="C393" s="55" t="s">
        <v>65</v>
      </c>
      <c r="D393" s="14" t="s">
        <v>73</v>
      </c>
      <c r="E393" s="8"/>
      <c r="F393" s="8"/>
      <c r="G393" s="8" t="s">
        <v>539</v>
      </c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 t="s">
        <v>539</v>
      </c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</row>
    <row r="394" spans="1:32" x14ac:dyDescent="0.2">
      <c r="A394" t="s">
        <v>540</v>
      </c>
      <c r="B394" s="54" t="s">
        <v>535</v>
      </c>
      <c r="C394" s="55" t="s">
        <v>65</v>
      </c>
      <c r="D394" s="14" t="s">
        <v>76</v>
      </c>
      <c r="E394" s="8"/>
      <c r="F394" s="8"/>
      <c r="G394" s="8">
        <v>1030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</row>
    <row r="395" spans="1:32" x14ac:dyDescent="0.2">
      <c r="A395" t="s">
        <v>541</v>
      </c>
      <c r="B395" s="54" t="s">
        <v>535</v>
      </c>
      <c r="C395" s="55" t="s">
        <v>65</v>
      </c>
      <c r="D395" s="15" t="s">
        <v>78</v>
      </c>
      <c r="E395" s="8"/>
      <c r="F395" s="8"/>
      <c r="G395" s="8" t="s">
        <v>539</v>
      </c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 t="s">
        <v>539</v>
      </c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</row>
    <row r="396" spans="1:32" x14ac:dyDescent="0.2">
      <c r="A396" t="s">
        <v>542</v>
      </c>
      <c r="B396" s="54" t="s">
        <v>535</v>
      </c>
      <c r="C396" s="55" t="s">
        <v>80</v>
      </c>
      <c r="D396" s="14" t="s">
        <v>81</v>
      </c>
      <c r="E396" s="8">
        <v>21</v>
      </c>
      <c r="F396" s="8">
        <v>21</v>
      </c>
      <c r="G396" s="8">
        <v>21</v>
      </c>
      <c r="H396" s="8">
        <v>21</v>
      </c>
      <c r="I396" s="8">
        <v>21</v>
      </c>
      <c r="J396" s="8">
        <v>21</v>
      </c>
      <c r="K396" s="8">
        <v>21</v>
      </c>
      <c r="L396" s="8">
        <v>21</v>
      </c>
      <c r="M396" s="8">
        <v>21</v>
      </c>
      <c r="N396" s="8">
        <v>21</v>
      </c>
      <c r="O396" s="8">
        <v>21</v>
      </c>
      <c r="P396" s="8">
        <v>21</v>
      </c>
      <c r="Q396" s="8">
        <v>21</v>
      </c>
      <c r="R396" s="8">
        <v>21</v>
      </c>
      <c r="S396" s="8">
        <v>21</v>
      </c>
      <c r="T396" s="8">
        <v>21</v>
      </c>
      <c r="U396" s="8">
        <v>21</v>
      </c>
      <c r="V396" s="8">
        <v>21</v>
      </c>
      <c r="W396" s="8">
        <v>21</v>
      </c>
      <c r="X396" s="8">
        <v>21</v>
      </c>
      <c r="Y396" s="8">
        <v>21</v>
      </c>
      <c r="Z396" s="8">
        <v>21</v>
      </c>
      <c r="AA396" s="8">
        <v>21</v>
      </c>
      <c r="AB396" s="8">
        <v>21</v>
      </c>
      <c r="AC396" s="8">
        <v>21</v>
      </c>
      <c r="AD396" s="8">
        <v>21</v>
      </c>
      <c r="AE396" s="8">
        <v>21</v>
      </c>
      <c r="AF396" s="8">
        <v>21</v>
      </c>
    </row>
    <row r="397" spans="1:32" x14ac:dyDescent="0.2">
      <c r="A397" t="s">
        <v>543</v>
      </c>
      <c r="B397" s="54" t="s">
        <v>535</v>
      </c>
      <c r="C397" s="55" t="s">
        <v>80</v>
      </c>
      <c r="D397" s="14" t="s">
        <v>83</v>
      </c>
      <c r="E397" s="8" t="s">
        <v>153</v>
      </c>
      <c r="F397" s="8" t="s">
        <v>153</v>
      </c>
      <c r="G397" s="8" t="s">
        <v>153</v>
      </c>
      <c r="H397" s="8" t="s">
        <v>153</v>
      </c>
      <c r="I397" s="8" t="s">
        <v>153</v>
      </c>
      <c r="J397" s="8" t="s">
        <v>153</v>
      </c>
      <c r="K397" s="8" t="s">
        <v>153</v>
      </c>
      <c r="L397" s="8" t="s">
        <v>153</v>
      </c>
      <c r="M397" s="8" t="s">
        <v>153</v>
      </c>
      <c r="N397" s="8" t="s">
        <v>153</v>
      </c>
      <c r="O397" s="8" t="s">
        <v>153</v>
      </c>
      <c r="P397" s="8" t="s">
        <v>153</v>
      </c>
      <c r="Q397" s="8" t="s">
        <v>153</v>
      </c>
      <c r="R397" s="8" t="s">
        <v>153</v>
      </c>
      <c r="S397" s="8" t="s">
        <v>153</v>
      </c>
      <c r="T397" s="8" t="s">
        <v>153</v>
      </c>
      <c r="U397" s="8" t="s">
        <v>153</v>
      </c>
      <c r="V397" s="8" t="s">
        <v>153</v>
      </c>
      <c r="W397" s="8" t="s">
        <v>153</v>
      </c>
      <c r="X397" s="8" t="s">
        <v>153</v>
      </c>
      <c r="Y397" s="8" t="s">
        <v>153</v>
      </c>
      <c r="Z397" s="8" t="s">
        <v>153</v>
      </c>
      <c r="AA397" s="8" t="s">
        <v>153</v>
      </c>
      <c r="AB397" s="8" t="s">
        <v>153</v>
      </c>
      <c r="AC397" s="8" t="s">
        <v>153</v>
      </c>
      <c r="AD397" s="8" t="s">
        <v>153</v>
      </c>
      <c r="AE397" s="8" t="s">
        <v>153</v>
      </c>
      <c r="AF397" s="8" t="s">
        <v>153</v>
      </c>
    </row>
    <row r="398" spans="1:32" x14ac:dyDescent="0.2">
      <c r="A398" t="s">
        <v>544</v>
      </c>
      <c r="B398" s="54" t="s">
        <v>535</v>
      </c>
      <c r="C398" s="55" t="s">
        <v>80</v>
      </c>
      <c r="D398" s="14" t="s">
        <v>86</v>
      </c>
      <c r="E398" s="8">
        <v>2175998.6</v>
      </c>
      <c r="F398" s="8">
        <v>2175998.6</v>
      </c>
      <c r="G398" s="8">
        <v>2175998.6</v>
      </c>
      <c r="H398" s="8">
        <v>2175998.6</v>
      </c>
      <c r="I398" s="8">
        <v>2175998.6</v>
      </c>
      <c r="J398" s="8">
        <v>2175998.6</v>
      </c>
      <c r="K398" s="8">
        <v>2175998.6</v>
      </c>
      <c r="L398" s="8">
        <v>2175998.6</v>
      </c>
      <c r="M398" s="8">
        <v>2175998.6</v>
      </c>
      <c r="N398" s="8">
        <v>2175998.6</v>
      </c>
      <c r="O398" s="8">
        <v>2175998.6</v>
      </c>
      <c r="P398" s="8">
        <v>2175998.6</v>
      </c>
      <c r="Q398" s="8">
        <v>2175998.6</v>
      </c>
      <c r="R398" s="8">
        <v>2175998.6</v>
      </c>
      <c r="S398" s="8">
        <v>2175998.6</v>
      </c>
      <c r="T398" s="8">
        <v>2175998.6</v>
      </c>
      <c r="U398" s="8">
        <v>2175998.6</v>
      </c>
      <c r="V398" s="8">
        <v>2175998.6</v>
      </c>
      <c r="W398" s="8">
        <v>2175998.6</v>
      </c>
      <c r="X398" s="8">
        <v>2175998.6</v>
      </c>
      <c r="Y398" s="8">
        <v>2175998.6</v>
      </c>
      <c r="Z398" s="8">
        <v>2175998.6</v>
      </c>
      <c r="AA398" s="8">
        <v>2175998.6</v>
      </c>
      <c r="AB398" s="8">
        <v>2175998.6</v>
      </c>
      <c r="AC398" s="8">
        <v>2175998.6</v>
      </c>
      <c r="AD398" s="8">
        <v>2175998.6</v>
      </c>
      <c r="AE398" s="8">
        <v>2175998.6</v>
      </c>
      <c r="AF398" s="8">
        <v>2175998.6</v>
      </c>
    </row>
    <row r="399" spans="1:32" x14ac:dyDescent="0.2">
      <c r="A399" t="s">
        <v>545</v>
      </c>
      <c r="B399" s="54" t="s">
        <v>535</v>
      </c>
      <c r="C399" s="55" t="s">
        <v>80</v>
      </c>
      <c r="D399" s="14" t="s">
        <v>88</v>
      </c>
      <c r="E399" s="8" t="s">
        <v>69</v>
      </c>
      <c r="F399" s="8" t="s">
        <v>69</v>
      </c>
      <c r="G399" s="8" t="s">
        <v>69</v>
      </c>
      <c r="H399" s="8" t="s">
        <v>69</v>
      </c>
      <c r="I399" s="8" t="s">
        <v>69</v>
      </c>
      <c r="J399" s="8" t="s">
        <v>69</v>
      </c>
      <c r="K399" s="8" t="s">
        <v>69</v>
      </c>
      <c r="L399" s="8" t="s">
        <v>69</v>
      </c>
      <c r="M399" s="8" t="s">
        <v>69</v>
      </c>
      <c r="N399" s="8" t="s">
        <v>69</v>
      </c>
      <c r="O399" s="8" t="s">
        <v>69</v>
      </c>
      <c r="P399" s="8" t="s">
        <v>69</v>
      </c>
      <c r="Q399" s="8" t="s">
        <v>69</v>
      </c>
      <c r="R399" s="8" t="s">
        <v>69</v>
      </c>
      <c r="S399" s="8" t="s">
        <v>69</v>
      </c>
      <c r="T399" s="8" t="s">
        <v>69</v>
      </c>
      <c r="U399" s="8" t="s">
        <v>69</v>
      </c>
      <c r="V399" s="8" t="s">
        <v>69</v>
      </c>
      <c r="W399" s="8" t="s">
        <v>69</v>
      </c>
      <c r="X399" s="8" t="s">
        <v>69</v>
      </c>
      <c r="Y399" s="8" t="s">
        <v>69</v>
      </c>
      <c r="Z399" s="8" t="s">
        <v>69</v>
      </c>
      <c r="AA399" s="8" t="s">
        <v>69</v>
      </c>
      <c r="AB399" s="8" t="s">
        <v>69</v>
      </c>
      <c r="AC399" s="8" t="s">
        <v>69</v>
      </c>
      <c r="AD399" s="8" t="s">
        <v>69</v>
      </c>
      <c r="AE399" s="8" t="s">
        <v>69</v>
      </c>
      <c r="AF399" s="8" t="s">
        <v>69</v>
      </c>
    </row>
    <row r="400" spans="1:32" x14ac:dyDescent="0.2">
      <c r="A400" t="s">
        <v>546</v>
      </c>
      <c r="B400" s="54" t="s">
        <v>535</v>
      </c>
      <c r="C400" s="55" t="s">
        <v>80</v>
      </c>
      <c r="D400" s="15" t="s">
        <v>90</v>
      </c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</row>
    <row r="401" spans="1:32" ht="15" x14ac:dyDescent="0.25">
      <c r="A401" t="s">
        <v>547</v>
      </c>
      <c r="B401" s="52" t="s">
        <v>548</v>
      </c>
      <c r="C401" s="53" t="s">
        <v>65</v>
      </c>
      <c r="D401" s="7" t="s">
        <v>66</v>
      </c>
      <c r="E401" s="8">
        <v>8006931.5999999996</v>
      </c>
      <c r="F401" s="8">
        <v>8006931.5999999996</v>
      </c>
      <c r="G401" s="8">
        <v>32471589.449999999</v>
      </c>
      <c r="H401" s="8">
        <v>8006931.5999999996</v>
      </c>
      <c r="I401" s="8">
        <v>8006931.5999999996</v>
      </c>
      <c r="J401" s="8">
        <v>8006931.5999999996</v>
      </c>
      <c r="K401" s="8">
        <v>8006931.5999999996</v>
      </c>
      <c r="L401" s="8">
        <v>8006931.5999999996</v>
      </c>
      <c r="M401" s="8">
        <v>8006931.5999999996</v>
      </c>
      <c r="N401" s="8">
        <v>8006931.5999999996</v>
      </c>
      <c r="O401" s="8">
        <v>13049533.5</v>
      </c>
      <c r="P401" s="8">
        <v>8006931.5999999996</v>
      </c>
      <c r="Q401" s="8">
        <v>8006931.5999999996</v>
      </c>
      <c r="R401" s="8">
        <v>11169438.449999999</v>
      </c>
      <c r="S401" s="8">
        <v>8006931.5999999996</v>
      </c>
      <c r="T401" s="8">
        <v>8006931.5999999996</v>
      </c>
      <c r="U401" s="8">
        <v>8006931.5999999996</v>
      </c>
      <c r="V401" s="8">
        <v>8006931.5999999996</v>
      </c>
      <c r="W401" s="8">
        <v>8006931.5999999996</v>
      </c>
      <c r="X401" s="8">
        <v>8006931.5999999996</v>
      </c>
      <c r="Y401" s="8">
        <v>8006931.5999999996</v>
      </c>
      <c r="Z401" s="8">
        <v>8006931.5999999996</v>
      </c>
      <c r="AA401" s="8">
        <v>8006931.5999999996</v>
      </c>
      <c r="AB401" s="8">
        <v>8006931.5999999996</v>
      </c>
      <c r="AC401" s="8">
        <v>8006931.5999999996</v>
      </c>
      <c r="AD401" s="8">
        <v>8006931.5999999996</v>
      </c>
      <c r="AE401" s="8">
        <v>8006931.5999999996</v>
      </c>
      <c r="AF401" s="8">
        <v>8006931.5999999996</v>
      </c>
    </row>
    <row r="402" spans="1:32" x14ac:dyDescent="0.2">
      <c r="A402" t="s">
        <v>549</v>
      </c>
      <c r="B402" s="52" t="s">
        <v>548</v>
      </c>
      <c r="C402" s="53" t="s">
        <v>65</v>
      </c>
      <c r="D402" s="9" t="s">
        <v>68</v>
      </c>
      <c r="E402" s="8" t="s">
        <v>69</v>
      </c>
      <c r="F402" s="8" t="s">
        <v>69</v>
      </c>
      <c r="G402" s="8" t="s">
        <v>69</v>
      </c>
      <c r="H402" s="8" t="s">
        <v>69</v>
      </c>
      <c r="I402" s="8" t="s">
        <v>69</v>
      </c>
      <c r="J402" s="8" t="s">
        <v>69</v>
      </c>
      <c r="K402" s="8" t="s">
        <v>69</v>
      </c>
      <c r="L402" s="8" t="s">
        <v>69</v>
      </c>
      <c r="M402" s="8" t="s">
        <v>69</v>
      </c>
      <c r="N402" s="8" t="s">
        <v>69</v>
      </c>
      <c r="O402" s="8" t="s">
        <v>69</v>
      </c>
      <c r="P402" s="8" t="s">
        <v>69</v>
      </c>
      <c r="Q402" s="8" t="s">
        <v>69</v>
      </c>
      <c r="R402" s="8" t="s">
        <v>69</v>
      </c>
      <c r="S402" s="8" t="s">
        <v>69</v>
      </c>
      <c r="T402" s="8" t="s">
        <v>69</v>
      </c>
      <c r="U402" s="8" t="s">
        <v>69</v>
      </c>
      <c r="V402" s="8" t="s">
        <v>69</v>
      </c>
      <c r="W402" s="8" t="s">
        <v>69</v>
      </c>
      <c r="X402" s="8" t="s">
        <v>69</v>
      </c>
      <c r="Y402" s="8" t="s">
        <v>69</v>
      </c>
      <c r="Z402" s="8" t="s">
        <v>69</v>
      </c>
      <c r="AA402" s="8" t="s">
        <v>69</v>
      </c>
      <c r="AB402" s="8" t="s">
        <v>69</v>
      </c>
      <c r="AC402" s="8" t="s">
        <v>69</v>
      </c>
      <c r="AD402" s="8" t="s">
        <v>69</v>
      </c>
      <c r="AE402" s="8" t="s">
        <v>69</v>
      </c>
      <c r="AF402" s="8" t="s">
        <v>69</v>
      </c>
    </row>
    <row r="403" spans="1:32" x14ac:dyDescent="0.2">
      <c r="A403" t="s">
        <v>550</v>
      </c>
      <c r="B403" s="52" t="s">
        <v>548</v>
      </c>
      <c r="C403" s="53" t="s">
        <v>65</v>
      </c>
      <c r="D403" s="9" t="s">
        <v>71</v>
      </c>
      <c r="E403" s="10"/>
      <c r="F403" s="10"/>
      <c r="G403" s="10">
        <v>21</v>
      </c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</row>
    <row r="404" spans="1:32" x14ac:dyDescent="0.2">
      <c r="A404" t="s">
        <v>551</v>
      </c>
      <c r="B404" s="52" t="s">
        <v>548</v>
      </c>
      <c r="C404" s="53" t="s">
        <v>65</v>
      </c>
      <c r="D404" s="9" t="s">
        <v>73</v>
      </c>
      <c r="E404" s="8"/>
      <c r="F404" s="8"/>
      <c r="G404" s="8" t="s">
        <v>552</v>
      </c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 t="s">
        <v>552</v>
      </c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</row>
    <row r="405" spans="1:32" x14ac:dyDescent="0.2">
      <c r="A405" t="s">
        <v>553</v>
      </c>
      <c r="B405" s="52" t="s">
        <v>548</v>
      </c>
      <c r="C405" s="53" t="s">
        <v>65</v>
      </c>
      <c r="D405" s="9" t="s">
        <v>76</v>
      </c>
      <c r="E405" s="8"/>
      <c r="F405" s="8"/>
      <c r="G405" s="8">
        <v>1545</v>
      </c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</row>
    <row r="406" spans="1:32" x14ac:dyDescent="0.2">
      <c r="A406" t="s">
        <v>554</v>
      </c>
      <c r="B406" s="52" t="s">
        <v>548</v>
      </c>
      <c r="C406" s="53" t="s">
        <v>65</v>
      </c>
      <c r="D406" s="11" t="s">
        <v>78</v>
      </c>
      <c r="E406" s="8"/>
      <c r="F406" s="8"/>
      <c r="G406" s="8" t="s">
        <v>552</v>
      </c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 t="s">
        <v>552</v>
      </c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</row>
    <row r="407" spans="1:32" x14ac:dyDescent="0.2">
      <c r="A407" t="s">
        <v>555</v>
      </c>
      <c r="B407" s="52" t="s">
        <v>548</v>
      </c>
      <c r="C407" s="53" t="s">
        <v>80</v>
      </c>
      <c r="D407" s="9" t="s">
        <v>81</v>
      </c>
      <c r="E407" s="8">
        <v>21</v>
      </c>
      <c r="F407" s="8">
        <v>21</v>
      </c>
      <c r="G407" s="8">
        <v>21</v>
      </c>
      <c r="H407" s="8">
        <v>21</v>
      </c>
      <c r="I407" s="8">
        <v>21</v>
      </c>
      <c r="J407" s="8">
        <v>21</v>
      </c>
      <c r="K407" s="8">
        <v>21</v>
      </c>
      <c r="L407" s="8">
        <v>21</v>
      </c>
      <c r="M407" s="8">
        <v>21</v>
      </c>
      <c r="N407" s="8">
        <v>21</v>
      </c>
      <c r="O407" s="8">
        <v>21</v>
      </c>
      <c r="P407" s="8">
        <v>21</v>
      </c>
      <c r="Q407" s="8">
        <v>21</v>
      </c>
      <c r="R407" s="8">
        <v>21</v>
      </c>
      <c r="S407" s="8">
        <v>21</v>
      </c>
      <c r="T407" s="8">
        <v>21</v>
      </c>
      <c r="U407" s="8">
        <v>21</v>
      </c>
      <c r="V407" s="8">
        <v>21</v>
      </c>
      <c r="W407" s="8">
        <v>21</v>
      </c>
      <c r="X407" s="8">
        <v>21</v>
      </c>
      <c r="Y407" s="8">
        <v>21</v>
      </c>
      <c r="Z407" s="8">
        <v>21</v>
      </c>
      <c r="AA407" s="8">
        <v>21</v>
      </c>
      <c r="AB407" s="8">
        <v>21</v>
      </c>
      <c r="AC407" s="8">
        <v>21</v>
      </c>
      <c r="AD407" s="8">
        <v>21</v>
      </c>
      <c r="AE407" s="8">
        <v>21</v>
      </c>
      <c r="AF407" s="8">
        <v>21</v>
      </c>
    </row>
    <row r="408" spans="1:32" x14ac:dyDescent="0.2">
      <c r="A408" t="s">
        <v>556</v>
      </c>
      <c r="B408" s="52" t="s">
        <v>548</v>
      </c>
      <c r="C408" s="53" t="s">
        <v>80</v>
      </c>
      <c r="D408" s="9" t="s">
        <v>83</v>
      </c>
      <c r="E408" s="8" t="s">
        <v>153</v>
      </c>
      <c r="F408" s="8" t="s">
        <v>153</v>
      </c>
      <c r="G408" s="8" t="s">
        <v>153</v>
      </c>
      <c r="H408" s="8" t="s">
        <v>153</v>
      </c>
      <c r="I408" s="8" t="s">
        <v>153</v>
      </c>
      <c r="J408" s="8" t="s">
        <v>153</v>
      </c>
      <c r="K408" s="8" t="s">
        <v>153</v>
      </c>
      <c r="L408" s="8" t="s">
        <v>153</v>
      </c>
      <c r="M408" s="8" t="s">
        <v>153</v>
      </c>
      <c r="N408" s="8" t="s">
        <v>153</v>
      </c>
      <c r="O408" s="8" t="s">
        <v>153</v>
      </c>
      <c r="P408" s="8" t="s">
        <v>153</v>
      </c>
      <c r="Q408" s="8" t="s">
        <v>153</v>
      </c>
      <c r="R408" s="8" t="s">
        <v>153</v>
      </c>
      <c r="S408" s="8" t="s">
        <v>153</v>
      </c>
      <c r="T408" s="8" t="s">
        <v>153</v>
      </c>
      <c r="U408" s="8" t="s">
        <v>153</v>
      </c>
      <c r="V408" s="8" t="s">
        <v>153</v>
      </c>
      <c r="W408" s="8" t="s">
        <v>153</v>
      </c>
      <c r="X408" s="8" t="s">
        <v>153</v>
      </c>
      <c r="Y408" s="8" t="s">
        <v>153</v>
      </c>
      <c r="Z408" s="8" t="s">
        <v>153</v>
      </c>
      <c r="AA408" s="8" t="s">
        <v>153</v>
      </c>
      <c r="AB408" s="8" t="s">
        <v>153</v>
      </c>
      <c r="AC408" s="8" t="s">
        <v>153</v>
      </c>
      <c r="AD408" s="8" t="s">
        <v>153</v>
      </c>
      <c r="AE408" s="8" t="s">
        <v>153</v>
      </c>
      <c r="AF408" s="8" t="s">
        <v>153</v>
      </c>
    </row>
    <row r="409" spans="1:32" x14ac:dyDescent="0.2">
      <c r="A409" t="s">
        <v>557</v>
      </c>
      <c r="B409" s="52" t="s">
        <v>548</v>
      </c>
      <c r="C409" s="53" t="s">
        <v>80</v>
      </c>
      <c r="D409" s="9" t="s">
        <v>86</v>
      </c>
      <c r="E409" s="8">
        <v>9732372.1500000004</v>
      </c>
      <c r="F409" s="8">
        <v>9732372.1500000004</v>
      </c>
      <c r="G409" s="8">
        <v>9732372.1500000004</v>
      </c>
      <c r="H409" s="8">
        <v>9732372.1500000004</v>
      </c>
      <c r="I409" s="8">
        <v>9732372.1500000004</v>
      </c>
      <c r="J409" s="8">
        <v>9732372.1500000004</v>
      </c>
      <c r="K409" s="8">
        <v>9732372.1500000004</v>
      </c>
      <c r="L409" s="8">
        <v>9732372.1500000004</v>
      </c>
      <c r="M409" s="8">
        <v>9732372.1500000004</v>
      </c>
      <c r="N409" s="8">
        <v>9732372.1500000004</v>
      </c>
      <c r="O409" s="8">
        <v>9732372.1500000004</v>
      </c>
      <c r="P409" s="8">
        <v>9732372.1500000004</v>
      </c>
      <c r="Q409" s="8">
        <v>9732372.1500000004</v>
      </c>
      <c r="R409" s="8">
        <v>9732372.1500000004</v>
      </c>
      <c r="S409" s="8">
        <v>9732372.1500000004</v>
      </c>
      <c r="T409" s="8">
        <v>9732372.1500000004</v>
      </c>
      <c r="U409" s="8">
        <v>9732372.1500000004</v>
      </c>
      <c r="V409" s="8">
        <v>9732372.1500000004</v>
      </c>
      <c r="W409" s="8">
        <v>9732372.1500000004</v>
      </c>
      <c r="X409" s="8">
        <v>9732372.1500000004</v>
      </c>
      <c r="Y409" s="8">
        <v>9732372.1500000004</v>
      </c>
      <c r="Z409" s="8">
        <v>9732372.1500000004</v>
      </c>
      <c r="AA409" s="8">
        <v>9732372.1500000004</v>
      </c>
      <c r="AB409" s="8">
        <v>9732372.1500000004</v>
      </c>
      <c r="AC409" s="8">
        <v>9732372.1500000004</v>
      </c>
      <c r="AD409" s="8">
        <v>9732372.1500000004</v>
      </c>
      <c r="AE409" s="8">
        <v>9732372.1500000004</v>
      </c>
      <c r="AF409" s="8">
        <v>9732372.1500000004</v>
      </c>
    </row>
    <row r="410" spans="1:32" x14ac:dyDescent="0.2">
      <c r="A410" t="s">
        <v>558</v>
      </c>
      <c r="B410" s="52" t="s">
        <v>548</v>
      </c>
      <c r="C410" s="53" t="s">
        <v>80</v>
      </c>
      <c r="D410" s="9" t="s">
        <v>88</v>
      </c>
      <c r="E410" s="8" t="s">
        <v>69</v>
      </c>
      <c r="F410" s="8" t="s">
        <v>69</v>
      </c>
      <c r="G410" s="8" t="s">
        <v>69</v>
      </c>
      <c r="H410" s="8" t="s">
        <v>69</v>
      </c>
      <c r="I410" s="8" t="s">
        <v>69</v>
      </c>
      <c r="J410" s="8" t="s">
        <v>69</v>
      </c>
      <c r="K410" s="8" t="s">
        <v>69</v>
      </c>
      <c r="L410" s="8" t="s">
        <v>69</v>
      </c>
      <c r="M410" s="8" t="s">
        <v>69</v>
      </c>
      <c r="N410" s="8" t="s">
        <v>69</v>
      </c>
      <c r="O410" s="8" t="s">
        <v>69</v>
      </c>
      <c r="P410" s="8" t="s">
        <v>69</v>
      </c>
      <c r="Q410" s="8" t="s">
        <v>69</v>
      </c>
      <c r="R410" s="8" t="s">
        <v>69</v>
      </c>
      <c r="S410" s="8" t="s">
        <v>69</v>
      </c>
      <c r="T410" s="8" t="s">
        <v>69</v>
      </c>
      <c r="U410" s="8" t="s">
        <v>69</v>
      </c>
      <c r="V410" s="8" t="s">
        <v>69</v>
      </c>
      <c r="W410" s="8" t="s">
        <v>69</v>
      </c>
      <c r="X410" s="8" t="s">
        <v>69</v>
      </c>
      <c r="Y410" s="8" t="s">
        <v>69</v>
      </c>
      <c r="Z410" s="8" t="s">
        <v>69</v>
      </c>
      <c r="AA410" s="8" t="s">
        <v>69</v>
      </c>
      <c r="AB410" s="8" t="s">
        <v>69</v>
      </c>
      <c r="AC410" s="8" t="s">
        <v>69</v>
      </c>
      <c r="AD410" s="8" t="s">
        <v>69</v>
      </c>
      <c r="AE410" s="8" t="s">
        <v>69</v>
      </c>
      <c r="AF410" s="8" t="s">
        <v>69</v>
      </c>
    </row>
    <row r="411" spans="1:32" x14ac:dyDescent="0.2">
      <c r="A411" t="s">
        <v>559</v>
      </c>
      <c r="B411" s="52" t="s">
        <v>548</v>
      </c>
      <c r="C411" s="53" t="s">
        <v>80</v>
      </c>
      <c r="D411" s="11" t="s">
        <v>90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</row>
    <row r="412" spans="1:32" ht="15" x14ac:dyDescent="0.25">
      <c r="A412" t="s">
        <v>560</v>
      </c>
      <c r="B412" s="54" t="s">
        <v>561</v>
      </c>
      <c r="C412" s="55" t="s">
        <v>65</v>
      </c>
      <c r="D412" s="13" t="s">
        <v>66</v>
      </c>
      <c r="E412" s="8">
        <v>5892156.2000000002</v>
      </c>
      <c r="F412" s="8">
        <v>5892156.2000000002</v>
      </c>
      <c r="G412" s="8">
        <v>21647726.300000001</v>
      </c>
      <c r="H412" s="8">
        <v>5892156.2000000002</v>
      </c>
      <c r="I412" s="8">
        <v>5892156.2000000002</v>
      </c>
      <c r="J412" s="8">
        <v>5892156.2000000002</v>
      </c>
      <c r="K412" s="8">
        <v>5892156.2000000002</v>
      </c>
      <c r="L412" s="8">
        <v>5892156.2000000002</v>
      </c>
      <c r="M412" s="8">
        <v>5892156.2000000002</v>
      </c>
      <c r="N412" s="8">
        <v>5892156.2000000002</v>
      </c>
      <c r="O412" s="8">
        <v>9829568.0999999996</v>
      </c>
      <c r="P412" s="8">
        <v>6101380.0999999996</v>
      </c>
      <c r="Q412" s="8">
        <v>5892156.2000000002</v>
      </c>
      <c r="R412" s="8">
        <v>7762049.0999999996</v>
      </c>
      <c r="S412" s="8">
        <v>5892156.2000000002</v>
      </c>
      <c r="T412" s="8">
        <v>5892156.2000000002</v>
      </c>
      <c r="U412" s="8">
        <v>5892156.2000000002</v>
      </c>
      <c r="V412" s="8">
        <v>5892156.2000000002</v>
      </c>
      <c r="W412" s="8">
        <v>5892156.2000000002</v>
      </c>
      <c r="X412" s="8">
        <v>5892156.2000000002</v>
      </c>
      <c r="Y412" s="8">
        <v>5892156.2000000002</v>
      </c>
      <c r="Z412" s="8">
        <v>5892156.2000000002</v>
      </c>
      <c r="AA412" s="8">
        <v>5892156.2000000002</v>
      </c>
      <c r="AB412" s="8">
        <v>5892156.2000000002</v>
      </c>
      <c r="AC412" s="8">
        <v>5892156.2000000002</v>
      </c>
      <c r="AD412" s="8">
        <v>5892156.2000000002</v>
      </c>
      <c r="AE412" s="8">
        <v>5892156.2000000002</v>
      </c>
      <c r="AF412" s="8">
        <v>5892156.2000000002</v>
      </c>
    </row>
    <row r="413" spans="1:32" x14ac:dyDescent="0.2">
      <c r="A413" t="s">
        <v>562</v>
      </c>
      <c r="B413" s="54" t="s">
        <v>561</v>
      </c>
      <c r="C413" s="55" t="s">
        <v>65</v>
      </c>
      <c r="D413" s="14" t="s">
        <v>68</v>
      </c>
      <c r="E413" s="8" t="s">
        <v>69</v>
      </c>
      <c r="F413" s="8" t="s">
        <v>69</v>
      </c>
      <c r="G413" s="8" t="s">
        <v>69</v>
      </c>
      <c r="H413" s="8" t="s">
        <v>69</v>
      </c>
      <c r="I413" s="8" t="s">
        <v>69</v>
      </c>
      <c r="J413" s="8" t="s">
        <v>69</v>
      </c>
      <c r="K413" s="8" t="s">
        <v>69</v>
      </c>
      <c r="L413" s="8" t="s">
        <v>69</v>
      </c>
      <c r="M413" s="8" t="s">
        <v>69</v>
      </c>
      <c r="N413" s="8" t="s">
        <v>69</v>
      </c>
      <c r="O413" s="8" t="s">
        <v>69</v>
      </c>
      <c r="P413" s="8" t="s">
        <v>69</v>
      </c>
      <c r="Q413" s="8" t="s">
        <v>69</v>
      </c>
      <c r="R413" s="8" t="s">
        <v>69</v>
      </c>
      <c r="S413" s="8" t="s">
        <v>69</v>
      </c>
      <c r="T413" s="8" t="s">
        <v>69</v>
      </c>
      <c r="U413" s="8" t="s">
        <v>69</v>
      </c>
      <c r="V413" s="8" t="s">
        <v>69</v>
      </c>
      <c r="W413" s="8" t="s">
        <v>69</v>
      </c>
      <c r="X413" s="8" t="s">
        <v>69</v>
      </c>
      <c r="Y413" s="8" t="s">
        <v>69</v>
      </c>
      <c r="Z413" s="8" t="s">
        <v>69</v>
      </c>
      <c r="AA413" s="8" t="s">
        <v>69</v>
      </c>
      <c r="AB413" s="8" t="s">
        <v>69</v>
      </c>
      <c r="AC413" s="8" t="s">
        <v>69</v>
      </c>
      <c r="AD413" s="8" t="s">
        <v>69</v>
      </c>
      <c r="AE413" s="8" t="s">
        <v>69</v>
      </c>
      <c r="AF413" s="8" t="s">
        <v>69</v>
      </c>
    </row>
    <row r="414" spans="1:32" x14ac:dyDescent="0.2">
      <c r="A414" t="s">
        <v>563</v>
      </c>
      <c r="B414" s="54" t="s">
        <v>561</v>
      </c>
      <c r="C414" s="55" t="s">
        <v>65</v>
      </c>
      <c r="D414" s="14" t="s">
        <v>71</v>
      </c>
      <c r="E414" s="10"/>
      <c r="F414" s="10"/>
      <c r="G414" s="10">
        <v>21</v>
      </c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</row>
    <row r="415" spans="1:32" x14ac:dyDescent="0.2">
      <c r="A415" t="s">
        <v>564</v>
      </c>
      <c r="B415" s="54" t="s">
        <v>561</v>
      </c>
      <c r="C415" s="55" t="s">
        <v>65</v>
      </c>
      <c r="D415" s="14" t="s">
        <v>73</v>
      </c>
      <c r="E415" s="8"/>
      <c r="F415" s="8"/>
      <c r="G415" s="8" t="s">
        <v>565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 t="s">
        <v>565</v>
      </c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</row>
    <row r="416" spans="1:32" x14ac:dyDescent="0.2">
      <c r="A416" t="s">
        <v>566</v>
      </c>
      <c r="B416" s="54" t="s">
        <v>561</v>
      </c>
      <c r="C416" s="55" t="s">
        <v>65</v>
      </c>
      <c r="D416" s="14" t="s">
        <v>76</v>
      </c>
      <c r="E416" s="8"/>
      <c r="F416" s="8"/>
      <c r="G416" s="8">
        <v>1030</v>
      </c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</row>
    <row r="417" spans="1:32" x14ac:dyDescent="0.2">
      <c r="A417" t="s">
        <v>567</v>
      </c>
      <c r="B417" s="54" t="s">
        <v>561</v>
      </c>
      <c r="C417" s="55" t="s">
        <v>65</v>
      </c>
      <c r="D417" s="15" t="s">
        <v>78</v>
      </c>
      <c r="E417" s="8"/>
      <c r="F417" s="8"/>
      <c r="G417" s="8" t="s">
        <v>565</v>
      </c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 t="s">
        <v>565</v>
      </c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</row>
    <row r="418" spans="1:32" x14ac:dyDescent="0.2">
      <c r="A418" t="s">
        <v>568</v>
      </c>
      <c r="B418" s="54" t="s">
        <v>561</v>
      </c>
      <c r="C418" s="55" t="s">
        <v>80</v>
      </c>
      <c r="D418" s="14" t="s">
        <v>81</v>
      </c>
      <c r="E418" s="8">
        <v>21</v>
      </c>
      <c r="F418" s="8">
        <v>21</v>
      </c>
      <c r="G418" s="8">
        <v>21</v>
      </c>
      <c r="H418" s="8">
        <v>21</v>
      </c>
      <c r="I418" s="8">
        <v>21</v>
      </c>
      <c r="J418" s="8">
        <v>21</v>
      </c>
      <c r="K418" s="8">
        <v>21</v>
      </c>
      <c r="L418" s="8">
        <v>21</v>
      </c>
      <c r="M418" s="8">
        <v>21</v>
      </c>
      <c r="N418" s="8">
        <v>21</v>
      </c>
      <c r="O418" s="8">
        <v>21</v>
      </c>
      <c r="P418" s="8">
        <v>21</v>
      </c>
      <c r="Q418" s="8">
        <v>21</v>
      </c>
      <c r="R418" s="8">
        <v>21</v>
      </c>
      <c r="S418" s="8">
        <v>21</v>
      </c>
      <c r="T418" s="8">
        <v>21</v>
      </c>
      <c r="U418" s="8">
        <v>21</v>
      </c>
      <c r="V418" s="8">
        <v>21</v>
      </c>
      <c r="W418" s="8">
        <v>21</v>
      </c>
      <c r="X418" s="8">
        <v>21</v>
      </c>
      <c r="Y418" s="8">
        <v>21</v>
      </c>
      <c r="Z418" s="8">
        <v>21</v>
      </c>
      <c r="AA418" s="8">
        <v>21</v>
      </c>
      <c r="AB418" s="8">
        <v>21</v>
      </c>
      <c r="AC418" s="8">
        <v>21</v>
      </c>
      <c r="AD418" s="8">
        <v>21</v>
      </c>
      <c r="AE418" s="8">
        <v>21</v>
      </c>
      <c r="AF418" s="8">
        <v>21</v>
      </c>
    </row>
    <row r="419" spans="1:32" x14ac:dyDescent="0.2">
      <c r="A419" t="s">
        <v>569</v>
      </c>
      <c r="B419" s="54" t="s">
        <v>561</v>
      </c>
      <c r="C419" s="55" t="s">
        <v>80</v>
      </c>
      <c r="D419" s="14" t="s">
        <v>83</v>
      </c>
      <c r="E419" s="8" t="s">
        <v>153</v>
      </c>
      <c r="F419" s="8" t="s">
        <v>153</v>
      </c>
      <c r="G419" s="8" t="s">
        <v>153</v>
      </c>
      <c r="H419" s="8" t="s">
        <v>153</v>
      </c>
      <c r="I419" s="8" t="s">
        <v>153</v>
      </c>
      <c r="J419" s="8" t="s">
        <v>153</v>
      </c>
      <c r="K419" s="8" t="s">
        <v>153</v>
      </c>
      <c r="L419" s="8" t="s">
        <v>153</v>
      </c>
      <c r="M419" s="8" t="s">
        <v>153</v>
      </c>
      <c r="N419" s="8" t="s">
        <v>153</v>
      </c>
      <c r="O419" s="8" t="s">
        <v>153</v>
      </c>
      <c r="P419" s="8" t="s">
        <v>153</v>
      </c>
      <c r="Q419" s="8" t="s">
        <v>153</v>
      </c>
      <c r="R419" s="8" t="s">
        <v>153</v>
      </c>
      <c r="S419" s="8" t="s">
        <v>153</v>
      </c>
      <c r="T419" s="8" t="s">
        <v>153</v>
      </c>
      <c r="U419" s="8" t="s">
        <v>153</v>
      </c>
      <c r="V419" s="8" t="s">
        <v>153</v>
      </c>
      <c r="W419" s="8" t="s">
        <v>153</v>
      </c>
      <c r="X419" s="8" t="s">
        <v>153</v>
      </c>
      <c r="Y419" s="8" t="s">
        <v>153</v>
      </c>
      <c r="Z419" s="8" t="s">
        <v>153</v>
      </c>
      <c r="AA419" s="8" t="s">
        <v>153</v>
      </c>
      <c r="AB419" s="8" t="s">
        <v>153</v>
      </c>
      <c r="AC419" s="8" t="s">
        <v>153</v>
      </c>
      <c r="AD419" s="8" t="s">
        <v>153</v>
      </c>
      <c r="AE419" s="8" t="s">
        <v>153</v>
      </c>
      <c r="AF419" s="8" t="s">
        <v>153</v>
      </c>
    </row>
    <row r="420" spans="1:32" x14ac:dyDescent="0.2">
      <c r="A420" t="s">
        <v>570</v>
      </c>
      <c r="B420" s="54" t="s">
        <v>561</v>
      </c>
      <c r="C420" s="55" t="s">
        <v>80</v>
      </c>
      <c r="D420" s="14" t="s">
        <v>86</v>
      </c>
      <c r="E420" s="8">
        <v>7457024.9000000004</v>
      </c>
      <c r="F420" s="8">
        <v>7457024.9000000004</v>
      </c>
      <c r="G420" s="8">
        <v>7457024.9000000004</v>
      </c>
      <c r="H420" s="8">
        <v>7457024.9000000004</v>
      </c>
      <c r="I420" s="8">
        <v>7457024.9000000004</v>
      </c>
      <c r="J420" s="8">
        <v>7457024.9000000004</v>
      </c>
      <c r="K420" s="8">
        <v>7457024.9000000004</v>
      </c>
      <c r="L420" s="8">
        <v>7457024.9000000004</v>
      </c>
      <c r="M420" s="8">
        <v>7457024.9000000004</v>
      </c>
      <c r="N420" s="8">
        <v>7457024.9000000004</v>
      </c>
      <c r="O420" s="8">
        <v>7457024.9000000004</v>
      </c>
      <c r="P420" s="8">
        <v>7457024.9000000004</v>
      </c>
      <c r="Q420" s="8">
        <v>7457024.9000000004</v>
      </c>
      <c r="R420" s="8">
        <v>7457024.9000000004</v>
      </c>
      <c r="S420" s="8">
        <v>7457024.9000000004</v>
      </c>
      <c r="T420" s="8">
        <v>7457024.9000000004</v>
      </c>
      <c r="U420" s="8">
        <v>7457024.9000000004</v>
      </c>
      <c r="V420" s="8">
        <v>7457024.9000000004</v>
      </c>
      <c r="W420" s="8">
        <v>7457024.9000000004</v>
      </c>
      <c r="X420" s="8">
        <v>7457024.9000000004</v>
      </c>
      <c r="Y420" s="8">
        <v>7457024.9000000004</v>
      </c>
      <c r="Z420" s="8">
        <v>7457024.9000000004</v>
      </c>
      <c r="AA420" s="8">
        <v>7457024.9000000004</v>
      </c>
      <c r="AB420" s="8">
        <v>7457024.9000000004</v>
      </c>
      <c r="AC420" s="8">
        <v>7457024.9000000004</v>
      </c>
      <c r="AD420" s="8">
        <v>7457024.9000000004</v>
      </c>
      <c r="AE420" s="8">
        <v>7457024.9000000004</v>
      </c>
      <c r="AF420" s="8">
        <v>7457024.9000000004</v>
      </c>
    </row>
    <row r="421" spans="1:32" x14ac:dyDescent="0.2">
      <c r="A421" t="s">
        <v>571</v>
      </c>
      <c r="B421" s="54" t="s">
        <v>561</v>
      </c>
      <c r="C421" s="55" t="s">
        <v>80</v>
      </c>
      <c r="D421" s="14" t="s">
        <v>88</v>
      </c>
      <c r="E421" s="8" t="s">
        <v>69</v>
      </c>
      <c r="F421" s="8" t="s">
        <v>69</v>
      </c>
      <c r="G421" s="8" t="s">
        <v>69</v>
      </c>
      <c r="H421" s="8" t="s">
        <v>69</v>
      </c>
      <c r="I421" s="8" t="s">
        <v>69</v>
      </c>
      <c r="J421" s="8" t="s">
        <v>69</v>
      </c>
      <c r="K421" s="8" t="s">
        <v>69</v>
      </c>
      <c r="L421" s="8" t="s">
        <v>69</v>
      </c>
      <c r="M421" s="8" t="s">
        <v>69</v>
      </c>
      <c r="N421" s="8" t="s">
        <v>69</v>
      </c>
      <c r="O421" s="8" t="s">
        <v>69</v>
      </c>
      <c r="P421" s="8" t="s">
        <v>69</v>
      </c>
      <c r="Q421" s="8" t="s">
        <v>69</v>
      </c>
      <c r="R421" s="8" t="s">
        <v>69</v>
      </c>
      <c r="S421" s="8" t="s">
        <v>69</v>
      </c>
      <c r="T421" s="8" t="s">
        <v>69</v>
      </c>
      <c r="U421" s="8" t="s">
        <v>69</v>
      </c>
      <c r="V421" s="8" t="s">
        <v>69</v>
      </c>
      <c r="W421" s="8" t="s">
        <v>69</v>
      </c>
      <c r="X421" s="8" t="s">
        <v>69</v>
      </c>
      <c r="Y421" s="8" t="s">
        <v>69</v>
      </c>
      <c r="Z421" s="8" t="s">
        <v>69</v>
      </c>
      <c r="AA421" s="8" t="s">
        <v>69</v>
      </c>
      <c r="AB421" s="8" t="s">
        <v>69</v>
      </c>
      <c r="AC421" s="8" t="s">
        <v>69</v>
      </c>
      <c r="AD421" s="8" t="s">
        <v>69</v>
      </c>
      <c r="AE421" s="8" t="s">
        <v>69</v>
      </c>
      <c r="AF421" s="8" t="s">
        <v>69</v>
      </c>
    </row>
    <row r="422" spans="1:32" x14ac:dyDescent="0.2">
      <c r="A422" t="s">
        <v>572</v>
      </c>
      <c r="B422" s="54" t="s">
        <v>561</v>
      </c>
      <c r="C422" s="55" t="s">
        <v>80</v>
      </c>
      <c r="D422" s="15" t="s">
        <v>90</v>
      </c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</row>
    <row r="423" spans="1:32" ht="15" x14ac:dyDescent="0.25">
      <c r="A423" t="s">
        <v>573</v>
      </c>
      <c r="B423" s="52" t="s">
        <v>574</v>
      </c>
      <c r="C423" s="53" t="s">
        <v>65</v>
      </c>
      <c r="D423" s="7" t="s">
        <v>66</v>
      </c>
      <c r="E423" s="8">
        <v>5892156.2000000002</v>
      </c>
      <c r="F423" s="8">
        <v>5892156.2000000002</v>
      </c>
      <c r="G423" s="8">
        <v>21647726.300000001</v>
      </c>
      <c r="H423" s="8">
        <v>5892156.2000000002</v>
      </c>
      <c r="I423" s="8">
        <v>5892156.2000000002</v>
      </c>
      <c r="J423" s="8">
        <v>5892156.2000000002</v>
      </c>
      <c r="K423" s="8">
        <v>5892156.2000000002</v>
      </c>
      <c r="L423" s="8">
        <v>5892156.2000000002</v>
      </c>
      <c r="M423" s="8">
        <v>5892156.2000000002</v>
      </c>
      <c r="N423" s="8">
        <v>5892156.2000000002</v>
      </c>
      <c r="O423" s="8">
        <v>10394512.800000001</v>
      </c>
      <c r="P423" s="8">
        <v>5892156.2000000002</v>
      </c>
      <c r="Q423" s="8">
        <v>5892156.2000000002</v>
      </c>
      <c r="R423" s="8">
        <v>6605317.9000000004</v>
      </c>
      <c r="S423" s="8">
        <v>5892156.2000000002</v>
      </c>
      <c r="T423" s="8">
        <v>5892156.2000000002</v>
      </c>
      <c r="U423" s="8">
        <v>5892156.2000000002</v>
      </c>
      <c r="V423" s="8">
        <v>5892156.2000000002</v>
      </c>
      <c r="W423" s="8">
        <v>5892156.2000000002</v>
      </c>
      <c r="X423" s="8">
        <v>5892156.2000000002</v>
      </c>
      <c r="Y423" s="8">
        <v>5892156.2000000002</v>
      </c>
      <c r="Z423" s="8">
        <v>5892156.2000000002</v>
      </c>
      <c r="AA423" s="8">
        <v>5892156.2000000002</v>
      </c>
      <c r="AB423" s="8">
        <v>5892156.2000000002</v>
      </c>
      <c r="AC423" s="8">
        <v>5892156.2000000002</v>
      </c>
      <c r="AD423" s="8">
        <v>5892156.2000000002</v>
      </c>
      <c r="AE423" s="8">
        <v>5892156.2000000002</v>
      </c>
      <c r="AF423" s="8">
        <v>5892156.2000000002</v>
      </c>
    </row>
    <row r="424" spans="1:32" x14ac:dyDescent="0.2">
      <c r="A424" t="s">
        <v>575</v>
      </c>
      <c r="B424" s="52" t="s">
        <v>574</v>
      </c>
      <c r="C424" s="53" t="s">
        <v>65</v>
      </c>
      <c r="D424" s="9" t="s">
        <v>68</v>
      </c>
      <c r="E424" s="8" t="s">
        <v>69</v>
      </c>
      <c r="F424" s="8" t="s">
        <v>69</v>
      </c>
      <c r="G424" s="8" t="s">
        <v>69</v>
      </c>
      <c r="H424" s="8" t="s">
        <v>69</v>
      </c>
      <c r="I424" s="8" t="s">
        <v>69</v>
      </c>
      <c r="J424" s="8" t="s">
        <v>69</v>
      </c>
      <c r="K424" s="8" t="s">
        <v>69</v>
      </c>
      <c r="L424" s="8" t="s">
        <v>69</v>
      </c>
      <c r="M424" s="8" t="s">
        <v>69</v>
      </c>
      <c r="N424" s="8" t="s">
        <v>69</v>
      </c>
      <c r="O424" s="8" t="s">
        <v>69</v>
      </c>
      <c r="P424" s="8" t="s">
        <v>69</v>
      </c>
      <c r="Q424" s="8" t="s">
        <v>69</v>
      </c>
      <c r="R424" s="8" t="s">
        <v>69</v>
      </c>
      <c r="S424" s="8" t="s">
        <v>69</v>
      </c>
      <c r="T424" s="8" t="s">
        <v>69</v>
      </c>
      <c r="U424" s="8" t="s">
        <v>69</v>
      </c>
      <c r="V424" s="8" t="s">
        <v>69</v>
      </c>
      <c r="W424" s="8" t="s">
        <v>69</v>
      </c>
      <c r="X424" s="8" t="s">
        <v>69</v>
      </c>
      <c r="Y424" s="8" t="s">
        <v>69</v>
      </c>
      <c r="Z424" s="8" t="s">
        <v>69</v>
      </c>
      <c r="AA424" s="8" t="s">
        <v>69</v>
      </c>
      <c r="AB424" s="8" t="s">
        <v>69</v>
      </c>
      <c r="AC424" s="8" t="s">
        <v>69</v>
      </c>
      <c r="AD424" s="8" t="s">
        <v>69</v>
      </c>
      <c r="AE424" s="8" t="s">
        <v>69</v>
      </c>
      <c r="AF424" s="8" t="s">
        <v>69</v>
      </c>
    </row>
    <row r="425" spans="1:32" x14ac:dyDescent="0.2">
      <c r="A425" t="s">
        <v>576</v>
      </c>
      <c r="B425" s="52" t="s">
        <v>574</v>
      </c>
      <c r="C425" s="53" t="s">
        <v>65</v>
      </c>
      <c r="D425" s="9" t="s">
        <v>71</v>
      </c>
      <c r="E425" s="10"/>
      <c r="F425" s="10"/>
      <c r="G425" s="10">
        <v>21</v>
      </c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</row>
    <row r="426" spans="1:32" x14ac:dyDescent="0.2">
      <c r="A426" t="s">
        <v>577</v>
      </c>
      <c r="B426" s="52" t="s">
        <v>574</v>
      </c>
      <c r="C426" s="53" t="s">
        <v>65</v>
      </c>
      <c r="D426" s="9" t="s">
        <v>73</v>
      </c>
      <c r="E426" s="8"/>
      <c r="F426" s="8"/>
      <c r="G426" s="8" t="s">
        <v>578</v>
      </c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 t="s">
        <v>578</v>
      </c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</row>
    <row r="427" spans="1:32" x14ac:dyDescent="0.2">
      <c r="A427" t="s">
        <v>579</v>
      </c>
      <c r="B427" s="52" t="s">
        <v>574</v>
      </c>
      <c r="C427" s="53" t="s">
        <v>65</v>
      </c>
      <c r="D427" s="9" t="s">
        <v>76</v>
      </c>
      <c r="E427" s="8"/>
      <c r="F427" s="8"/>
      <c r="G427" s="8">
        <v>1030</v>
      </c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</row>
    <row r="428" spans="1:32" x14ac:dyDescent="0.2">
      <c r="A428" t="s">
        <v>580</v>
      </c>
      <c r="B428" s="52" t="s">
        <v>574</v>
      </c>
      <c r="C428" s="53" t="s">
        <v>65</v>
      </c>
      <c r="D428" s="11" t="s">
        <v>78</v>
      </c>
      <c r="E428" s="8"/>
      <c r="F428" s="8"/>
      <c r="G428" s="8" t="s">
        <v>578</v>
      </c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 t="s">
        <v>578</v>
      </c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</row>
    <row r="429" spans="1:32" x14ac:dyDescent="0.2">
      <c r="A429" t="s">
        <v>581</v>
      </c>
      <c r="B429" s="52" t="s">
        <v>574</v>
      </c>
      <c r="C429" s="53" t="s">
        <v>80</v>
      </c>
      <c r="D429" s="9" t="s">
        <v>81</v>
      </c>
      <c r="E429" s="8">
        <v>21</v>
      </c>
      <c r="F429" s="8">
        <v>21</v>
      </c>
      <c r="G429" s="8">
        <v>21</v>
      </c>
      <c r="H429" s="8">
        <v>21</v>
      </c>
      <c r="I429" s="8">
        <v>21</v>
      </c>
      <c r="J429" s="8">
        <v>21</v>
      </c>
      <c r="K429" s="8">
        <v>21</v>
      </c>
      <c r="L429" s="8">
        <v>21</v>
      </c>
      <c r="M429" s="8">
        <v>21</v>
      </c>
      <c r="N429" s="8">
        <v>21</v>
      </c>
      <c r="O429" s="8">
        <v>21</v>
      </c>
      <c r="P429" s="8">
        <v>21</v>
      </c>
      <c r="Q429" s="8">
        <v>21</v>
      </c>
      <c r="R429" s="8">
        <v>21</v>
      </c>
      <c r="S429" s="8">
        <v>21</v>
      </c>
      <c r="T429" s="8">
        <v>21</v>
      </c>
      <c r="U429" s="8">
        <v>21</v>
      </c>
      <c r="V429" s="8">
        <v>21</v>
      </c>
      <c r="W429" s="8">
        <v>21</v>
      </c>
      <c r="X429" s="8">
        <v>21</v>
      </c>
      <c r="Y429" s="8">
        <v>21</v>
      </c>
      <c r="Z429" s="8">
        <v>21</v>
      </c>
      <c r="AA429" s="8">
        <v>21</v>
      </c>
      <c r="AB429" s="8">
        <v>21</v>
      </c>
      <c r="AC429" s="8">
        <v>21</v>
      </c>
      <c r="AD429" s="8">
        <v>21</v>
      </c>
      <c r="AE429" s="8">
        <v>21</v>
      </c>
      <c r="AF429" s="8">
        <v>21</v>
      </c>
    </row>
    <row r="430" spans="1:32" x14ac:dyDescent="0.2">
      <c r="A430" t="s">
        <v>582</v>
      </c>
      <c r="B430" s="52" t="s">
        <v>574</v>
      </c>
      <c r="C430" s="53" t="s">
        <v>80</v>
      </c>
      <c r="D430" s="9" t="s">
        <v>83</v>
      </c>
      <c r="E430" s="8" t="s">
        <v>153</v>
      </c>
      <c r="F430" s="8" t="s">
        <v>153</v>
      </c>
      <c r="G430" s="8" t="s">
        <v>153</v>
      </c>
      <c r="H430" s="8" t="s">
        <v>153</v>
      </c>
      <c r="I430" s="8" t="s">
        <v>153</v>
      </c>
      <c r="J430" s="8" t="s">
        <v>153</v>
      </c>
      <c r="K430" s="8" t="s">
        <v>153</v>
      </c>
      <c r="L430" s="8" t="s">
        <v>153</v>
      </c>
      <c r="M430" s="8" t="s">
        <v>153</v>
      </c>
      <c r="N430" s="8" t="s">
        <v>153</v>
      </c>
      <c r="O430" s="8" t="s">
        <v>153</v>
      </c>
      <c r="P430" s="8" t="s">
        <v>153</v>
      </c>
      <c r="Q430" s="8" t="s">
        <v>153</v>
      </c>
      <c r="R430" s="8" t="s">
        <v>153</v>
      </c>
      <c r="S430" s="8" t="s">
        <v>153</v>
      </c>
      <c r="T430" s="8" t="s">
        <v>153</v>
      </c>
      <c r="U430" s="8" t="s">
        <v>153</v>
      </c>
      <c r="V430" s="8" t="s">
        <v>153</v>
      </c>
      <c r="W430" s="8" t="s">
        <v>153</v>
      </c>
      <c r="X430" s="8" t="s">
        <v>153</v>
      </c>
      <c r="Y430" s="8" t="s">
        <v>153</v>
      </c>
      <c r="Z430" s="8" t="s">
        <v>153</v>
      </c>
      <c r="AA430" s="8" t="s">
        <v>153</v>
      </c>
      <c r="AB430" s="8" t="s">
        <v>153</v>
      </c>
      <c r="AC430" s="8" t="s">
        <v>153</v>
      </c>
      <c r="AD430" s="8" t="s">
        <v>153</v>
      </c>
      <c r="AE430" s="8" t="s">
        <v>153</v>
      </c>
      <c r="AF430" s="8" t="s">
        <v>153</v>
      </c>
    </row>
    <row r="431" spans="1:32" x14ac:dyDescent="0.2">
      <c r="A431" t="s">
        <v>583</v>
      </c>
      <c r="B431" s="52" t="s">
        <v>574</v>
      </c>
      <c r="C431" s="53" t="s">
        <v>80</v>
      </c>
      <c r="D431" s="9" t="s">
        <v>86</v>
      </c>
      <c r="E431" s="8">
        <v>7457024.9000000004</v>
      </c>
      <c r="F431" s="8">
        <v>7457024.9000000004</v>
      </c>
      <c r="G431" s="8">
        <v>7457024.9000000004</v>
      </c>
      <c r="H431" s="8">
        <v>7457024.9000000004</v>
      </c>
      <c r="I431" s="8">
        <v>7457024.9000000004</v>
      </c>
      <c r="J431" s="8">
        <v>7457024.9000000004</v>
      </c>
      <c r="K431" s="8">
        <v>7457024.9000000004</v>
      </c>
      <c r="L431" s="8">
        <v>7457024.9000000004</v>
      </c>
      <c r="M431" s="8">
        <v>7457024.9000000004</v>
      </c>
      <c r="N431" s="8">
        <v>7457024.9000000004</v>
      </c>
      <c r="O431" s="8">
        <v>7457024.9000000004</v>
      </c>
      <c r="P431" s="8">
        <v>7457024.9000000004</v>
      </c>
      <c r="Q431" s="8">
        <v>7457024.9000000004</v>
      </c>
      <c r="R431" s="8">
        <v>7457024.9000000004</v>
      </c>
      <c r="S431" s="8">
        <v>7457024.9000000004</v>
      </c>
      <c r="T431" s="8">
        <v>7457024.9000000004</v>
      </c>
      <c r="U431" s="8">
        <v>7457024.9000000004</v>
      </c>
      <c r="V431" s="8">
        <v>7457024.9000000004</v>
      </c>
      <c r="W431" s="8">
        <v>7457024.9000000004</v>
      </c>
      <c r="X431" s="8">
        <v>7457024.9000000004</v>
      </c>
      <c r="Y431" s="8">
        <v>7457024.9000000004</v>
      </c>
      <c r="Z431" s="8">
        <v>7457024.9000000004</v>
      </c>
      <c r="AA431" s="8">
        <v>7457024.9000000004</v>
      </c>
      <c r="AB431" s="8">
        <v>7457024.9000000004</v>
      </c>
      <c r="AC431" s="8">
        <v>7457024.9000000004</v>
      </c>
      <c r="AD431" s="8">
        <v>7457024.9000000004</v>
      </c>
      <c r="AE431" s="8">
        <v>7457024.9000000004</v>
      </c>
      <c r="AF431" s="8">
        <v>7457024.9000000004</v>
      </c>
    </row>
    <row r="432" spans="1:32" x14ac:dyDescent="0.2">
      <c r="A432" t="s">
        <v>584</v>
      </c>
      <c r="B432" s="52" t="s">
        <v>574</v>
      </c>
      <c r="C432" s="53" t="s">
        <v>80</v>
      </c>
      <c r="D432" s="9" t="s">
        <v>88</v>
      </c>
      <c r="E432" s="8" t="s">
        <v>69</v>
      </c>
      <c r="F432" s="8" t="s">
        <v>69</v>
      </c>
      <c r="G432" s="8" t="s">
        <v>69</v>
      </c>
      <c r="H432" s="8" t="s">
        <v>69</v>
      </c>
      <c r="I432" s="8" t="s">
        <v>69</v>
      </c>
      <c r="J432" s="8" t="s">
        <v>69</v>
      </c>
      <c r="K432" s="8" t="s">
        <v>69</v>
      </c>
      <c r="L432" s="8" t="s">
        <v>69</v>
      </c>
      <c r="M432" s="8" t="s">
        <v>69</v>
      </c>
      <c r="N432" s="8" t="s">
        <v>69</v>
      </c>
      <c r="O432" s="8" t="s">
        <v>69</v>
      </c>
      <c r="P432" s="8" t="s">
        <v>69</v>
      </c>
      <c r="Q432" s="8" t="s">
        <v>69</v>
      </c>
      <c r="R432" s="8" t="s">
        <v>69</v>
      </c>
      <c r="S432" s="8" t="s">
        <v>69</v>
      </c>
      <c r="T432" s="8" t="s">
        <v>69</v>
      </c>
      <c r="U432" s="8" t="s">
        <v>69</v>
      </c>
      <c r="V432" s="8" t="s">
        <v>69</v>
      </c>
      <c r="W432" s="8" t="s">
        <v>69</v>
      </c>
      <c r="X432" s="8" t="s">
        <v>69</v>
      </c>
      <c r="Y432" s="8" t="s">
        <v>69</v>
      </c>
      <c r="Z432" s="8" t="s">
        <v>69</v>
      </c>
      <c r="AA432" s="8" t="s">
        <v>69</v>
      </c>
      <c r="AB432" s="8" t="s">
        <v>69</v>
      </c>
      <c r="AC432" s="8" t="s">
        <v>69</v>
      </c>
      <c r="AD432" s="8" t="s">
        <v>69</v>
      </c>
      <c r="AE432" s="8" t="s">
        <v>69</v>
      </c>
      <c r="AF432" s="8" t="s">
        <v>69</v>
      </c>
    </row>
    <row r="433" spans="1:32" x14ac:dyDescent="0.2">
      <c r="A433" t="s">
        <v>585</v>
      </c>
      <c r="B433" s="52" t="s">
        <v>574</v>
      </c>
      <c r="C433" s="53" t="s">
        <v>80</v>
      </c>
      <c r="D433" s="11" t="s">
        <v>90</v>
      </c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</row>
    <row r="434" spans="1:32" ht="15" x14ac:dyDescent="0.25">
      <c r="A434" t="s">
        <v>586</v>
      </c>
      <c r="B434" s="54" t="s">
        <v>587</v>
      </c>
      <c r="C434" s="55" t="s">
        <v>65</v>
      </c>
      <c r="D434" s="13" t="s">
        <v>66</v>
      </c>
      <c r="E434" s="8">
        <v>1694828.95</v>
      </c>
      <c r="F434" s="8">
        <v>1694828.95</v>
      </c>
      <c r="G434" s="8">
        <v>2983152.95</v>
      </c>
      <c r="H434" s="8">
        <v>1694828.95</v>
      </c>
      <c r="I434" s="8">
        <v>1694828.95</v>
      </c>
      <c r="J434" s="8">
        <v>1694828.95</v>
      </c>
      <c r="K434" s="8">
        <v>1694828.95</v>
      </c>
      <c r="L434" s="8">
        <v>1694828.95</v>
      </c>
      <c r="M434" s="8">
        <v>1694828.95</v>
      </c>
      <c r="N434" s="8">
        <v>1694828.95</v>
      </c>
      <c r="O434" s="8">
        <v>3728512.45</v>
      </c>
      <c r="P434" s="8">
        <v>1694828.95</v>
      </c>
      <c r="Q434" s="8">
        <v>1694828.95</v>
      </c>
      <c r="R434" s="8">
        <v>2347303.0499999998</v>
      </c>
      <c r="S434" s="8">
        <v>1694828.95</v>
      </c>
      <c r="T434" s="8">
        <v>1694828.95</v>
      </c>
      <c r="U434" s="8">
        <v>1694828.95</v>
      </c>
      <c r="V434" s="8">
        <v>1694828.95</v>
      </c>
      <c r="W434" s="8">
        <v>1694828.95</v>
      </c>
      <c r="X434" s="8">
        <v>1694828.95</v>
      </c>
      <c r="Y434" s="8">
        <v>1694828.95</v>
      </c>
      <c r="Z434" s="8">
        <v>1694828.95</v>
      </c>
      <c r="AA434" s="8">
        <v>1694828.95</v>
      </c>
      <c r="AB434" s="8">
        <v>1694828.95</v>
      </c>
      <c r="AC434" s="8">
        <v>1694828.95</v>
      </c>
      <c r="AD434" s="8">
        <v>1694828.95</v>
      </c>
      <c r="AE434" s="8">
        <v>1694828.95</v>
      </c>
      <c r="AF434" s="8">
        <v>1694828.95</v>
      </c>
    </row>
    <row r="435" spans="1:32" x14ac:dyDescent="0.2">
      <c r="A435" t="s">
        <v>588</v>
      </c>
      <c r="B435" s="54" t="s">
        <v>587</v>
      </c>
      <c r="C435" s="55" t="s">
        <v>65</v>
      </c>
      <c r="D435" s="14" t="s">
        <v>68</v>
      </c>
      <c r="E435" s="8" t="s">
        <v>69</v>
      </c>
      <c r="F435" s="8" t="s">
        <v>69</v>
      </c>
      <c r="G435" s="8" t="s">
        <v>69</v>
      </c>
      <c r="H435" s="8" t="s">
        <v>69</v>
      </c>
      <c r="I435" s="8" t="s">
        <v>69</v>
      </c>
      <c r="J435" s="8" t="s">
        <v>69</v>
      </c>
      <c r="K435" s="8" t="s">
        <v>69</v>
      </c>
      <c r="L435" s="8" t="s">
        <v>69</v>
      </c>
      <c r="M435" s="8" t="s">
        <v>69</v>
      </c>
      <c r="N435" s="8" t="s">
        <v>69</v>
      </c>
      <c r="O435" s="8" t="s">
        <v>69</v>
      </c>
      <c r="P435" s="8" t="s">
        <v>69</v>
      </c>
      <c r="Q435" s="8" t="s">
        <v>69</v>
      </c>
      <c r="R435" s="8" t="s">
        <v>69</v>
      </c>
      <c r="S435" s="8" t="s">
        <v>69</v>
      </c>
      <c r="T435" s="8" t="s">
        <v>69</v>
      </c>
      <c r="U435" s="8" t="s">
        <v>69</v>
      </c>
      <c r="V435" s="8" t="s">
        <v>69</v>
      </c>
      <c r="W435" s="8" t="s">
        <v>69</v>
      </c>
      <c r="X435" s="8" t="s">
        <v>69</v>
      </c>
      <c r="Y435" s="8" t="s">
        <v>69</v>
      </c>
      <c r="Z435" s="8" t="s">
        <v>69</v>
      </c>
      <c r="AA435" s="8" t="s">
        <v>69</v>
      </c>
      <c r="AB435" s="8" t="s">
        <v>69</v>
      </c>
      <c r="AC435" s="8" t="s">
        <v>69</v>
      </c>
      <c r="AD435" s="8" t="s">
        <v>69</v>
      </c>
      <c r="AE435" s="8" t="s">
        <v>69</v>
      </c>
      <c r="AF435" s="8" t="s">
        <v>69</v>
      </c>
    </row>
    <row r="436" spans="1:32" x14ac:dyDescent="0.2">
      <c r="A436" t="s">
        <v>589</v>
      </c>
      <c r="B436" s="54" t="s">
        <v>587</v>
      </c>
      <c r="C436" s="55" t="s">
        <v>65</v>
      </c>
      <c r="D436" s="14" t="s">
        <v>71</v>
      </c>
      <c r="E436" s="10"/>
      <c r="F436" s="10"/>
      <c r="G436" s="10">
        <v>21</v>
      </c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</row>
    <row r="437" spans="1:32" x14ac:dyDescent="0.2">
      <c r="A437" t="s">
        <v>590</v>
      </c>
      <c r="B437" s="54" t="s">
        <v>587</v>
      </c>
      <c r="C437" s="55" t="s">
        <v>65</v>
      </c>
      <c r="D437" s="14" t="s">
        <v>73</v>
      </c>
      <c r="E437" s="8"/>
      <c r="F437" s="8"/>
      <c r="G437" s="8" t="s">
        <v>591</v>
      </c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 t="s">
        <v>591</v>
      </c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</row>
    <row r="438" spans="1:32" x14ac:dyDescent="0.2">
      <c r="A438" t="s">
        <v>592</v>
      </c>
      <c r="B438" s="54" t="s">
        <v>587</v>
      </c>
      <c r="C438" s="55" t="s">
        <v>65</v>
      </c>
      <c r="D438" s="14" t="s">
        <v>76</v>
      </c>
      <c r="E438" s="8"/>
      <c r="F438" s="8"/>
      <c r="G438" s="8">
        <v>515</v>
      </c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</row>
    <row r="439" spans="1:32" x14ac:dyDescent="0.2">
      <c r="A439" t="s">
        <v>593</v>
      </c>
      <c r="B439" s="54" t="s">
        <v>587</v>
      </c>
      <c r="C439" s="55" t="s">
        <v>65</v>
      </c>
      <c r="D439" s="15" t="s">
        <v>78</v>
      </c>
      <c r="E439" s="8"/>
      <c r="F439" s="8"/>
      <c r="G439" s="8" t="s">
        <v>591</v>
      </c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 t="s">
        <v>591</v>
      </c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</row>
    <row r="440" spans="1:32" x14ac:dyDescent="0.2">
      <c r="A440" t="s">
        <v>594</v>
      </c>
      <c r="B440" s="54" t="s">
        <v>587</v>
      </c>
      <c r="C440" s="55" t="s">
        <v>80</v>
      </c>
      <c r="D440" s="14" t="s">
        <v>81</v>
      </c>
      <c r="E440" s="8">
        <v>21</v>
      </c>
      <c r="F440" s="8">
        <v>21</v>
      </c>
      <c r="G440" s="8">
        <v>21</v>
      </c>
      <c r="H440" s="8">
        <v>21</v>
      </c>
      <c r="I440" s="8">
        <v>21</v>
      </c>
      <c r="J440" s="8">
        <v>21</v>
      </c>
      <c r="K440" s="8">
        <v>21</v>
      </c>
      <c r="L440" s="8">
        <v>21</v>
      </c>
      <c r="M440" s="8">
        <v>21</v>
      </c>
      <c r="N440" s="8">
        <v>21</v>
      </c>
      <c r="O440" s="8">
        <v>21</v>
      </c>
      <c r="P440" s="8">
        <v>21</v>
      </c>
      <c r="Q440" s="8">
        <v>21</v>
      </c>
      <c r="R440" s="8">
        <v>21</v>
      </c>
      <c r="S440" s="8">
        <v>21</v>
      </c>
      <c r="T440" s="8">
        <v>21</v>
      </c>
      <c r="U440" s="8">
        <v>21</v>
      </c>
      <c r="V440" s="8">
        <v>21</v>
      </c>
      <c r="W440" s="8">
        <v>21</v>
      </c>
      <c r="X440" s="8">
        <v>21</v>
      </c>
      <c r="Y440" s="8">
        <v>21</v>
      </c>
      <c r="Z440" s="8">
        <v>21</v>
      </c>
      <c r="AA440" s="8">
        <v>21</v>
      </c>
      <c r="AB440" s="8">
        <v>21</v>
      </c>
      <c r="AC440" s="8">
        <v>21</v>
      </c>
      <c r="AD440" s="8">
        <v>21</v>
      </c>
      <c r="AE440" s="8">
        <v>21</v>
      </c>
      <c r="AF440" s="8">
        <v>21</v>
      </c>
    </row>
    <row r="441" spans="1:32" x14ac:dyDescent="0.2">
      <c r="A441" t="s">
        <v>595</v>
      </c>
      <c r="B441" s="54" t="s">
        <v>587</v>
      </c>
      <c r="C441" s="55" t="s">
        <v>80</v>
      </c>
      <c r="D441" s="14" t="s">
        <v>83</v>
      </c>
      <c r="E441" s="8" t="s">
        <v>153</v>
      </c>
      <c r="F441" s="8" t="s">
        <v>153</v>
      </c>
      <c r="G441" s="8" t="s">
        <v>153</v>
      </c>
      <c r="H441" s="8" t="s">
        <v>153</v>
      </c>
      <c r="I441" s="8" t="s">
        <v>153</v>
      </c>
      <c r="J441" s="8" t="s">
        <v>153</v>
      </c>
      <c r="K441" s="8" t="s">
        <v>153</v>
      </c>
      <c r="L441" s="8" t="s">
        <v>153</v>
      </c>
      <c r="M441" s="8" t="s">
        <v>153</v>
      </c>
      <c r="N441" s="8" t="s">
        <v>153</v>
      </c>
      <c r="O441" s="8" t="s">
        <v>153</v>
      </c>
      <c r="P441" s="8" t="s">
        <v>153</v>
      </c>
      <c r="Q441" s="8" t="s">
        <v>153</v>
      </c>
      <c r="R441" s="8" t="s">
        <v>153</v>
      </c>
      <c r="S441" s="8" t="s">
        <v>153</v>
      </c>
      <c r="T441" s="8" t="s">
        <v>153</v>
      </c>
      <c r="U441" s="8" t="s">
        <v>153</v>
      </c>
      <c r="V441" s="8" t="s">
        <v>153</v>
      </c>
      <c r="W441" s="8" t="s">
        <v>153</v>
      </c>
      <c r="X441" s="8" t="s">
        <v>153</v>
      </c>
      <c r="Y441" s="8" t="s">
        <v>153</v>
      </c>
      <c r="Z441" s="8" t="s">
        <v>153</v>
      </c>
      <c r="AA441" s="8" t="s">
        <v>153</v>
      </c>
      <c r="AB441" s="8" t="s">
        <v>153</v>
      </c>
      <c r="AC441" s="8" t="s">
        <v>153</v>
      </c>
      <c r="AD441" s="8" t="s">
        <v>153</v>
      </c>
      <c r="AE441" s="8" t="s">
        <v>153</v>
      </c>
      <c r="AF441" s="8" t="s">
        <v>153</v>
      </c>
    </row>
    <row r="442" spans="1:32" x14ac:dyDescent="0.2">
      <c r="A442" t="s">
        <v>596</v>
      </c>
      <c r="B442" s="54" t="s">
        <v>587</v>
      </c>
      <c r="C442" s="55" t="s">
        <v>80</v>
      </c>
      <c r="D442" s="14" t="s">
        <v>86</v>
      </c>
      <c r="E442" s="8">
        <v>1694828.95</v>
      </c>
      <c r="F442" s="8">
        <v>1694828.95</v>
      </c>
      <c r="G442" s="8">
        <v>1694828.95</v>
      </c>
      <c r="H442" s="8">
        <v>1694828.95</v>
      </c>
      <c r="I442" s="8">
        <v>1694828.95</v>
      </c>
      <c r="J442" s="8">
        <v>1694828.95</v>
      </c>
      <c r="K442" s="8">
        <v>1694828.95</v>
      </c>
      <c r="L442" s="8">
        <v>1694828.95</v>
      </c>
      <c r="M442" s="8">
        <v>1694828.95</v>
      </c>
      <c r="N442" s="8">
        <v>1694828.95</v>
      </c>
      <c r="O442" s="8">
        <v>1694828.95</v>
      </c>
      <c r="P442" s="8">
        <v>1694828.95</v>
      </c>
      <c r="Q442" s="8">
        <v>1694828.95</v>
      </c>
      <c r="R442" s="8">
        <v>1694828.95</v>
      </c>
      <c r="S442" s="8">
        <v>1694828.95</v>
      </c>
      <c r="T442" s="8">
        <v>1694828.95</v>
      </c>
      <c r="U442" s="8">
        <v>1694828.95</v>
      </c>
      <c r="V442" s="8">
        <v>1694828.95</v>
      </c>
      <c r="W442" s="8">
        <v>1694828.95</v>
      </c>
      <c r="X442" s="8">
        <v>1694828.95</v>
      </c>
      <c r="Y442" s="8">
        <v>1694828.95</v>
      </c>
      <c r="Z442" s="8">
        <v>1694828.95</v>
      </c>
      <c r="AA442" s="8">
        <v>1694828.95</v>
      </c>
      <c r="AB442" s="8">
        <v>1694828.95</v>
      </c>
      <c r="AC442" s="8">
        <v>1694828.95</v>
      </c>
      <c r="AD442" s="8">
        <v>1694828.95</v>
      </c>
      <c r="AE442" s="8">
        <v>1694828.95</v>
      </c>
      <c r="AF442" s="8">
        <v>1694828.95</v>
      </c>
    </row>
    <row r="443" spans="1:32" x14ac:dyDescent="0.2">
      <c r="A443" t="s">
        <v>597</v>
      </c>
      <c r="B443" s="54" t="s">
        <v>587</v>
      </c>
      <c r="C443" s="55" t="s">
        <v>80</v>
      </c>
      <c r="D443" s="14" t="s">
        <v>88</v>
      </c>
      <c r="E443" s="8" t="s">
        <v>69</v>
      </c>
      <c r="F443" s="8" t="s">
        <v>69</v>
      </c>
      <c r="G443" s="8" t="s">
        <v>69</v>
      </c>
      <c r="H443" s="8" t="s">
        <v>69</v>
      </c>
      <c r="I443" s="8" t="s">
        <v>69</v>
      </c>
      <c r="J443" s="8" t="s">
        <v>69</v>
      </c>
      <c r="K443" s="8" t="s">
        <v>69</v>
      </c>
      <c r="L443" s="8" t="s">
        <v>69</v>
      </c>
      <c r="M443" s="8" t="s">
        <v>69</v>
      </c>
      <c r="N443" s="8" t="s">
        <v>69</v>
      </c>
      <c r="O443" s="8" t="s">
        <v>69</v>
      </c>
      <c r="P443" s="8" t="s">
        <v>69</v>
      </c>
      <c r="Q443" s="8" t="s">
        <v>69</v>
      </c>
      <c r="R443" s="8" t="s">
        <v>69</v>
      </c>
      <c r="S443" s="8" t="s">
        <v>69</v>
      </c>
      <c r="T443" s="8" t="s">
        <v>69</v>
      </c>
      <c r="U443" s="8" t="s">
        <v>69</v>
      </c>
      <c r="V443" s="8" t="s">
        <v>69</v>
      </c>
      <c r="W443" s="8" t="s">
        <v>69</v>
      </c>
      <c r="X443" s="8" t="s">
        <v>69</v>
      </c>
      <c r="Y443" s="8" t="s">
        <v>69</v>
      </c>
      <c r="Z443" s="8" t="s">
        <v>69</v>
      </c>
      <c r="AA443" s="8" t="s">
        <v>69</v>
      </c>
      <c r="AB443" s="8" t="s">
        <v>69</v>
      </c>
      <c r="AC443" s="8" t="s">
        <v>69</v>
      </c>
      <c r="AD443" s="8" t="s">
        <v>69</v>
      </c>
      <c r="AE443" s="8" t="s">
        <v>69</v>
      </c>
      <c r="AF443" s="8" t="s">
        <v>69</v>
      </c>
    </row>
    <row r="444" spans="1:32" x14ac:dyDescent="0.2">
      <c r="A444" t="s">
        <v>598</v>
      </c>
      <c r="B444" s="54" t="s">
        <v>587</v>
      </c>
      <c r="C444" s="55" t="s">
        <v>80</v>
      </c>
      <c r="D444" s="15" t="s">
        <v>90</v>
      </c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</row>
    <row r="445" spans="1:32" ht="15" x14ac:dyDescent="0.25">
      <c r="A445" t="s">
        <v>599</v>
      </c>
      <c r="B445" s="52" t="s">
        <v>600</v>
      </c>
      <c r="C445" s="53" t="s">
        <v>65</v>
      </c>
      <c r="D445" s="7" t="s">
        <v>66</v>
      </c>
      <c r="E445" s="8">
        <v>1935411.2</v>
      </c>
      <c r="F445" s="8">
        <v>1935411.2</v>
      </c>
      <c r="G445" s="8">
        <v>4348145</v>
      </c>
      <c r="H445" s="8">
        <v>1935411.2</v>
      </c>
      <c r="I445" s="8">
        <v>1935411.2</v>
      </c>
      <c r="J445" s="8">
        <v>1935411.2</v>
      </c>
      <c r="K445" s="8">
        <v>1935411.2</v>
      </c>
      <c r="L445" s="8">
        <v>1935411.2</v>
      </c>
      <c r="M445" s="8">
        <v>1935411.2</v>
      </c>
      <c r="N445" s="8">
        <v>1935411.2</v>
      </c>
      <c r="O445" s="8">
        <v>4406767.45</v>
      </c>
      <c r="P445" s="8">
        <v>1935411.2</v>
      </c>
      <c r="Q445" s="8">
        <v>1935411.2</v>
      </c>
      <c r="R445" s="8">
        <v>2490153.75</v>
      </c>
      <c r="S445" s="8">
        <v>1935411.2</v>
      </c>
      <c r="T445" s="8">
        <v>1935411.2</v>
      </c>
      <c r="U445" s="8">
        <v>1935411.2</v>
      </c>
      <c r="V445" s="8">
        <v>1935411.2</v>
      </c>
      <c r="W445" s="8">
        <v>1935411.2</v>
      </c>
      <c r="X445" s="8">
        <v>1935411.2</v>
      </c>
      <c r="Y445" s="8">
        <v>1935411.2</v>
      </c>
      <c r="Z445" s="8">
        <v>1935411.2</v>
      </c>
      <c r="AA445" s="8">
        <v>1935411.2</v>
      </c>
      <c r="AB445" s="8">
        <v>1935411.2</v>
      </c>
      <c r="AC445" s="8">
        <v>1935411.2</v>
      </c>
      <c r="AD445" s="8">
        <v>1935411.2</v>
      </c>
      <c r="AE445" s="8">
        <v>1935411.2</v>
      </c>
      <c r="AF445" s="8">
        <v>1935411.2</v>
      </c>
    </row>
    <row r="446" spans="1:32" x14ac:dyDescent="0.2">
      <c r="A446" t="s">
        <v>601</v>
      </c>
      <c r="B446" s="52" t="s">
        <v>600</v>
      </c>
      <c r="C446" s="53" t="s">
        <v>65</v>
      </c>
      <c r="D446" s="9" t="s">
        <v>68</v>
      </c>
      <c r="E446" s="8" t="s">
        <v>69</v>
      </c>
      <c r="F446" s="8" t="s">
        <v>69</v>
      </c>
      <c r="G446" s="8" t="s">
        <v>69</v>
      </c>
      <c r="H446" s="8" t="s">
        <v>69</v>
      </c>
      <c r="I446" s="8" t="s">
        <v>69</v>
      </c>
      <c r="J446" s="8" t="s">
        <v>69</v>
      </c>
      <c r="K446" s="8" t="s">
        <v>69</v>
      </c>
      <c r="L446" s="8" t="s">
        <v>69</v>
      </c>
      <c r="M446" s="8" t="s">
        <v>69</v>
      </c>
      <c r="N446" s="8" t="s">
        <v>69</v>
      </c>
      <c r="O446" s="8" t="s">
        <v>69</v>
      </c>
      <c r="P446" s="8" t="s">
        <v>69</v>
      </c>
      <c r="Q446" s="8" t="s">
        <v>69</v>
      </c>
      <c r="R446" s="8" t="s">
        <v>69</v>
      </c>
      <c r="S446" s="8" t="s">
        <v>69</v>
      </c>
      <c r="T446" s="8" t="s">
        <v>69</v>
      </c>
      <c r="U446" s="8" t="s">
        <v>69</v>
      </c>
      <c r="V446" s="8" t="s">
        <v>69</v>
      </c>
      <c r="W446" s="8" t="s">
        <v>69</v>
      </c>
      <c r="X446" s="8" t="s">
        <v>69</v>
      </c>
      <c r="Y446" s="8" t="s">
        <v>69</v>
      </c>
      <c r="Z446" s="8" t="s">
        <v>69</v>
      </c>
      <c r="AA446" s="8" t="s">
        <v>69</v>
      </c>
      <c r="AB446" s="8" t="s">
        <v>69</v>
      </c>
      <c r="AC446" s="8" t="s">
        <v>69</v>
      </c>
      <c r="AD446" s="8" t="s">
        <v>69</v>
      </c>
      <c r="AE446" s="8" t="s">
        <v>69</v>
      </c>
      <c r="AF446" s="8" t="s">
        <v>69</v>
      </c>
    </row>
    <row r="447" spans="1:32" x14ac:dyDescent="0.2">
      <c r="A447" t="s">
        <v>602</v>
      </c>
      <c r="B447" s="52" t="s">
        <v>600</v>
      </c>
      <c r="C447" s="53" t="s">
        <v>65</v>
      </c>
      <c r="D447" s="9" t="s">
        <v>71</v>
      </c>
      <c r="E447" s="10"/>
      <c r="F447" s="10"/>
      <c r="G447" s="10">
        <v>21</v>
      </c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</row>
    <row r="448" spans="1:32" x14ac:dyDescent="0.2">
      <c r="A448" t="s">
        <v>603</v>
      </c>
      <c r="B448" s="52" t="s">
        <v>600</v>
      </c>
      <c r="C448" s="53" t="s">
        <v>65</v>
      </c>
      <c r="D448" s="9" t="s">
        <v>73</v>
      </c>
      <c r="E448" s="8"/>
      <c r="F448" s="8"/>
      <c r="G448" s="8" t="s">
        <v>604</v>
      </c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 t="s">
        <v>604</v>
      </c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</row>
    <row r="449" spans="1:32" x14ac:dyDescent="0.2">
      <c r="A449" t="s">
        <v>605</v>
      </c>
      <c r="B449" s="52" t="s">
        <v>600</v>
      </c>
      <c r="C449" s="53" t="s">
        <v>65</v>
      </c>
      <c r="D449" s="9" t="s">
        <v>76</v>
      </c>
      <c r="E449" s="8"/>
      <c r="F449" s="8"/>
      <c r="G449" s="8">
        <v>515</v>
      </c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</row>
    <row r="450" spans="1:32" x14ac:dyDescent="0.2">
      <c r="A450" t="s">
        <v>606</v>
      </c>
      <c r="B450" s="52" t="s">
        <v>600</v>
      </c>
      <c r="C450" s="53" t="s">
        <v>65</v>
      </c>
      <c r="D450" s="11" t="s">
        <v>78</v>
      </c>
      <c r="E450" s="8"/>
      <c r="F450" s="8"/>
      <c r="G450" s="8" t="s">
        <v>604</v>
      </c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 t="s">
        <v>604</v>
      </c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</row>
    <row r="451" spans="1:32" x14ac:dyDescent="0.2">
      <c r="A451" t="s">
        <v>607</v>
      </c>
      <c r="B451" s="52" t="s">
        <v>600</v>
      </c>
      <c r="C451" s="53" t="s">
        <v>80</v>
      </c>
      <c r="D451" s="9" t="s">
        <v>81</v>
      </c>
      <c r="E451" s="8">
        <v>21</v>
      </c>
      <c r="F451" s="8">
        <v>21</v>
      </c>
      <c r="G451" s="8">
        <v>21</v>
      </c>
      <c r="H451" s="8">
        <v>21</v>
      </c>
      <c r="I451" s="8">
        <v>21</v>
      </c>
      <c r="J451" s="8">
        <v>21</v>
      </c>
      <c r="K451" s="8">
        <v>21</v>
      </c>
      <c r="L451" s="8">
        <v>21</v>
      </c>
      <c r="M451" s="8">
        <v>21</v>
      </c>
      <c r="N451" s="8">
        <v>21</v>
      </c>
      <c r="O451" s="8">
        <v>21</v>
      </c>
      <c r="P451" s="8">
        <v>21</v>
      </c>
      <c r="Q451" s="8">
        <v>21</v>
      </c>
      <c r="R451" s="8">
        <v>21</v>
      </c>
      <c r="S451" s="8">
        <v>21</v>
      </c>
      <c r="T451" s="8">
        <v>21</v>
      </c>
      <c r="U451" s="8">
        <v>21</v>
      </c>
      <c r="V451" s="8">
        <v>21</v>
      </c>
      <c r="W451" s="8">
        <v>21</v>
      </c>
      <c r="X451" s="8">
        <v>21</v>
      </c>
      <c r="Y451" s="8">
        <v>21</v>
      </c>
      <c r="Z451" s="8">
        <v>21</v>
      </c>
      <c r="AA451" s="8">
        <v>21</v>
      </c>
      <c r="AB451" s="8">
        <v>21</v>
      </c>
      <c r="AC451" s="8">
        <v>21</v>
      </c>
      <c r="AD451" s="8">
        <v>21</v>
      </c>
      <c r="AE451" s="8">
        <v>21</v>
      </c>
      <c r="AF451" s="8">
        <v>21</v>
      </c>
    </row>
    <row r="452" spans="1:32" x14ac:dyDescent="0.2">
      <c r="A452" t="s">
        <v>608</v>
      </c>
      <c r="B452" s="52" t="s">
        <v>600</v>
      </c>
      <c r="C452" s="53" t="s">
        <v>80</v>
      </c>
      <c r="D452" s="9" t="s">
        <v>83</v>
      </c>
      <c r="E452" s="8" t="s">
        <v>153</v>
      </c>
      <c r="F452" s="8" t="s">
        <v>153</v>
      </c>
      <c r="G452" s="8" t="s">
        <v>153</v>
      </c>
      <c r="H452" s="8" t="s">
        <v>153</v>
      </c>
      <c r="I452" s="8" t="s">
        <v>153</v>
      </c>
      <c r="J452" s="8" t="s">
        <v>153</v>
      </c>
      <c r="K452" s="8" t="s">
        <v>153</v>
      </c>
      <c r="L452" s="8" t="s">
        <v>153</v>
      </c>
      <c r="M452" s="8" t="s">
        <v>153</v>
      </c>
      <c r="N452" s="8" t="s">
        <v>153</v>
      </c>
      <c r="O452" s="8" t="s">
        <v>153</v>
      </c>
      <c r="P452" s="8" t="s">
        <v>153</v>
      </c>
      <c r="Q452" s="8" t="s">
        <v>153</v>
      </c>
      <c r="R452" s="8" t="s">
        <v>153</v>
      </c>
      <c r="S452" s="8" t="s">
        <v>153</v>
      </c>
      <c r="T452" s="8" t="s">
        <v>153</v>
      </c>
      <c r="U452" s="8" t="s">
        <v>153</v>
      </c>
      <c r="V452" s="8" t="s">
        <v>153</v>
      </c>
      <c r="W452" s="8" t="s">
        <v>153</v>
      </c>
      <c r="X452" s="8" t="s">
        <v>153</v>
      </c>
      <c r="Y452" s="8" t="s">
        <v>153</v>
      </c>
      <c r="Z452" s="8" t="s">
        <v>153</v>
      </c>
      <c r="AA452" s="8" t="s">
        <v>153</v>
      </c>
      <c r="AB452" s="8" t="s">
        <v>153</v>
      </c>
      <c r="AC452" s="8" t="s">
        <v>153</v>
      </c>
      <c r="AD452" s="8" t="s">
        <v>153</v>
      </c>
      <c r="AE452" s="8" t="s">
        <v>153</v>
      </c>
      <c r="AF452" s="8" t="s">
        <v>153</v>
      </c>
    </row>
    <row r="453" spans="1:32" x14ac:dyDescent="0.2">
      <c r="A453" t="s">
        <v>609</v>
      </c>
      <c r="B453" s="52" t="s">
        <v>600</v>
      </c>
      <c r="C453" s="53" t="s">
        <v>80</v>
      </c>
      <c r="D453" s="9" t="s">
        <v>86</v>
      </c>
      <c r="E453" s="8">
        <v>1935411.2</v>
      </c>
      <c r="F453" s="8">
        <v>1935411.2</v>
      </c>
      <c r="G453" s="8">
        <v>1935411.2</v>
      </c>
      <c r="H453" s="8">
        <v>1935411.2</v>
      </c>
      <c r="I453" s="8">
        <v>1935411.2</v>
      </c>
      <c r="J453" s="8">
        <v>1935411.2</v>
      </c>
      <c r="K453" s="8">
        <v>1935411.2</v>
      </c>
      <c r="L453" s="8">
        <v>1935411.2</v>
      </c>
      <c r="M453" s="8">
        <v>1935411.2</v>
      </c>
      <c r="N453" s="8">
        <v>1935411.2</v>
      </c>
      <c r="O453" s="8">
        <v>1935411.2</v>
      </c>
      <c r="P453" s="8">
        <v>1935411.2</v>
      </c>
      <c r="Q453" s="8">
        <v>1935411.2</v>
      </c>
      <c r="R453" s="8">
        <v>1935411.2</v>
      </c>
      <c r="S453" s="8">
        <v>1935411.2</v>
      </c>
      <c r="T453" s="8">
        <v>1935411.2</v>
      </c>
      <c r="U453" s="8">
        <v>1935411.2</v>
      </c>
      <c r="V453" s="8">
        <v>1935411.2</v>
      </c>
      <c r="W453" s="8">
        <v>1935411.2</v>
      </c>
      <c r="X453" s="8">
        <v>1935411.2</v>
      </c>
      <c r="Y453" s="8">
        <v>1935411.2</v>
      </c>
      <c r="Z453" s="8">
        <v>1935411.2</v>
      </c>
      <c r="AA453" s="8">
        <v>1935411.2</v>
      </c>
      <c r="AB453" s="8">
        <v>1935411.2</v>
      </c>
      <c r="AC453" s="8">
        <v>1935411.2</v>
      </c>
      <c r="AD453" s="8">
        <v>1935411.2</v>
      </c>
      <c r="AE453" s="8">
        <v>1935411.2</v>
      </c>
      <c r="AF453" s="8">
        <v>1935411.2</v>
      </c>
    </row>
    <row r="454" spans="1:32" x14ac:dyDescent="0.2">
      <c r="A454" t="s">
        <v>610</v>
      </c>
      <c r="B454" s="52" t="s">
        <v>600</v>
      </c>
      <c r="C454" s="53" t="s">
        <v>80</v>
      </c>
      <c r="D454" s="9" t="s">
        <v>88</v>
      </c>
      <c r="E454" s="8" t="s">
        <v>69</v>
      </c>
      <c r="F454" s="8" t="s">
        <v>69</v>
      </c>
      <c r="G454" s="8" t="s">
        <v>69</v>
      </c>
      <c r="H454" s="8" t="s">
        <v>69</v>
      </c>
      <c r="I454" s="8" t="s">
        <v>69</v>
      </c>
      <c r="J454" s="8" t="s">
        <v>69</v>
      </c>
      <c r="K454" s="8" t="s">
        <v>69</v>
      </c>
      <c r="L454" s="8" t="s">
        <v>69</v>
      </c>
      <c r="M454" s="8" t="s">
        <v>69</v>
      </c>
      <c r="N454" s="8" t="s">
        <v>69</v>
      </c>
      <c r="O454" s="8" t="s">
        <v>69</v>
      </c>
      <c r="P454" s="8" t="s">
        <v>69</v>
      </c>
      <c r="Q454" s="8" t="s">
        <v>69</v>
      </c>
      <c r="R454" s="8" t="s">
        <v>69</v>
      </c>
      <c r="S454" s="8" t="s">
        <v>69</v>
      </c>
      <c r="T454" s="8" t="s">
        <v>69</v>
      </c>
      <c r="U454" s="8" t="s">
        <v>69</v>
      </c>
      <c r="V454" s="8" t="s">
        <v>69</v>
      </c>
      <c r="W454" s="8" t="s">
        <v>69</v>
      </c>
      <c r="X454" s="8" t="s">
        <v>69</v>
      </c>
      <c r="Y454" s="8" t="s">
        <v>69</v>
      </c>
      <c r="Z454" s="8" t="s">
        <v>69</v>
      </c>
      <c r="AA454" s="8" t="s">
        <v>69</v>
      </c>
      <c r="AB454" s="8" t="s">
        <v>69</v>
      </c>
      <c r="AC454" s="8" t="s">
        <v>69</v>
      </c>
      <c r="AD454" s="8" t="s">
        <v>69</v>
      </c>
      <c r="AE454" s="8" t="s">
        <v>69</v>
      </c>
      <c r="AF454" s="8" t="s">
        <v>69</v>
      </c>
    </row>
    <row r="455" spans="1:32" x14ac:dyDescent="0.2">
      <c r="A455" t="s">
        <v>611</v>
      </c>
      <c r="B455" s="52" t="s">
        <v>600</v>
      </c>
      <c r="C455" s="53" t="s">
        <v>80</v>
      </c>
      <c r="D455" s="11" t="s">
        <v>90</v>
      </c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</row>
    <row r="456" spans="1:32" ht="15" x14ac:dyDescent="0.25">
      <c r="A456" t="s">
        <v>612</v>
      </c>
      <c r="B456" s="54" t="s">
        <v>613</v>
      </c>
      <c r="C456" s="55" t="s">
        <v>65</v>
      </c>
      <c r="D456" s="13" t="s">
        <v>66</v>
      </c>
      <c r="E456" s="8">
        <v>4886918.2</v>
      </c>
      <c r="F456" s="8">
        <v>4886918.2</v>
      </c>
      <c r="G456" s="8">
        <v>7121155.0899999999</v>
      </c>
      <c r="H456" s="8">
        <v>4886918.2</v>
      </c>
      <c r="I456" s="8">
        <v>4886918.2</v>
      </c>
      <c r="J456" s="8">
        <v>4886918.2</v>
      </c>
      <c r="K456" s="8">
        <v>4886918.2</v>
      </c>
      <c r="L456" s="8">
        <v>4886918.2</v>
      </c>
      <c r="M456" s="8">
        <v>4886918.2</v>
      </c>
      <c r="N456" s="8">
        <v>4886918.2</v>
      </c>
      <c r="O456" s="8">
        <v>7980500.4000000004</v>
      </c>
      <c r="P456" s="8">
        <v>4886918.2</v>
      </c>
      <c r="Q456" s="8">
        <v>4886918.2</v>
      </c>
      <c r="R456" s="8">
        <v>7039024.2199999997</v>
      </c>
      <c r="S456" s="8">
        <v>4886918.2</v>
      </c>
      <c r="T456" s="8">
        <v>4886918.2</v>
      </c>
      <c r="U456" s="8">
        <v>4886918.2</v>
      </c>
      <c r="V456" s="8">
        <v>4886918.2</v>
      </c>
      <c r="W456" s="8">
        <v>4886918.2</v>
      </c>
      <c r="X456" s="8">
        <v>4886918.2</v>
      </c>
      <c r="Y456" s="8">
        <v>4886918.2</v>
      </c>
      <c r="Z456" s="8">
        <v>4886918.2</v>
      </c>
      <c r="AA456" s="8">
        <v>4886918.2</v>
      </c>
      <c r="AB456" s="8">
        <v>4886918.2</v>
      </c>
      <c r="AC456" s="8">
        <v>4886918.2</v>
      </c>
      <c r="AD456" s="8">
        <v>4886918.2</v>
      </c>
      <c r="AE456" s="8">
        <v>4886918.2</v>
      </c>
      <c r="AF456" s="8">
        <v>4886918.2</v>
      </c>
    </row>
    <row r="457" spans="1:32" x14ac:dyDescent="0.2">
      <c r="A457" t="s">
        <v>614</v>
      </c>
      <c r="B457" s="54" t="s">
        <v>613</v>
      </c>
      <c r="C457" s="55" t="s">
        <v>65</v>
      </c>
      <c r="D457" s="14" t="s">
        <v>68</v>
      </c>
      <c r="E457" s="8" t="s">
        <v>69</v>
      </c>
      <c r="F457" s="8" t="s">
        <v>69</v>
      </c>
      <c r="G457" s="8" t="s">
        <v>69</v>
      </c>
      <c r="H457" s="8" t="s">
        <v>69</v>
      </c>
      <c r="I457" s="8" t="s">
        <v>69</v>
      </c>
      <c r="J457" s="8" t="s">
        <v>69</v>
      </c>
      <c r="K457" s="8" t="s">
        <v>69</v>
      </c>
      <c r="L457" s="8" t="s">
        <v>69</v>
      </c>
      <c r="M457" s="8" t="s">
        <v>69</v>
      </c>
      <c r="N457" s="8" t="s">
        <v>69</v>
      </c>
      <c r="O457" s="8" t="s">
        <v>69</v>
      </c>
      <c r="P457" s="8" t="s">
        <v>69</v>
      </c>
      <c r="Q457" s="8" t="s">
        <v>69</v>
      </c>
      <c r="R457" s="8" t="s">
        <v>69</v>
      </c>
      <c r="S457" s="8" t="s">
        <v>69</v>
      </c>
      <c r="T457" s="8" t="s">
        <v>69</v>
      </c>
      <c r="U457" s="8" t="s">
        <v>69</v>
      </c>
      <c r="V457" s="8" t="s">
        <v>69</v>
      </c>
      <c r="W457" s="8" t="s">
        <v>69</v>
      </c>
      <c r="X457" s="8" t="s">
        <v>69</v>
      </c>
      <c r="Y457" s="8" t="s">
        <v>69</v>
      </c>
      <c r="Z457" s="8" t="s">
        <v>69</v>
      </c>
      <c r="AA457" s="8" t="s">
        <v>69</v>
      </c>
      <c r="AB457" s="8" t="s">
        <v>69</v>
      </c>
      <c r="AC457" s="8" t="s">
        <v>69</v>
      </c>
      <c r="AD457" s="8" t="s">
        <v>69</v>
      </c>
      <c r="AE457" s="8" t="s">
        <v>69</v>
      </c>
      <c r="AF457" s="8" t="s">
        <v>69</v>
      </c>
    </row>
    <row r="458" spans="1:32" x14ac:dyDescent="0.2">
      <c r="A458" t="s">
        <v>615</v>
      </c>
      <c r="B458" s="54" t="s">
        <v>613</v>
      </c>
      <c r="C458" s="55" t="s">
        <v>65</v>
      </c>
      <c r="D458" s="14" t="s">
        <v>71</v>
      </c>
      <c r="E458" s="10"/>
      <c r="F458" s="10"/>
      <c r="G458" s="10">
        <v>21</v>
      </c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</row>
    <row r="459" spans="1:32" x14ac:dyDescent="0.2">
      <c r="A459" t="s">
        <v>616</v>
      </c>
      <c r="B459" s="54" t="s">
        <v>613</v>
      </c>
      <c r="C459" s="55" t="s">
        <v>65</v>
      </c>
      <c r="D459" s="14" t="s">
        <v>73</v>
      </c>
      <c r="E459" s="8"/>
      <c r="F459" s="8"/>
      <c r="G459" s="8" t="s">
        <v>617</v>
      </c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 t="s">
        <v>617</v>
      </c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</row>
    <row r="460" spans="1:32" x14ac:dyDescent="0.2">
      <c r="A460" t="s">
        <v>618</v>
      </c>
      <c r="B460" s="54" t="s">
        <v>613</v>
      </c>
      <c r="C460" s="55" t="s">
        <v>65</v>
      </c>
      <c r="D460" s="14" t="s">
        <v>76</v>
      </c>
      <c r="E460" s="8"/>
      <c r="F460" s="8"/>
      <c r="G460" s="8">
        <v>97</v>
      </c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</row>
    <row r="461" spans="1:32" x14ac:dyDescent="0.2">
      <c r="A461" t="s">
        <v>619</v>
      </c>
      <c r="B461" s="54" t="s">
        <v>613</v>
      </c>
      <c r="C461" s="55" t="s">
        <v>65</v>
      </c>
      <c r="D461" s="15" t="s">
        <v>78</v>
      </c>
      <c r="E461" s="8"/>
      <c r="F461" s="8"/>
      <c r="G461" s="8" t="s">
        <v>617</v>
      </c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 t="s">
        <v>617</v>
      </c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</row>
    <row r="462" spans="1:32" x14ac:dyDescent="0.2">
      <c r="A462" t="s">
        <v>620</v>
      </c>
      <c r="B462" s="54" t="s">
        <v>613</v>
      </c>
      <c r="C462" s="55" t="s">
        <v>80</v>
      </c>
      <c r="D462" s="14" t="s">
        <v>81</v>
      </c>
      <c r="E462" s="8">
        <v>21</v>
      </c>
      <c r="F462" s="8">
        <v>21</v>
      </c>
      <c r="G462" s="8">
        <v>21</v>
      </c>
      <c r="H462" s="8">
        <v>21</v>
      </c>
      <c r="I462" s="8">
        <v>21</v>
      </c>
      <c r="J462" s="8">
        <v>21</v>
      </c>
      <c r="K462" s="8">
        <v>21</v>
      </c>
      <c r="L462" s="8">
        <v>21</v>
      </c>
      <c r="M462" s="8">
        <v>21</v>
      </c>
      <c r="N462" s="8">
        <v>21</v>
      </c>
      <c r="O462" s="8">
        <v>21</v>
      </c>
      <c r="P462" s="8">
        <v>21</v>
      </c>
      <c r="Q462" s="8">
        <v>21</v>
      </c>
      <c r="R462" s="8">
        <v>21</v>
      </c>
      <c r="S462" s="8">
        <v>21</v>
      </c>
      <c r="T462" s="8">
        <v>21</v>
      </c>
      <c r="U462" s="8">
        <v>21</v>
      </c>
      <c r="V462" s="8">
        <v>21</v>
      </c>
      <c r="W462" s="8">
        <v>21</v>
      </c>
      <c r="X462" s="8">
        <v>21</v>
      </c>
      <c r="Y462" s="8">
        <v>21</v>
      </c>
      <c r="Z462" s="8">
        <v>21</v>
      </c>
      <c r="AA462" s="8">
        <v>21</v>
      </c>
      <c r="AB462" s="8">
        <v>21</v>
      </c>
      <c r="AC462" s="8">
        <v>21</v>
      </c>
      <c r="AD462" s="8">
        <v>21</v>
      </c>
      <c r="AE462" s="8">
        <v>21</v>
      </c>
      <c r="AF462" s="8">
        <v>21</v>
      </c>
    </row>
    <row r="463" spans="1:32" x14ac:dyDescent="0.2">
      <c r="A463" t="s">
        <v>621</v>
      </c>
      <c r="B463" s="54" t="s">
        <v>613</v>
      </c>
      <c r="C463" s="55" t="s">
        <v>80</v>
      </c>
      <c r="D463" s="14" t="s">
        <v>83</v>
      </c>
      <c r="E463" s="8" t="s">
        <v>153</v>
      </c>
      <c r="F463" s="8" t="s">
        <v>153</v>
      </c>
      <c r="G463" s="8" t="s">
        <v>153</v>
      </c>
      <c r="H463" s="8" t="s">
        <v>153</v>
      </c>
      <c r="I463" s="8" t="s">
        <v>153</v>
      </c>
      <c r="J463" s="8" t="s">
        <v>153</v>
      </c>
      <c r="K463" s="8" t="s">
        <v>153</v>
      </c>
      <c r="L463" s="8" t="s">
        <v>153</v>
      </c>
      <c r="M463" s="8" t="s">
        <v>153</v>
      </c>
      <c r="N463" s="8" t="s">
        <v>153</v>
      </c>
      <c r="O463" s="8" t="s">
        <v>153</v>
      </c>
      <c r="P463" s="8" t="s">
        <v>153</v>
      </c>
      <c r="Q463" s="8" t="s">
        <v>153</v>
      </c>
      <c r="R463" s="8" t="s">
        <v>153</v>
      </c>
      <c r="S463" s="8" t="s">
        <v>153</v>
      </c>
      <c r="T463" s="8" t="s">
        <v>153</v>
      </c>
      <c r="U463" s="8" t="s">
        <v>153</v>
      </c>
      <c r="V463" s="8" t="s">
        <v>153</v>
      </c>
      <c r="W463" s="8" t="s">
        <v>153</v>
      </c>
      <c r="X463" s="8" t="s">
        <v>153</v>
      </c>
      <c r="Y463" s="8" t="s">
        <v>153</v>
      </c>
      <c r="Z463" s="8" t="s">
        <v>153</v>
      </c>
      <c r="AA463" s="8" t="s">
        <v>153</v>
      </c>
      <c r="AB463" s="8" t="s">
        <v>153</v>
      </c>
      <c r="AC463" s="8" t="s">
        <v>153</v>
      </c>
      <c r="AD463" s="8" t="s">
        <v>153</v>
      </c>
      <c r="AE463" s="8" t="s">
        <v>153</v>
      </c>
      <c r="AF463" s="8" t="s">
        <v>153</v>
      </c>
    </row>
    <row r="464" spans="1:32" x14ac:dyDescent="0.2">
      <c r="A464" t="s">
        <v>622</v>
      </c>
      <c r="B464" s="54" t="s">
        <v>613</v>
      </c>
      <c r="C464" s="55" t="s">
        <v>80</v>
      </c>
      <c r="D464" s="14" t="s">
        <v>86</v>
      </c>
      <c r="E464" s="8">
        <v>4886918.2</v>
      </c>
      <c r="F464" s="8">
        <v>4886918.2</v>
      </c>
      <c r="G464" s="8">
        <v>4886918.2</v>
      </c>
      <c r="H464" s="8">
        <v>4886918.2</v>
      </c>
      <c r="I464" s="8">
        <v>4886918.2</v>
      </c>
      <c r="J464" s="8">
        <v>4886918.2</v>
      </c>
      <c r="K464" s="8">
        <v>4886918.2</v>
      </c>
      <c r="L464" s="8">
        <v>4886918.2</v>
      </c>
      <c r="M464" s="8">
        <v>4886918.2</v>
      </c>
      <c r="N464" s="8">
        <v>4886918.2</v>
      </c>
      <c r="O464" s="8">
        <v>4886918.2</v>
      </c>
      <c r="P464" s="8">
        <v>4886918.2</v>
      </c>
      <c r="Q464" s="8">
        <v>4886918.2</v>
      </c>
      <c r="R464" s="8">
        <v>4886918.2</v>
      </c>
      <c r="S464" s="8">
        <v>4886918.2</v>
      </c>
      <c r="T464" s="8">
        <v>4886918.2</v>
      </c>
      <c r="U464" s="8">
        <v>4886918.2</v>
      </c>
      <c r="V464" s="8">
        <v>4886918.2</v>
      </c>
      <c r="W464" s="8">
        <v>4886918.2</v>
      </c>
      <c r="X464" s="8">
        <v>4886918.2</v>
      </c>
      <c r="Y464" s="8">
        <v>4886918.2</v>
      </c>
      <c r="Z464" s="8">
        <v>4886918.2</v>
      </c>
      <c r="AA464" s="8">
        <v>4886918.2</v>
      </c>
      <c r="AB464" s="8">
        <v>4886918.2</v>
      </c>
      <c r="AC464" s="8">
        <v>4886918.2</v>
      </c>
      <c r="AD464" s="8">
        <v>4886918.2</v>
      </c>
      <c r="AE464" s="8">
        <v>4886918.2</v>
      </c>
      <c r="AF464" s="8">
        <v>4886918.2</v>
      </c>
    </row>
    <row r="465" spans="1:32" x14ac:dyDescent="0.2">
      <c r="A465" t="s">
        <v>623</v>
      </c>
      <c r="B465" s="54" t="s">
        <v>613</v>
      </c>
      <c r="C465" s="55" t="s">
        <v>80</v>
      </c>
      <c r="D465" s="14" t="s">
        <v>88</v>
      </c>
      <c r="E465" s="8" t="s">
        <v>69</v>
      </c>
      <c r="F465" s="8" t="s">
        <v>69</v>
      </c>
      <c r="G465" s="8" t="s">
        <v>69</v>
      </c>
      <c r="H465" s="8" t="s">
        <v>69</v>
      </c>
      <c r="I465" s="8" t="s">
        <v>69</v>
      </c>
      <c r="J465" s="8" t="s">
        <v>69</v>
      </c>
      <c r="K465" s="8" t="s">
        <v>69</v>
      </c>
      <c r="L465" s="8" t="s">
        <v>69</v>
      </c>
      <c r="M465" s="8" t="s">
        <v>69</v>
      </c>
      <c r="N465" s="8" t="s">
        <v>69</v>
      </c>
      <c r="O465" s="8" t="s">
        <v>69</v>
      </c>
      <c r="P465" s="8" t="s">
        <v>69</v>
      </c>
      <c r="Q465" s="8" t="s">
        <v>69</v>
      </c>
      <c r="R465" s="8" t="s">
        <v>69</v>
      </c>
      <c r="S465" s="8" t="s">
        <v>69</v>
      </c>
      <c r="T465" s="8" t="s">
        <v>69</v>
      </c>
      <c r="U465" s="8" t="s">
        <v>69</v>
      </c>
      <c r="V465" s="8" t="s">
        <v>69</v>
      </c>
      <c r="W465" s="8" t="s">
        <v>69</v>
      </c>
      <c r="X465" s="8" t="s">
        <v>69</v>
      </c>
      <c r="Y465" s="8" t="s">
        <v>69</v>
      </c>
      <c r="Z465" s="8" t="s">
        <v>69</v>
      </c>
      <c r="AA465" s="8" t="s">
        <v>69</v>
      </c>
      <c r="AB465" s="8" t="s">
        <v>69</v>
      </c>
      <c r="AC465" s="8" t="s">
        <v>69</v>
      </c>
      <c r="AD465" s="8" t="s">
        <v>69</v>
      </c>
      <c r="AE465" s="8" t="s">
        <v>69</v>
      </c>
      <c r="AF465" s="8" t="s">
        <v>69</v>
      </c>
    </row>
    <row r="466" spans="1:32" x14ac:dyDescent="0.2">
      <c r="A466" t="s">
        <v>624</v>
      </c>
      <c r="B466" s="54" t="s">
        <v>613</v>
      </c>
      <c r="C466" s="55" t="s">
        <v>80</v>
      </c>
      <c r="D466" s="15" t="s">
        <v>90</v>
      </c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</row>
    <row r="467" spans="1:32" ht="15" x14ac:dyDescent="0.25">
      <c r="A467" t="s">
        <v>625</v>
      </c>
      <c r="B467" s="52" t="s">
        <v>626</v>
      </c>
      <c r="C467" s="53" t="s">
        <v>65</v>
      </c>
      <c r="D467" s="7" t="s">
        <v>66</v>
      </c>
      <c r="E467" s="8">
        <v>2168996.63</v>
      </c>
      <c r="F467" s="8">
        <v>2168996.63</v>
      </c>
      <c r="G467" s="8">
        <v>4513746.59</v>
      </c>
      <c r="H467" s="8">
        <v>2168996.63</v>
      </c>
      <c r="I467" s="8">
        <v>2168996.63</v>
      </c>
      <c r="J467" s="8">
        <v>2168996.63</v>
      </c>
      <c r="K467" s="8">
        <v>2168996.63</v>
      </c>
      <c r="L467" s="8">
        <v>2168996.63</v>
      </c>
      <c r="M467" s="8">
        <v>2168996.63</v>
      </c>
      <c r="N467" s="8">
        <v>2168996.63</v>
      </c>
      <c r="O467" s="8">
        <v>4043453.73</v>
      </c>
      <c r="P467" s="8">
        <v>2168996.63</v>
      </c>
      <c r="Q467" s="8">
        <v>2168996.63</v>
      </c>
      <c r="R467" s="8">
        <v>5097608.0199999996</v>
      </c>
      <c r="S467" s="8">
        <v>2168996.63</v>
      </c>
      <c r="T467" s="8">
        <v>2168996.63</v>
      </c>
      <c r="U467" s="8">
        <v>2168996.63</v>
      </c>
      <c r="V467" s="8">
        <v>2168996.63</v>
      </c>
      <c r="W467" s="8">
        <v>2168996.63</v>
      </c>
      <c r="X467" s="8">
        <v>2168996.63</v>
      </c>
      <c r="Y467" s="8">
        <v>2168996.63</v>
      </c>
      <c r="Z467" s="8">
        <v>2168996.63</v>
      </c>
      <c r="AA467" s="8">
        <v>2168996.63</v>
      </c>
      <c r="AB467" s="8">
        <v>2168996.63</v>
      </c>
      <c r="AC467" s="8">
        <v>2168996.63</v>
      </c>
      <c r="AD467" s="8">
        <v>2168996.63</v>
      </c>
      <c r="AE467" s="8">
        <v>2168996.63</v>
      </c>
      <c r="AF467" s="8">
        <v>2168996.63</v>
      </c>
    </row>
    <row r="468" spans="1:32" x14ac:dyDescent="0.2">
      <c r="A468" t="s">
        <v>627</v>
      </c>
      <c r="B468" s="52" t="s">
        <v>626</v>
      </c>
      <c r="C468" s="53" t="s">
        <v>65</v>
      </c>
      <c r="D468" s="9" t="s">
        <v>68</v>
      </c>
      <c r="E468" s="8" t="s">
        <v>69</v>
      </c>
      <c r="F468" s="8" t="s">
        <v>69</v>
      </c>
      <c r="G468" s="8" t="s">
        <v>69</v>
      </c>
      <c r="H468" s="8" t="s">
        <v>69</v>
      </c>
      <c r="I468" s="8" t="s">
        <v>69</v>
      </c>
      <c r="J468" s="8" t="s">
        <v>69</v>
      </c>
      <c r="K468" s="8" t="s">
        <v>69</v>
      </c>
      <c r="L468" s="8" t="s">
        <v>69</v>
      </c>
      <c r="M468" s="8" t="s">
        <v>69</v>
      </c>
      <c r="N468" s="8" t="s">
        <v>69</v>
      </c>
      <c r="O468" s="8" t="s">
        <v>69</v>
      </c>
      <c r="P468" s="8" t="s">
        <v>69</v>
      </c>
      <c r="Q468" s="8" t="s">
        <v>69</v>
      </c>
      <c r="R468" s="8" t="s">
        <v>69</v>
      </c>
      <c r="S468" s="8" t="s">
        <v>69</v>
      </c>
      <c r="T468" s="8" t="s">
        <v>69</v>
      </c>
      <c r="U468" s="8" t="s">
        <v>69</v>
      </c>
      <c r="V468" s="8" t="s">
        <v>69</v>
      </c>
      <c r="W468" s="8" t="s">
        <v>69</v>
      </c>
      <c r="X468" s="8" t="s">
        <v>69</v>
      </c>
      <c r="Y468" s="8" t="s">
        <v>69</v>
      </c>
      <c r="Z468" s="8" t="s">
        <v>69</v>
      </c>
      <c r="AA468" s="8" t="s">
        <v>69</v>
      </c>
      <c r="AB468" s="8" t="s">
        <v>69</v>
      </c>
      <c r="AC468" s="8" t="s">
        <v>69</v>
      </c>
      <c r="AD468" s="8" t="s">
        <v>69</v>
      </c>
      <c r="AE468" s="8" t="s">
        <v>69</v>
      </c>
      <c r="AF468" s="8" t="s">
        <v>69</v>
      </c>
    </row>
    <row r="469" spans="1:32" x14ac:dyDescent="0.2">
      <c r="A469" t="s">
        <v>628</v>
      </c>
      <c r="B469" s="52" t="s">
        <v>626</v>
      </c>
      <c r="C469" s="53" t="s">
        <v>65</v>
      </c>
      <c r="D469" s="9" t="s">
        <v>71</v>
      </c>
      <c r="E469" s="10"/>
      <c r="F469" s="10"/>
      <c r="G469" s="10">
        <v>21</v>
      </c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</row>
    <row r="470" spans="1:32" x14ac:dyDescent="0.2">
      <c r="A470" t="s">
        <v>629</v>
      </c>
      <c r="B470" s="52" t="s">
        <v>626</v>
      </c>
      <c r="C470" s="53" t="s">
        <v>65</v>
      </c>
      <c r="D470" s="9" t="s">
        <v>73</v>
      </c>
      <c r="E470" s="8"/>
      <c r="F470" s="8"/>
      <c r="G470" s="8" t="s">
        <v>630</v>
      </c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 t="s">
        <v>630</v>
      </c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</row>
    <row r="471" spans="1:32" x14ac:dyDescent="0.2">
      <c r="A471" t="s">
        <v>631</v>
      </c>
      <c r="B471" s="52" t="s">
        <v>626</v>
      </c>
      <c r="C471" s="53" t="s">
        <v>65</v>
      </c>
      <c r="D471" s="9" t="s">
        <v>76</v>
      </c>
      <c r="E471" s="8"/>
      <c r="F471" s="8"/>
      <c r="G471" s="8">
        <v>97</v>
      </c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</row>
    <row r="472" spans="1:32" x14ac:dyDescent="0.2">
      <c r="A472" t="s">
        <v>632</v>
      </c>
      <c r="B472" s="52" t="s">
        <v>626</v>
      </c>
      <c r="C472" s="53" t="s">
        <v>65</v>
      </c>
      <c r="D472" s="11" t="s">
        <v>78</v>
      </c>
      <c r="E472" s="8"/>
      <c r="F472" s="8"/>
      <c r="G472" s="8" t="s">
        <v>630</v>
      </c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 t="s">
        <v>630</v>
      </c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</row>
    <row r="473" spans="1:32" x14ac:dyDescent="0.2">
      <c r="A473" t="s">
        <v>633</v>
      </c>
      <c r="B473" s="52" t="s">
        <v>626</v>
      </c>
      <c r="C473" s="53" t="s">
        <v>80</v>
      </c>
      <c r="D473" s="9" t="s">
        <v>81</v>
      </c>
      <c r="E473" s="8">
        <v>21</v>
      </c>
      <c r="F473" s="8">
        <v>21</v>
      </c>
      <c r="G473" s="8">
        <v>21</v>
      </c>
      <c r="H473" s="8">
        <v>21</v>
      </c>
      <c r="I473" s="8">
        <v>21</v>
      </c>
      <c r="J473" s="8">
        <v>21</v>
      </c>
      <c r="K473" s="8">
        <v>21</v>
      </c>
      <c r="L473" s="8">
        <v>21</v>
      </c>
      <c r="M473" s="8">
        <v>21</v>
      </c>
      <c r="N473" s="8">
        <v>21</v>
      </c>
      <c r="O473" s="8">
        <v>21</v>
      </c>
      <c r="P473" s="8">
        <v>21</v>
      </c>
      <c r="Q473" s="8">
        <v>21</v>
      </c>
      <c r="R473" s="8">
        <v>21</v>
      </c>
      <c r="S473" s="8">
        <v>21</v>
      </c>
      <c r="T473" s="8">
        <v>21</v>
      </c>
      <c r="U473" s="8">
        <v>21</v>
      </c>
      <c r="V473" s="8">
        <v>21</v>
      </c>
      <c r="W473" s="8">
        <v>21</v>
      </c>
      <c r="X473" s="8">
        <v>21</v>
      </c>
      <c r="Y473" s="8">
        <v>21</v>
      </c>
      <c r="Z473" s="8">
        <v>21</v>
      </c>
      <c r="AA473" s="8">
        <v>21</v>
      </c>
      <c r="AB473" s="8">
        <v>21</v>
      </c>
      <c r="AC473" s="8">
        <v>21</v>
      </c>
      <c r="AD473" s="8">
        <v>21</v>
      </c>
      <c r="AE473" s="8">
        <v>21</v>
      </c>
      <c r="AF473" s="8">
        <v>21</v>
      </c>
    </row>
    <row r="474" spans="1:32" x14ac:dyDescent="0.2">
      <c r="A474" t="s">
        <v>634</v>
      </c>
      <c r="B474" s="52" t="s">
        <v>626</v>
      </c>
      <c r="C474" s="53" t="s">
        <v>80</v>
      </c>
      <c r="D474" s="9" t="s">
        <v>83</v>
      </c>
      <c r="E474" s="8" t="s">
        <v>153</v>
      </c>
      <c r="F474" s="8" t="s">
        <v>153</v>
      </c>
      <c r="G474" s="8" t="s">
        <v>153</v>
      </c>
      <c r="H474" s="8" t="s">
        <v>153</v>
      </c>
      <c r="I474" s="8" t="s">
        <v>153</v>
      </c>
      <c r="J474" s="8" t="s">
        <v>153</v>
      </c>
      <c r="K474" s="8" t="s">
        <v>153</v>
      </c>
      <c r="L474" s="8" t="s">
        <v>153</v>
      </c>
      <c r="M474" s="8" t="s">
        <v>153</v>
      </c>
      <c r="N474" s="8" t="s">
        <v>153</v>
      </c>
      <c r="O474" s="8" t="s">
        <v>153</v>
      </c>
      <c r="P474" s="8" t="s">
        <v>153</v>
      </c>
      <c r="Q474" s="8" t="s">
        <v>153</v>
      </c>
      <c r="R474" s="8" t="s">
        <v>153</v>
      </c>
      <c r="S474" s="8" t="s">
        <v>153</v>
      </c>
      <c r="T474" s="8" t="s">
        <v>153</v>
      </c>
      <c r="U474" s="8" t="s">
        <v>153</v>
      </c>
      <c r="V474" s="8" t="s">
        <v>153</v>
      </c>
      <c r="W474" s="8" t="s">
        <v>153</v>
      </c>
      <c r="X474" s="8" t="s">
        <v>153</v>
      </c>
      <c r="Y474" s="8" t="s">
        <v>153</v>
      </c>
      <c r="Z474" s="8" t="s">
        <v>153</v>
      </c>
      <c r="AA474" s="8" t="s">
        <v>153</v>
      </c>
      <c r="AB474" s="8" t="s">
        <v>153</v>
      </c>
      <c r="AC474" s="8" t="s">
        <v>153</v>
      </c>
      <c r="AD474" s="8" t="s">
        <v>153</v>
      </c>
      <c r="AE474" s="8" t="s">
        <v>153</v>
      </c>
      <c r="AF474" s="8" t="s">
        <v>153</v>
      </c>
    </row>
    <row r="475" spans="1:32" x14ac:dyDescent="0.2">
      <c r="A475" t="s">
        <v>635</v>
      </c>
      <c r="B475" s="52" t="s">
        <v>626</v>
      </c>
      <c r="C475" s="53" t="s">
        <v>80</v>
      </c>
      <c r="D475" s="9" t="s">
        <v>86</v>
      </c>
      <c r="E475" s="8">
        <v>2168996.63</v>
      </c>
      <c r="F475" s="8">
        <v>2168996.63</v>
      </c>
      <c r="G475" s="8">
        <v>2168996.63</v>
      </c>
      <c r="H475" s="8">
        <v>2168996.63</v>
      </c>
      <c r="I475" s="8">
        <v>2168996.63</v>
      </c>
      <c r="J475" s="8">
        <v>2168996.63</v>
      </c>
      <c r="K475" s="8">
        <v>2168996.63</v>
      </c>
      <c r="L475" s="8">
        <v>2168996.63</v>
      </c>
      <c r="M475" s="8">
        <v>2168996.63</v>
      </c>
      <c r="N475" s="8">
        <v>2168996.63</v>
      </c>
      <c r="O475" s="8">
        <v>2168996.63</v>
      </c>
      <c r="P475" s="8">
        <v>2168996.63</v>
      </c>
      <c r="Q475" s="8">
        <v>2168996.63</v>
      </c>
      <c r="R475" s="8">
        <v>2168996.63</v>
      </c>
      <c r="S475" s="8">
        <v>2168996.63</v>
      </c>
      <c r="T475" s="8">
        <v>2168996.63</v>
      </c>
      <c r="U475" s="8">
        <v>2168996.63</v>
      </c>
      <c r="V475" s="8">
        <v>2168996.63</v>
      </c>
      <c r="W475" s="8">
        <v>2168996.63</v>
      </c>
      <c r="X475" s="8">
        <v>2168996.63</v>
      </c>
      <c r="Y475" s="8">
        <v>2168996.63</v>
      </c>
      <c r="Z475" s="8">
        <v>2168996.63</v>
      </c>
      <c r="AA475" s="8">
        <v>2168996.63</v>
      </c>
      <c r="AB475" s="8">
        <v>2168996.63</v>
      </c>
      <c r="AC475" s="8">
        <v>2168996.63</v>
      </c>
      <c r="AD475" s="8">
        <v>2168996.63</v>
      </c>
      <c r="AE475" s="8">
        <v>2168996.63</v>
      </c>
      <c r="AF475" s="8">
        <v>2168996.63</v>
      </c>
    </row>
    <row r="476" spans="1:32" x14ac:dyDescent="0.2">
      <c r="A476" t="s">
        <v>636</v>
      </c>
      <c r="B476" s="52" t="s">
        <v>626</v>
      </c>
      <c r="C476" s="53" t="s">
        <v>80</v>
      </c>
      <c r="D476" s="9" t="s">
        <v>88</v>
      </c>
      <c r="E476" s="8" t="s">
        <v>69</v>
      </c>
      <c r="F476" s="8" t="s">
        <v>69</v>
      </c>
      <c r="G476" s="8" t="s">
        <v>69</v>
      </c>
      <c r="H476" s="8" t="s">
        <v>69</v>
      </c>
      <c r="I476" s="8" t="s">
        <v>69</v>
      </c>
      <c r="J476" s="8" t="s">
        <v>69</v>
      </c>
      <c r="K476" s="8" t="s">
        <v>69</v>
      </c>
      <c r="L476" s="8" t="s">
        <v>69</v>
      </c>
      <c r="M476" s="8" t="s">
        <v>69</v>
      </c>
      <c r="N476" s="8" t="s">
        <v>69</v>
      </c>
      <c r="O476" s="8" t="s">
        <v>69</v>
      </c>
      <c r="P476" s="8" t="s">
        <v>69</v>
      </c>
      <c r="Q476" s="8" t="s">
        <v>69</v>
      </c>
      <c r="R476" s="8" t="s">
        <v>69</v>
      </c>
      <c r="S476" s="8" t="s">
        <v>69</v>
      </c>
      <c r="T476" s="8" t="s">
        <v>69</v>
      </c>
      <c r="U476" s="8" t="s">
        <v>69</v>
      </c>
      <c r="V476" s="8" t="s">
        <v>69</v>
      </c>
      <c r="W476" s="8" t="s">
        <v>69</v>
      </c>
      <c r="X476" s="8" t="s">
        <v>69</v>
      </c>
      <c r="Y476" s="8" t="s">
        <v>69</v>
      </c>
      <c r="Z476" s="8" t="s">
        <v>69</v>
      </c>
      <c r="AA476" s="8" t="s">
        <v>69</v>
      </c>
      <c r="AB476" s="8" t="s">
        <v>69</v>
      </c>
      <c r="AC476" s="8" t="s">
        <v>69</v>
      </c>
      <c r="AD476" s="8" t="s">
        <v>69</v>
      </c>
      <c r="AE476" s="8" t="s">
        <v>69</v>
      </c>
      <c r="AF476" s="8" t="s">
        <v>69</v>
      </c>
    </row>
    <row r="477" spans="1:32" x14ac:dyDescent="0.2">
      <c r="A477" t="s">
        <v>637</v>
      </c>
      <c r="B477" s="52" t="s">
        <v>626</v>
      </c>
      <c r="C477" s="53" t="s">
        <v>80</v>
      </c>
      <c r="D477" s="11" t="s">
        <v>90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</row>
    <row r="478" spans="1:32" ht="15" x14ac:dyDescent="0.25">
      <c r="A478" t="s">
        <v>638</v>
      </c>
      <c r="B478" s="54" t="s">
        <v>639</v>
      </c>
      <c r="C478" s="55" t="s">
        <v>65</v>
      </c>
      <c r="D478" s="13" t="s">
        <v>66</v>
      </c>
      <c r="E478" s="8">
        <v>320683.68</v>
      </c>
      <c r="F478" s="8">
        <v>320683.68</v>
      </c>
      <c r="G478" s="8">
        <v>1293819.69</v>
      </c>
      <c r="H478" s="8">
        <v>320683.68</v>
      </c>
      <c r="I478" s="8">
        <v>320683.68</v>
      </c>
      <c r="J478" s="8">
        <v>320683.68</v>
      </c>
      <c r="K478" s="8">
        <v>320683.68</v>
      </c>
      <c r="L478" s="8">
        <v>320683.68</v>
      </c>
      <c r="M478" s="8">
        <v>320683.68</v>
      </c>
      <c r="N478" s="8">
        <v>320683.68</v>
      </c>
      <c r="O478" s="8">
        <v>721673.73</v>
      </c>
      <c r="P478" s="8">
        <v>320683.68</v>
      </c>
      <c r="Q478" s="8">
        <v>320683.68</v>
      </c>
      <c r="R478" s="8">
        <v>320683.68</v>
      </c>
      <c r="S478" s="8">
        <v>320683.68</v>
      </c>
      <c r="T478" s="8">
        <v>320683.68</v>
      </c>
      <c r="U478" s="8">
        <v>320683.68</v>
      </c>
      <c r="V478" s="8">
        <v>320683.68</v>
      </c>
      <c r="W478" s="8">
        <v>320683.68</v>
      </c>
      <c r="X478" s="8">
        <v>320683.68</v>
      </c>
      <c r="Y478" s="8">
        <v>320683.68</v>
      </c>
      <c r="Z478" s="8">
        <v>320683.68</v>
      </c>
      <c r="AA478" s="8">
        <v>320683.68</v>
      </c>
      <c r="AB478" s="8">
        <v>320683.68</v>
      </c>
      <c r="AC478" s="8">
        <v>320683.68</v>
      </c>
      <c r="AD478" s="8">
        <v>320683.68</v>
      </c>
      <c r="AE478" s="8">
        <v>320683.68</v>
      </c>
      <c r="AF478" s="8">
        <v>320683.68</v>
      </c>
    </row>
    <row r="479" spans="1:32" x14ac:dyDescent="0.2">
      <c r="A479" t="s">
        <v>640</v>
      </c>
      <c r="B479" s="54" t="s">
        <v>639</v>
      </c>
      <c r="C479" s="55" t="s">
        <v>65</v>
      </c>
      <c r="D479" s="14" t="s">
        <v>68</v>
      </c>
      <c r="E479" s="8" t="s">
        <v>69</v>
      </c>
      <c r="F479" s="8" t="s">
        <v>69</v>
      </c>
      <c r="G479" s="8" t="s">
        <v>69</v>
      </c>
      <c r="H479" s="8" t="s">
        <v>69</v>
      </c>
      <c r="I479" s="8" t="s">
        <v>69</v>
      </c>
      <c r="J479" s="8" t="s">
        <v>69</v>
      </c>
      <c r="K479" s="8" t="s">
        <v>69</v>
      </c>
      <c r="L479" s="8" t="s">
        <v>69</v>
      </c>
      <c r="M479" s="8" t="s">
        <v>69</v>
      </c>
      <c r="N479" s="8" t="s">
        <v>69</v>
      </c>
      <c r="O479" s="8" t="s">
        <v>69</v>
      </c>
      <c r="P479" s="8" t="s">
        <v>69</v>
      </c>
      <c r="Q479" s="8" t="s">
        <v>69</v>
      </c>
      <c r="R479" s="8" t="s">
        <v>69</v>
      </c>
      <c r="S479" s="8" t="s">
        <v>69</v>
      </c>
      <c r="T479" s="8" t="s">
        <v>69</v>
      </c>
      <c r="U479" s="8" t="s">
        <v>69</v>
      </c>
      <c r="V479" s="8" t="s">
        <v>69</v>
      </c>
      <c r="W479" s="8" t="s">
        <v>69</v>
      </c>
      <c r="X479" s="8" t="s">
        <v>69</v>
      </c>
      <c r="Y479" s="8" t="s">
        <v>69</v>
      </c>
      <c r="Z479" s="8" t="s">
        <v>69</v>
      </c>
      <c r="AA479" s="8" t="s">
        <v>69</v>
      </c>
      <c r="AB479" s="8" t="s">
        <v>69</v>
      </c>
      <c r="AC479" s="8" t="s">
        <v>69</v>
      </c>
      <c r="AD479" s="8" t="s">
        <v>69</v>
      </c>
      <c r="AE479" s="8" t="s">
        <v>69</v>
      </c>
      <c r="AF479" s="8" t="s">
        <v>69</v>
      </c>
    </row>
    <row r="480" spans="1:32" x14ac:dyDescent="0.2">
      <c r="A480" t="s">
        <v>641</v>
      </c>
      <c r="B480" s="54" t="s">
        <v>639</v>
      </c>
      <c r="C480" s="55" t="s">
        <v>65</v>
      </c>
      <c r="D480" s="14" t="s">
        <v>71</v>
      </c>
      <c r="E480" s="10"/>
      <c r="F480" s="10"/>
      <c r="G480" s="10">
        <v>21</v>
      </c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</row>
    <row r="481" spans="1:32" x14ac:dyDescent="0.2">
      <c r="A481" t="s">
        <v>642</v>
      </c>
      <c r="B481" s="54" t="s">
        <v>639</v>
      </c>
      <c r="C481" s="55" t="s">
        <v>65</v>
      </c>
      <c r="D481" s="14" t="s">
        <v>73</v>
      </c>
      <c r="E481" s="8"/>
      <c r="F481" s="8"/>
      <c r="G481" s="8" t="s">
        <v>643</v>
      </c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 t="s">
        <v>643</v>
      </c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</row>
    <row r="482" spans="1:32" x14ac:dyDescent="0.2">
      <c r="A482" t="s">
        <v>644</v>
      </c>
      <c r="B482" s="54" t="s">
        <v>639</v>
      </c>
      <c r="C482" s="55" t="s">
        <v>65</v>
      </c>
      <c r="D482" s="14" t="s">
        <v>76</v>
      </c>
      <c r="E482" s="8"/>
      <c r="F482" s="8"/>
      <c r="G482" s="8">
        <v>129</v>
      </c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</row>
    <row r="483" spans="1:32" x14ac:dyDescent="0.2">
      <c r="A483" t="s">
        <v>645</v>
      </c>
      <c r="B483" s="54" t="s">
        <v>639</v>
      </c>
      <c r="C483" s="55" t="s">
        <v>65</v>
      </c>
      <c r="D483" s="15" t="s">
        <v>78</v>
      </c>
      <c r="E483" s="8"/>
      <c r="F483" s="8"/>
      <c r="G483" s="8" t="s">
        <v>643</v>
      </c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 t="s">
        <v>643</v>
      </c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</row>
    <row r="484" spans="1:32" x14ac:dyDescent="0.2">
      <c r="A484" t="s">
        <v>646</v>
      </c>
      <c r="B484" s="54" t="s">
        <v>639</v>
      </c>
      <c r="C484" s="55" t="s">
        <v>80</v>
      </c>
      <c r="D484" s="14" t="s">
        <v>81</v>
      </c>
      <c r="E484" s="8">
        <v>21</v>
      </c>
      <c r="F484" s="8">
        <v>21</v>
      </c>
      <c r="G484" s="8">
        <v>21</v>
      </c>
      <c r="H484" s="8">
        <v>21</v>
      </c>
      <c r="I484" s="8">
        <v>21</v>
      </c>
      <c r="J484" s="8">
        <v>21</v>
      </c>
      <c r="K484" s="8">
        <v>21</v>
      </c>
      <c r="L484" s="8">
        <v>21</v>
      </c>
      <c r="M484" s="8">
        <v>21</v>
      </c>
      <c r="N484" s="8">
        <v>21</v>
      </c>
      <c r="O484" s="8">
        <v>21</v>
      </c>
      <c r="P484" s="8">
        <v>21</v>
      </c>
      <c r="Q484" s="8">
        <v>21</v>
      </c>
      <c r="R484" s="8">
        <v>21</v>
      </c>
      <c r="S484" s="8">
        <v>21</v>
      </c>
      <c r="T484" s="8">
        <v>21</v>
      </c>
      <c r="U484" s="8">
        <v>21</v>
      </c>
      <c r="V484" s="8">
        <v>21</v>
      </c>
      <c r="W484" s="8">
        <v>21</v>
      </c>
      <c r="X484" s="8">
        <v>21</v>
      </c>
      <c r="Y484" s="8">
        <v>21</v>
      </c>
      <c r="Z484" s="8">
        <v>21</v>
      </c>
      <c r="AA484" s="8">
        <v>21</v>
      </c>
      <c r="AB484" s="8">
        <v>21</v>
      </c>
      <c r="AC484" s="8">
        <v>21</v>
      </c>
      <c r="AD484" s="8">
        <v>21</v>
      </c>
      <c r="AE484" s="8">
        <v>21</v>
      </c>
      <c r="AF484" s="8">
        <v>21</v>
      </c>
    </row>
    <row r="485" spans="1:32" x14ac:dyDescent="0.2">
      <c r="A485" t="s">
        <v>647</v>
      </c>
      <c r="B485" s="54" t="s">
        <v>639</v>
      </c>
      <c r="C485" s="55" t="s">
        <v>80</v>
      </c>
      <c r="D485" s="14" t="s">
        <v>83</v>
      </c>
      <c r="E485" s="8" t="s">
        <v>153</v>
      </c>
      <c r="F485" s="8" t="s">
        <v>153</v>
      </c>
      <c r="G485" s="8" t="s">
        <v>153</v>
      </c>
      <c r="H485" s="8" t="s">
        <v>153</v>
      </c>
      <c r="I485" s="8" t="s">
        <v>153</v>
      </c>
      <c r="J485" s="8" t="s">
        <v>153</v>
      </c>
      <c r="K485" s="8" t="s">
        <v>153</v>
      </c>
      <c r="L485" s="8" t="s">
        <v>153</v>
      </c>
      <c r="M485" s="8" t="s">
        <v>153</v>
      </c>
      <c r="N485" s="8" t="s">
        <v>153</v>
      </c>
      <c r="O485" s="8" t="s">
        <v>153</v>
      </c>
      <c r="P485" s="8" t="s">
        <v>153</v>
      </c>
      <c r="Q485" s="8" t="s">
        <v>153</v>
      </c>
      <c r="R485" s="8" t="s">
        <v>153</v>
      </c>
      <c r="S485" s="8" t="s">
        <v>153</v>
      </c>
      <c r="T485" s="8" t="s">
        <v>153</v>
      </c>
      <c r="U485" s="8" t="s">
        <v>153</v>
      </c>
      <c r="V485" s="8" t="s">
        <v>153</v>
      </c>
      <c r="W485" s="8" t="s">
        <v>153</v>
      </c>
      <c r="X485" s="8" t="s">
        <v>153</v>
      </c>
      <c r="Y485" s="8" t="s">
        <v>153</v>
      </c>
      <c r="Z485" s="8" t="s">
        <v>153</v>
      </c>
      <c r="AA485" s="8" t="s">
        <v>153</v>
      </c>
      <c r="AB485" s="8" t="s">
        <v>153</v>
      </c>
      <c r="AC485" s="8" t="s">
        <v>153</v>
      </c>
      <c r="AD485" s="8" t="s">
        <v>153</v>
      </c>
      <c r="AE485" s="8" t="s">
        <v>153</v>
      </c>
      <c r="AF485" s="8" t="s">
        <v>153</v>
      </c>
    </row>
    <row r="486" spans="1:32" x14ac:dyDescent="0.2">
      <c r="A486" t="s">
        <v>648</v>
      </c>
      <c r="B486" s="54" t="s">
        <v>639</v>
      </c>
      <c r="C486" s="55" t="s">
        <v>80</v>
      </c>
      <c r="D486" s="14" t="s">
        <v>86</v>
      </c>
      <c r="E486" s="8">
        <v>424529.97</v>
      </c>
      <c r="F486" s="8">
        <v>424529.97</v>
      </c>
      <c r="G486" s="8">
        <v>424529.97</v>
      </c>
      <c r="H486" s="8">
        <v>424529.97</v>
      </c>
      <c r="I486" s="8">
        <v>424529.97</v>
      </c>
      <c r="J486" s="8">
        <v>424529.97</v>
      </c>
      <c r="K486" s="8">
        <v>424529.97</v>
      </c>
      <c r="L486" s="8">
        <v>424529.97</v>
      </c>
      <c r="M486" s="8">
        <v>424529.97</v>
      </c>
      <c r="N486" s="8">
        <v>424529.97</v>
      </c>
      <c r="O486" s="8">
        <v>424529.97</v>
      </c>
      <c r="P486" s="8">
        <v>424529.97</v>
      </c>
      <c r="Q486" s="8">
        <v>424529.97</v>
      </c>
      <c r="R486" s="8">
        <v>424529.97</v>
      </c>
      <c r="S486" s="8">
        <v>424529.97</v>
      </c>
      <c r="T486" s="8">
        <v>424529.97</v>
      </c>
      <c r="U486" s="8">
        <v>424529.97</v>
      </c>
      <c r="V486" s="8">
        <v>424529.97</v>
      </c>
      <c r="W486" s="8">
        <v>424529.97</v>
      </c>
      <c r="X486" s="8">
        <v>424529.97</v>
      </c>
      <c r="Y486" s="8">
        <v>424529.97</v>
      </c>
      <c r="Z486" s="8">
        <v>424529.97</v>
      </c>
      <c r="AA486" s="8">
        <v>424529.97</v>
      </c>
      <c r="AB486" s="8">
        <v>424529.97</v>
      </c>
      <c r="AC486" s="8">
        <v>424529.97</v>
      </c>
      <c r="AD486" s="8">
        <v>424529.97</v>
      </c>
      <c r="AE486" s="8">
        <v>424529.97</v>
      </c>
      <c r="AF486" s="8">
        <v>424529.97</v>
      </c>
    </row>
    <row r="487" spans="1:32" x14ac:dyDescent="0.2">
      <c r="A487" t="s">
        <v>649</v>
      </c>
      <c r="B487" s="54" t="s">
        <v>639</v>
      </c>
      <c r="C487" s="55" t="s">
        <v>80</v>
      </c>
      <c r="D487" s="14" t="s">
        <v>88</v>
      </c>
      <c r="E487" s="8" t="s">
        <v>69</v>
      </c>
      <c r="F487" s="8" t="s">
        <v>69</v>
      </c>
      <c r="G487" s="8" t="s">
        <v>69</v>
      </c>
      <c r="H487" s="8" t="s">
        <v>69</v>
      </c>
      <c r="I487" s="8" t="s">
        <v>69</v>
      </c>
      <c r="J487" s="8" t="s">
        <v>69</v>
      </c>
      <c r="K487" s="8" t="s">
        <v>69</v>
      </c>
      <c r="L487" s="8" t="s">
        <v>69</v>
      </c>
      <c r="M487" s="8" t="s">
        <v>69</v>
      </c>
      <c r="N487" s="8" t="s">
        <v>69</v>
      </c>
      <c r="O487" s="8" t="s">
        <v>69</v>
      </c>
      <c r="P487" s="8" t="s">
        <v>69</v>
      </c>
      <c r="Q487" s="8" t="s">
        <v>69</v>
      </c>
      <c r="R487" s="8" t="s">
        <v>69</v>
      </c>
      <c r="S487" s="8" t="s">
        <v>69</v>
      </c>
      <c r="T487" s="8" t="s">
        <v>69</v>
      </c>
      <c r="U487" s="8" t="s">
        <v>69</v>
      </c>
      <c r="V487" s="8" t="s">
        <v>69</v>
      </c>
      <c r="W487" s="8" t="s">
        <v>69</v>
      </c>
      <c r="X487" s="8" t="s">
        <v>69</v>
      </c>
      <c r="Y487" s="8" t="s">
        <v>69</v>
      </c>
      <c r="Z487" s="8" t="s">
        <v>69</v>
      </c>
      <c r="AA487" s="8" t="s">
        <v>69</v>
      </c>
      <c r="AB487" s="8" t="s">
        <v>69</v>
      </c>
      <c r="AC487" s="8" t="s">
        <v>69</v>
      </c>
      <c r="AD487" s="8" t="s">
        <v>69</v>
      </c>
      <c r="AE487" s="8" t="s">
        <v>69</v>
      </c>
      <c r="AF487" s="8" t="s">
        <v>69</v>
      </c>
    </row>
    <row r="488" spans="1:32" x14ac:dyDescent="0.2">
      <c r="A488" t="s">
        <v>650</v>
      </c>
      <c r="B488" s="54" t="s">
        <v>639</v>
      </c>
      <c r="C488" s="55" t="s">
        <v>80</v>
      </c>
      <c r="D488" s="15" t="s">
        <v>90</v>
      </c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</row>
    <row r="489" spans="1:32" ht="15" x14ac:dyDescent="0.25">
      <c r="A489" t="s">
        <v>651</v>
      </c>
      <c r="B489" s="52" t="s">
        <v>652</v>
      </c>
      <c r="C489" s="53" t="s">
        <v>65</v>
      </c>
      <c r="D489" s="7" t="s">
        <v>66</v>
      </c>
      <c r="E489" s="8">
        <v>42581.88</v>
      </c>
      <c r="F489" s="8">
        <v>42581.88</v>
      </c>
      <c r="G489" s="8">
        <v>302655.24</v>
      </c>
      <c r="H489" s="8">
        <v>42581.88</v>
      </c>
      <c r="I489" s="8">
        <v>42581.88</v>
      </c>
      <c r="J489" s="8">
        <v>42581.88</v>
      </c>
      <c r="K489" s="8">
        <v>42581.88</v>
      </c>
      <c r="L489" s="8">
        <v>42581.88</v>
      </c>
      <c r="M489" s="8">
        <v>42581.88</v>
      </c>
      <c r="N489" s="8">
        <v>42581.88</v>
      </c>
      <c r="O489" s="8">
        <v>132951</v>
      </c>
      <c r="P489" s="8">
        <v>42581.88</v>
      </c>
      <c r="Q489" s="8">
        <v>42581.88</v>
      </c>
      <c r="R489" s="8">
        <v>129409.8</v>
      </c>
      <c r="S489" s="8">
        <v>42581.88</v>
      </c>
      <c r="T489" s="8">
        <v>42581.88</v>
      </c>
      <c r="U489" s="8">
        <v>42581.88</v>
      </c>
      <c r="V489" s="8">
        <v>42581.88</v>
      </c>
      <c r="W489" s="8">
        <v>42581.88</v>
      </c>
      <c r="X489" s="8">
        <v>42581.88</v>
      </c>
      <c r="Y489" s="8">
        <v>42581.88</v>
      </c>
      <c r="Z489" s="8">
        <v>42581.88</v>
      </c>
      <c r="AA489" s="8">
        <v>42581.88</v>
      </c>
      <c r="AB489" s="8">
        <v>42581.88</v>
      </c>
      <c r="AC489" s="8">
        <v>42581.88</v>
      </c>
      <c r="AD489" s="8">
        <v>42581.88</v>
      </c>
      <c r="AE489" s="8">
        <v>42581.88</v>
      </c>
      <c r="AF489" s="8">
        <v>42581.88</v>
      </c>
    </row>
    <row r="490" spans="1:32" x14ac:dyDescent="0.2">
      <c r="A490" t="s">
        <v>653</v>
      </c>
      <c r="B490" s="52" t="s">
        <v>652</v>
      </c>
      <c r="C490" s="53" t="s">
        <v>65</v>
      </c>
      <c r="D490" s="9" t="s">
        <v>68</v>
      </c>
      <c r="E490" s="8" t="s">
        <v>69</v>
      </c>
      <c r="F490" s="8" t="s">
        <v>69</v>
      </c>
      <c r="G490" s="8" t="s">
        <v>69</v>
      </c>
      <c r="H490" s="8" t="s">
        <v>69</v>
      </c>
      <c r="I490" s="8" t="s">
        <v>69</v>
      </c>
      <c r="J490" s="8" t="s">
        <v>69</v>
      </c>
      <c r="K490" s="8" t="s">
        <v>69</v>
      </c>
      <c r="L490" s="8" t="s">
        <v>69</v>
      </c>
      <c r="M490" s="8" t="s">
        <v>69</v>
      </c>
      <c r="N490" s="8" t="s">
        <v>69</v>
      </c>
      <c r="O490" s="8" t="s">
        <v>69</v>
      </c>
      <c r="P490" s="8" t="s">
        <v>69</v>
      </c>
      <c r="Q490" s="8" t="s">
        <v>69</v>
      </c>
      <c r="R490" s="8" t="s">
        <v>69</v>
      </c>
      <c r="S490" s="8" t="s">
        <v>69</v>
      </c>
      <c r="T490" s="8" t="s">
        <v>69</v>
      </c>
      <c r="U490" s="8" t="s">
        <v>69</v>
      </c>
      <c r="V490" s="8" t="s">
        <v>69</v>
      </c>
      <c r="W490" s="8" t="s">
        <v>69</v>
      </c>
      <c r="X490" s="8" t="s">
        <v>69</v>
      </c>
      <c r="Y490" s="8" t="s">
        <v>69</v>
      </c>
      <c r="Z490" s="8" t="s">
        <v>69</v>
      </c>
      <c r="AA490" s="8" t="s">
        <v>69</v>
      </c>
      <c r="AB490" s="8" t="s">
        <v>69</v>
      </c>
      <c r="AC490" s="8" t="s">
        <v>69</v>
      </c>
      <c r="AD490" s="8" t="s">
        <v>69</v>
      </c>
      <c r="AE490" s="8" t="s">
        <v>69</v>
      </c>
      <c r="AF490" s="8" t="s">
        <v>69</v>
      </c>
    </row>
    <row r="491" spans="1:32" x14ac:dyDescent="0.2">
      <c r="A491" t="s">
        <v>654</v>
      </c>
      <c r="B491" s="52" t="s">
        <v>652</v>
      </c>
      <c r="C491" s="53" t="s">
        <v>65</v>
      </c>
      <c r="D491" s="9" t="s">
        <v>71</v>
      </c>
      <c r="E491" s="10"/>
      <c r="F491" s="10"/>
      <c r="G491" s="10">
        <v>21</v>
      </c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</row>
    <row r="492" spans="1:32" x14ac:dyDescent="0.2">
      <c r="A492" t="s">
        <v>655</v>
      </c>
      <c r="B492" s="52" t="s">
        <v>652</v>
      </c>
      <c r="C492" s="53" t="s">
        <v>65</v>
      </c>
      <c r="D492" s="9" t="s">
        <v>73</v>
      </c>
      <c r="E492" s="8"/>
      <c r="F492" s="8"/>
      <c r="G492" s="8" t="s">
        <v>656</v>
      </c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 t="s">
        <v>656</v>
      </c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</row>
    <row r="493" spans="1:32" x14ac:dyDescent="0.2">
      <c r="A493" t="s">
        <v>657</v>
      </c>
      <c r="B493" s="52" t="s">
        <v>652</v>
      </c>
      <c r="C493" s="53" t="s">
        <v>65</v>
      </c>
      <c r="D493" s="9" t="s">
        <v>76</v>
      </c>
      <c r="E493" s="8"/>
      <c r="F493" s="8"/>
      <c r="G493" s="8">
        <v>6</v>
      </c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</row>
    <row r="494" spans="1:32" x14ac:dyDescent="0.2">
      <c r="A494" t="s">
        <v>658</v>
      </c>
      <c r="B494" s="52" t="s">
        <v>652</v>
      </c>
      <c r="C494" s="53" t="s">
        <v>65</v>
      </c>
      <c r="D494" s="11" t="s">
        <v>78</v>
      </c>
      <c r="E494" s="8"/>
      <c r="F494" s="8"/>
      <c r="G494" s="8" t="s">
        <v>656</v>
      </c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 t="s">
        <v>656</v>
      </c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</row>
    <row r="495" spans="1:32" x14ac:dyDescent="0.2">
      <c r="A495" t="s">
        <v>659</v>
      </c>
      <c r="B495" s="52" t="s">
        <v>652</v>
      </c>
      <c r="C495" s="53" t="s">
        <v>80</v>
      </c>
      <c r="D495" s="9" t="s">
        <v>81</v>
      </c>
      <c r="E495" s="8">
        <v>21</v>
      </c>
      <c r="F495" s="8">
        <v>21</v>
      </c>
      <c r="G495" s="8">
        <v>21</v>
      </c>
      <c r="H495" s="8">
        <v>21</v>
      </c>
      <c r="I495" s="8">
        <v>21</v>
      </c>
      <c r="J495" s="8">
        <v>21</v>
      </c>
      <c r="K495" s="8">
        <v>21</v>
      </c>
      <c r="L495" s="8">
        <v>21</v>
      </c>
      <c r="M495" s="8">
        <v>21</v>
      </c>
      <c r="N495" s="8">
        <v>21</v>
      </c>
      <c r="O495" s="8">
        <v>21</v>
      </c>
      <c r="P495" s="8">
        <v>21</v>
      </c>
      <c r="Q495" s="8">
        <v>21</v>
      </c>
      <c r="R495" s="8">
        <v>21</v>
      </c>
      <c r="S495" s="8">
        <v>21</v>
      </c>
      <c r="T495" s="8">
        <v>21</v>
      </c>
      <c r="U495" s="8">
        <v>21</v>
      </c>
      <c r="V495" s="8">
        <v>21</v>
      </c>
      <c r="W495" s="8">
        <v>21</v>
      </c>
      <c r="X495" s="8">
        <v>21</v>
      </c>
      <c r="Y495" s="8">
        <v>21</v>
      </c>
      <c r="Z495" s="8">
        <v>21</v>
      </c>
      <c r="AA495" s="8">
        <v>21</v>
      </c>
      <c r="AB495" s="8">
        <v>21</v>
      </c>
      <c r="AC495" s="8">
        <v>21</v>
      </c>
      <c r="AD495" s="8">
        <v>21</v>
      </c>
      <c r="AE495" s="8">
        <v>21</v>
      </c>
      <c r="AF495" s="8">
        <v>21</v>
      </c>
    </row>
    <row r="496" spans="1:32" x14ac:dyDescent="0.2">
      <c r="A496" t="s">
        <v>660</v>
      </c>
      <c r="B496" s="52" t="s">
        <v>652</v>
      </c>
      <c r="C496" s="53" t="s">
        <v>80</v>
      </c>
      <c r="D496" s="9" t="s">
        <v>83</v>
      </c>
      <c r="E496" s="8" t="s">
        <v>153</v>
      </c>
      <c r="F496" s="8" t="s">
        <v>153</v>
      </c>
      <c r="G496" s="8" t="s">
        <v>153</v>
      </c>
      <c r="H496" s="8" t="s">
        <v>153</v>
      </c>
      <c r="I496" s="8" t="s">
        <v>153</v>
      </c>
      <c r="J496" s="8" t="s">
        <v>153</v>
      </c>
      <c r="K496" s="8" t="s">
        <v>153</v>
      </c>
      <c r="L496" s="8" t="s">
        <v>153</v>
      </c>
      <c r="M496" s="8" t="s">
        <v>153</v>
      </c>
      <c r="N496" s="8" t="s">
        <v>153</v>
      </c>
      <c r="O496" s="8" t="s">
        <v>153</v>
      </c>
      <c r="P496" s="8" t="s">
        <v>153</v>
      </c>
      <c r="Q496" s="8" t="s">
        <v>153</v>
      </c>
      <c r="R496" s="8" t="s">
        <v>153</v>
      </c>
      <c r="S496" s="8" t="s">
        <v>153</v>
      </c>
      <c r="T496" s="8" t="s">
        <v>153</v>
      </c>
      <c r="U496" s="8" t="s">
        <v>153</v>
      </c>
      <c r="V496" s="8" t="s">
        <v>153</v>
      </c>
      <c r="W496" s="8" t="s">
        <v>153</v>
      </c>
      <c r="X496" s="8" t="s">
        <v>153</v>
      </c>
      <c r="Y496" s="8" t="s">
        <v>153</v>
      </c>
      <c r="Z496" s="8" t="s">
        <v>153</v>
      </c>
      <c r="AA496" s="8" t="s">
        <v>153</v>
      </c>
      <c r="AB496" s="8" t="s">
        <v>153</v>
      </c>
      <c r="AC496" s="8" t="s">
        <v>153</v>
      </c>
      <c r="AD496" s="8" t="s">
        <v>153</v>
      </c>
      <c r="AE496" s="8" t="s">
        <v>153</v>
      </c>
      <c r="AF496" s="8" t="s">
        <v>153</v>
      </c>
    </row>
    <row r="497" spans="1:32" x14ac:dyDescent="0.2">
      <c r="A497" t="s">
        <v>661</v>
      </c>
      <c r="B497" s="52" t="s">
        <v>652</v>
      </c>
      <c r="C497" s="53" t="s">
        <v>80</v>
      </c>
      <c r="D497" s="9" t="s">
        <v>86</v>
      </c>
      <c r="E497" s="8">
        <v>42581.88</v>
      </c>
      <c r="F497" s="8">
        <v>42581.88</v>
      </c>
      <c r="G497" s="8">
        <v>42581.88</v>
      </c>
      <c r="H497" s="8">
        <v>42581.88</v>
      </c>
      <c r="I497" s="8">
        <v>42581.88</v>
      </c>
      <c r="J497" s="8">
        <v>42581.88</v>
      </c>
      <c r="K497" s="8">
        <v>42581.88</v>
      </c>
      <c r="L497" s="8">
        <v>42581.88</v>
      </c>
      <c r="M497" s="8">
        <v>42581.88</v>
      </c>
      <c r="N497" s="8">
        <v>42581.88</v>
      </c>
      <c r="O497" s="8">
        <v>42581.88</v>
      </c>
      <c r="P497" s="8">
        <v>42581.88</v>
      </c>
      <c r="Q497" s="8">
        <v>42581.88</v>
      </c>
      <c r="R497" s="8">
        <v>42581.88</v>
      </c>
      <c r="S497" s="8">
        <v>42581.88</v>
      </c>
      <c r="T497" s="8">
        <v>42581.88</v>
      </c>
      <c r="U497" s="8">
        <v>42581.88</v>
      </c>
      <c r="V497" s="8">
        <v>42581.88</v>
      </c>
      <c r="W497" s="8">
        <v>42581.88</v>
      </c>
      <c r="X497" s="8">
        <v>42581.88</v>
      </c>
      <c r="Y497" s="8">
        <v>42581.88</v>
      </c>
      <c r="Z497" s="8">
        <v>42581.88</v>
      </c>
      <c r="AA497" s="8">
        <v>42581.88</v>
      </c>
      <c r="AB497" s="8">
        <v>42581.88</v>
      </c>
      <c r="AC497" s="8">
        <v>42581.88</v>
      </c>
      <c r="AD497" s="8">
        <v>42581.88</v>
      </c>
      <c r="AE497" s="8">
        <v>42581.88</v>
      </c>
      <c r="AF497" s="8">
        <v>42581.88</v>
      </c>
    </row>
    <row r="498" spans="1:32" x14ac:dyDescent="0.2">
      <c r="A498" t="s">
        <v>662</v>
      </c>
      <c r="B498" s="52" t="s">
        <v>652</v>
      </c>
      <c r="C498" s="53" t="s">
        <v>80</v>
      </c>
      <c r="D498" s="9" t="s">
        <v>88</v>
      </c>
      <c r="E498" s="8" t="s">
        <v>69</v>
      </c>
      <c r="F498" s="8" t="s">
        <v>69</v>
      </c>
      <c r="G498" s="8" t="s">
        <v>69</v>
      </c>
      <c r="H498" s="8" t="s">
        <v>69</v>
      </c>
      <c r="I498" s="8" t="s">
        <v>69</v>
      </c>
      <c r="J498" s="8" t="s">
        <v>69</v>
      </c>
      <c r="K498" s="8" t="s">
        <v>69</v>
      </c>
      <c r="L498" s="8" t="s">
        <v>69</v>
      </c>
      <c r="M498" s="8" t="s">
        <v>69</v>
      </c>
      <c r="N498" s="8" t="s">
        <v>69</v>
      </c>
      <c r="O498" s="8" t="s">
        <v>69</v>
      </c>
      <c r="P498" s="8" t="s">
        <v>69</v>
      </c>
      <c r="Q498" s="8" t="s">
        <v>69</v>
      </c>
      <c r="R498" s="8" t="s">
        <v>69</v>
      </c>
      <c r="S498" s="8" t="s">
        <v>69</v>
      </c>
      <c r="T498" s="8" t="s">
        <v>69</v>
      </c>
      <c r="U498" s="8" t="s">
        <v>69</v>
      </c>
      <c r="V498" s="8" t="s">
        <v>69</v>
      </c>
      <c r="W498" s="8" t="s">
        <v>69</v>
      </c>
      <c r="X498" s="8" t="s">
        <v>69</v>
      </c>
      <c r="Y498" s="8" t="s">
        <v>69</v>
      </c>
      <c r="Z498" s="8" t="s">
        <v>69</v>
      </c>
      <c r="AA498" s="8" t="s">
        <v>69</v>
      </c>
      <c r="AB498" s="8" t="s">
        <v>69</v>
      </c>
      <c r="AC498" s="8" t="s">
        <v>69</v>
      </c>
      <c r="AD498" s="8" t="s">
        <v>69</v>
      </c>
      <c r="AE498" s="8" t="s">
        <v>69</v>
      </c>
      <c r="AF498" s="8" t="s">
        <v>69</v>
      </c>
    </row>
    <row r="499" spans="1:32" x14ac:dyDescent="0.2">
      <c r="A499" t="s">
        <v>663</v>
      </c>
      <c r="B499" s="52" t="s">
        <v>652</v>
      </c>
      <c r="C499" s="53" t="s">
        <v>80</v>
      </c>
      <c r="D499" s="11" t="s">
        <v>90</v>
      </c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</row>
    <row r="500" spans="1:32" ht="15" x14ac:dyDescent="0.25">
      <c r="A500" t="s">
        <v>664</v>
      </c>
      <c r="B500" s="54" t="s">
        <v>665</v>
      </c>
      <c r="C500" s="55" t="s">
        <v>65</v>
      </c>
      <c r="D500" s="13" t="s">
        <v>66</v>
      </c>
      <c r="E500" s="8">
        <v>2020798.2</v>
      </c>
      <c r="F500" s="8">
        <v>2020798.2</v>
      </c>
      <c r="G500" s="8">
        <v>3095371.45</v>
      </c>
      <c r="H500" s="8">
        <v>2020798.2</v>
      </c>
      <c r="I500" s="8">
        <v>2020798.2</v>
      </c>
      <c r="J500" s="8">
        <v>2020798.2</v>
      </c>
      <c r="K500" s="8">
        <v>2020798.2</v>
      </c>
      <c r="L500" s="8">
        <v>2020798.2</v>
      </c>
      <c r="M500" s="8">
        <v>2020798.2</v>
      </c>
      <c r="N500" s="8">
        <v>2020798.2</v>
      </c>
      <c r="O500" s="8">
        <v>3954597.45</v>
      </c>
      <c r="P500" s="8">
        <v>2020798.2</v>
      </c>
      <c r="Q500" s="8">
        <v>2020798.2</v>
      </c>
      <c r="R500" s="8">
        <v>2500355.9</v>
      </c>
      <c r="S500" s="8">
        <v>2020798.2</v>
      </c>
      <c r="T500" s="8">
        <v>2020798.2</v>
      </c>
      <c r="U500" s="8">
        <v>2020798.2</v>
      </c>
      <c r="V500" s="8">
        <v>2020798.2</v>
      </c>
      <c r="W500" s="8">
        <v>2020798.2</v>
      </c>
      <c r="X500" s="8">
        <v>2020798.2</v>
      </c>
      <c r="Y500" s="8">
        <v>2020798.2</v>
      </c>
      <c r="Z500" s="8">
        <v>2020798.2</v>
      </c>
      <c r="AA500" s="8">
        <v>2020798.2</v>
      </c>
      <c r="AB500" s="8">
        <v>2020798.2</v>
      </c>
      <c r="AC500" s="8">
        <v>2020798.2</v>
      </c>
      <c r="AD500" s="8">
        <v>2020798.2</v>
      </c>
      <c r="AE500" s="8">
        <v>2020798.2</v>
      </c>
      <c r="AF500" s="8">
        <v>2020798.2</v>
      </c>
    </row>
    <row r="501" spans="1:32" x14ac:dyDescent="0.2">
      <c r="A501" t="s">
        <v>666</v>
      </c>
      <c r="B501" s="54" t="s">
        <v>665</v>
      </c>
      <c r="C501" s="55" t="s">
        <v>65</v>
      </c>
      <c r="D501" s="14" t="s">
        <v>68</v>
      </c>
      <c r="E501" s="8" t="s">
        <v>69</v>
      </c>
      <c r="F501" s="8" t="s">
        <v>69</v>
      </c>
      <c r="G501" s="8" t="s">
        <v>69</v>
      </c>
      <c r="H501" s="8" t="s">
        <v>69</v>
      </c>
      <c r="I501" s="8" t="s">
        <v>69</v>
      </c>
      <c r="J501" s="8" t="s">
        <v>69</v>
      </c>
      <c r="K501" s="8" t="s">
        <v>69</v>
      </c>
      <c r="L501" s="8" t="s">
        <v>69</v>
      </c>
      <c r="M501" s="8" t="s">
        <v>69</v>
      </c>
      <c r="N501" s="8" t="s">
        <v>69</v>
      </c>
      <c r="O501" s="8" t="s">
        <v>69</v>
      </c>
      <c r="P501" s="8" t="s">
        <v>69</v>
      </c>
      <c r="Q501" s="8" t="s">
        <v>69</v>
      </c>
      <c r="R501" s="8" t="s">
        <v>69</v>
      </c>
      <c r="S501" s="8" t="s">
        <v>69</v>
      </c>
      <c r="T501" s="8" t="s">
        <v>69</v>
      </c>
      <c r="U501" s="8" t="s">
        <v>69</v>
      </c>
      <c r="V501" s="8" t="s">
        <v>69</v>
      </c>
      <c r="W501" s="8" t="s">
        <v>69</v>
      </c>
      <c r="X501" s="8" t="s">
        <v>69</v>
      </c>
      <c r="Y501" s="8" t="s">
        <v>69</v>
      </c>
      <c r="Z501" s="8" t="s">
        <v>69</v>
      </c>
      <c r="AA501" s="8" t="s">
        <v>69</v>
      </c>
      <c r="AB501" s="8" t="s">
        <v>69</v>
      </c>
      <c r="AC501" s="8" t="s">
        <v>69</v>
      </c>
      <c r="AD501" s="8" t="s">
        <v>69</v>
      </c>
      <c r="AE501" s="8" t="s">
        <v>69</v>
      </c>
      <c r="AF501" s="8" t="s">
        <v>69</v>
      </c>
    </row>
    <row r="502" spans="1:32" x14ac:dyDescent="0.2">
      <c r="A502" t="s">
        <v>667</v>
      </c>
      <c r="B502" s="54" t="s">
        <v>665</v>
      </c>
      <c r="C502" s="55" t="s">
        <v>65</v>
      </c>
      <c r="D502" s="14" t="s">
        <v>71</v>
      </c>
      <c r="E502" s="10"/>
      <c r="F502" s="10"/>
      <c r="G502" s="10">
        <v>21</v>
      </c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</row>
    <row r="503" spans="1:32" x14ac:dyDescent="0.2">
      <c r="A503" t="s">
        <v>668</v>
      </c>
      <c r="B503" s="54" t="s">
        <v>665</v>
      </c>
      <c r="C503" s="55" t="s">
        <v>65</v>
      </c>
      <c r="D503" s="14" t="s">
        <v>73</v>
      </c>
      <c r="E503" s="8"/>
      <c r="F503" s="8"/>
      <c r="G503" s="8" t="s">
        <v>669</v>
      </c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 t="s">
        <v>669</v>
      </c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</row>
    <row r="504" spans="1:32" x14ac:dyDescent="0.2">
      <c r="A504" t="s">
        <v>670</v>
      </c>
      <c r="B504" s="54" t="s">
        <v>665</v>
      </c>
      <c r="C504" s="55" t="s">
        <v>65</v>
      </c>
      <c r="D504" s="14" t="s">
        <v>76</v>
      </c>
      <c r="E504" s="8"/>
      <c r="F504" s="8"/>
      <c r="G504" s="8">
        <v>515</v>
      </c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</row>
    <row r="505" spans="1:32" x14ac:dyDescent="0.2">
      <c r="A505" t="s">
        <v>671</v>
      </c>
      <c r="B505" s="54" t="s">
        <v>665</v>
      </c>
      <c r="C505" s="55" t="s">
        <v>65</v>
      </c>
      <c r="D505" s="15" t="s">
        <v>78</v>
      </c>
      <c r="E505" s="8"/>
      <c r="F505" s="8"/>
      <c r="G505" s="8" t="s">
        <v>669</v>
      </c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 t="s">
        <v>669</v>
      </c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</row>
    <row r="506" spans="1:32" x14ac:dyDescent="0.2">
      <c r="A506" t="s">
        <v>672</v>
      </c>
      <c r="B506" s="54" t="s">
        <v>665</v>
      </c>
      <c r="C506" s="55" t="s">
        <v>80</v>
      </c>
      <c r="D506" s="14" t="s">
        <v>81</v>
      </c>
      <c r="E506" s="8">
        <v>21</v>
      </c>
      <c r="F506" s="8">
        <v>21</v>
      </c>
      <c r="G506" s="8">
        <v>21</v>
      </c>
      <c r="H506" s="8">
        <v>21</v>
      </c>
      <c r="I506" s="8">
        <v>21</v>
      </c>
      <c r="J506" s="8">
        <v>21</v>
      </c>
      <c r="K506" s="8">
        <v>21</v>
      </c>
      <c r="L506" s="8">
        <v>21</v>
      </c>
      <c r="M506" s="8">
        <v>21</v>
      </c>
      <c r="N506" s="8">
        <v>21</v>
      </c>
      <c r="O506" s="8">
        <v>21</v>
      </c>
      <c r="P506" s="8">
        <v>21</v>
      </c>
      <c r="Q506" s="8">
        <v>21</v>
      </c>
      <c r="R506" s="8">
        <v>21</v>
      </c>
      <c r="S506" s="8">
        <v>21</v>
      </c>
      <c r="T506" s="8">
        <v>21</v>
      </c>
      <c r="U506" s="8">
        <v>21</v>
      </c>
      <c r="V506" s="8">
        <v>21</v>
      </c>
      <c r="W506" s="8">
        <v>21</v>
      </c>
      <c r="X506" s="8">
        <v>21</v>
      </c>
      <c r="Y506" s="8">
        <v>21</v>
      </c>
      <c r="Z506" s="8">
        <v>21</v>
      </c>
      <c r="AA506" s="8">
        <v>21</v>
      </c>
      <c r="AB506" s="8">
        <v>21</v>
      </c>
      <c r="AC506" s="8">
        <v>21</v>
      </c>
      <c r="AD506" s="8">
        <v>21</v>
      </c>
      <c r="AE506" s="8">
        <v>21</v>
      </c>
      <c r="AF506" s="8">
        <v>21</v>
      </c>
    </row>
    <row r="507" spans="1:32" x14ac:dyDescent="0.2">
      <c r="A507" t="s">
        <v>673</v>
      </c>
      <c r="B507" s="54" t="s">
        <v>665</v>
      </c>
      <c r="C507" s="55" t="s">
        <v>80</v>
      </c>
      <c r="D507" s="14" t="s">
        <v>83</v>
      </c>
      <c r="E507" s="8" t="s">
        <v>153</v>
      </c>
      <c r="F507" s="8" t="s">
        <v>153</v>
      </c>
      <c r="G507" s="8" t="s">
        <v>153</v>
      </c>
      <c r="H507" s="8" t="s">
        <v>153</v>
      </c>
      <c r="I507" s="8" t="s">
        <v>153</v>
      </c>
      <c r="J507" s="8" t="s">
        <v>153</v>
      </c>
      <c r="K507" s="8" t="s">
        <v>153</v>
      </c>
      <c r="L507" s="8" t="s">
        <v>153</v>
      </c>
      <c r="M507" s="8" t="s">
        <v>153</v>
      </c>
      <c r="N507" s="8" t="s">
        <v>153</v>
      </c>
      <c r="O507" s="8" t="s">
        <v>153</v>
      </c>
      <c r="P507" s="8" t="s">
        <v>153</v>
      </c>
      <c r="Q507" s="8" t="s">
        <v>153</v>
      </c>
      <c r="R507" s="8" t="s">
        <v>153</v>
      </c>
      <c r="S507" s="8" t="s">
        <v>153</v>
      </c>
      <c r="T507" s="8" t="s">
        <v>153</v>
      </c>
      <c r="U507" s="8" t="s">
        <v>153</v>
      </c>
      <c r="V507" s="8" t="s">
        <v>153</v>
      </c>
      <c r="W507" s="8" t="s">
        <v>153</v>
      </c>
      <c r="X507" s="8" t="s">
        <v>153</v>
      </c>
      <c r="Y507" s="8" t="s">
        <v>153</v>
      </c>
      <c r="Z507" s="8" t="s">
        <v>153</v>
      </c>
      <c r="AA507" s="8" t="s">
        <v>153</v>
      </c>
      <c r="AB507" s="8" t="s">
        <v>153</v>
      </c>
      <c r="AC507" s="8" t="s">
        <v>153</v>
      </c>
      <c r="AD507" s="8" t="s">
        <v>153</v>
      </c>
      <c r="AE507" s="8" t="s">
        <v>153</v>
      </c>
      <c r="AF507" s="8" t="s">
        <v>153</v>
      </c>
    </row>
    <row r="508" spans="1:32" x14ac:dyDescent="0.2">
      <c r="A508" t="s">
        <v>674</v>
      </c>
      <c r="B508" s="54" t="s">
        <v>665</v>
      </c>
      <c r="C508" s="55" t="s">
        <v>80</v>
      </c>
      <c r="D508" s="14" t="s">
        <v>86</v>
      </c>
      <c r="E508" s="8">
        <v>2020798.2</v>
      </c>
      <c r="F508" s="8">
        <v>2020798.2</v>
      </c>
      <c r="G508" s="8">
        <v>2020798.2</v>
      </c>
      <c r="H508" s="8">
        <v>2020798.2</v>
      </c>
      <c r="I508" s="8">
        <v>2020798.2</v>
      </c>
      <c r="J508" s="8">
        <v>2020798.2</v>
      </c>
      <c r="K508" s="8">
        <v>2020798.2</v>
      </c>
      <c r="L508" s="8">
        <v>2020798.2</v>
      </c>
      <c r="M508" s="8">
        <v>2020798.2</v>
      </c>
      <c r="N508" s="8">
        <v>2020798.2</v>
      </c>
      <c r="O508" s="8">
        <v>2020798.2</v>
      </c>
      <c r="P508" s="8">
        <v>2020798.2</v>
      </c>
      <c r="Q508" s="8">
        <v>2020798.2</v>
      </c>
      <c r="R508" s="8">
        <v>2020798.2</v>
      </c>
      <c r="S508" s="8">
        <v>2020798.2</v>
      </c>
      <c r="T508" s="8">
        <v>2020798.2</v>
      </c>
      <c r="U508" s="8">
        <v>2020798.2</v>
      </c>
      <c r="V508" s="8">
        <v>2020798.2</v>
      </c>
      <c r="W508" s="8">
        <v>2020798.2</v>
      </c>
      <c r="X508" s="8">
        <v>2020798.2</v>
      </c>
      <c r="Y508" s="8">
        <v>2020798.2</v>
      </c>
      <c r="Z508" s="8">
        <v>2020798.2</v>
      </c>
      <c r="AA508" s="8">
        <v>2020798.2</v>
      </c>
      <c r="AB508" s="8">
        <v>2020798.2</v>
      </c>
      <c r="AC508" s="8">
        <v>2020798.2</v>
      </c>
      <c r="AD508" s="8">
        <v>2020798.2</v>
      </c>
      <c r="AE508" s="8">
        <v>2020798.2</v>
      </c>
      <c r="AF508" s="8">
        <v>2020798.2</v>
      </c>
    </row>
    <row r="509" spans="1:32" x14ac:dyDescent="0.2">
      <c r="A509" t="s">
        <v>675</v>
      </c>
      <c r="B509" s="54" t="s">
        <v>665</v>
      </c>
      <c r="C509" s="55" t="s">
        <v>80</v>
      </c>
      <c r="D509" s="14" t="s">
        <v>88</v>
      </c>
      <c r="E509" s="8" t="s">
        <v>69</v>
      </c>
      <c r="F509" s="8" t="s">
        <v>69</v>
      </c>
      <c r="G509" s="8" t="s">
        <v>69</v>
      </c>
      <c r="H509" s="8" t="s">
        <v>69</v>
      </c>
      <c r="I509" s="8" t="s">
        <v>69</v>
      </c>
      <c r="J509" s="8" t="s">
        <v>69</v>
      </c>
      <c r="K509" s="8" t="s">
        <v>69</v>
      </c>
      <c r="L509" s="8" t="s">
        <v>69</v>
      </c>
      <c r="M509" s="8" t="s">
        <v>69</v>
      </c>
      <c r="N509" s="8" t="s">
        <v>69</v>
      </c>
      <c r="O509" s="8" t="s">
        <v>69</v>
      </c>
      <c r="P509" s="8" t="s">
        <v>69</v>
      </c>
      <c r="Q509" s="8" t="s">
        <v>69</v>
      </c>
      <c r="R509" s="8" t="s">
        <v>69</v>
      </c>
      <c r="S509" s="8" t="s">
        <v>69</v>
      </c>
      <c r="T509" s="8" t="s">
        <v>69</v>
      </c>
      <c r="U509" s="8" t="s">
        <v>69</v>
      </c>
      <c r="V509" s="8" t="s">
        <v>69</v>
      </c>
      <c r="W509" s="8" t="s">
        <v>69</v>
      </c>
      <c r="X509" s="8" t="s">
        <v>69</v>
      </c>
      <c r="Y509" s="8" t="s">
        <v>69</v>
      </c>
      <c r="Z509" s="8" t="s">
        <v>69</v>
      </c>
      <c r="AA509" s="8" t="s">
        <v>69</v>
      </c>
      <c r="AB509" s="8" t="s">
        <v>69</v>
      </c>
      <c r="AC509" s="8" t="s">
        <v>69</v>
      </c>
      <c r="AD509" s="8" t="s">
        <v>69</v>
      </c>
      <c r="AE509" s="8" t="s">
        <v>69</v>
      </c>
      <c r="AF509" s="8" t="s">
        <v>69</v>
      </c>
    </row>
    <row r="510" spans="1:32" x14ac:dyDescent="0.2">
      <c r="A510" t="s">
        <v>676</v>
      </c>
      <c r="B510" s="54" t="s">
        <v>665</v>
      </c>
      <c r="C510" s="55" t="s">
        <v>80</v>
      </c>
      <c r="D510" s="15" t="s">
        <v>90</v>
      </c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</row>
    <row r="511" spans="1:32" ht="15" x14ac:dyDescent="0.25">
      <c r="A511" t="s">
        <v>677</v>
      </c>
      <c r="B511" s="52" t="s">
        <v>678</v>
      </c>
      <c r="C511" s="53" t="s">
        <v>65</v>
      </c>
      <c r="D511" s="7" t="s">
        <v>66</v>
      </c>
      <c r="E511" s="8">
        <v>2203927.0499999998</v>
      </c>
      <c r="F511" s="8">
        <v>2203927.0499999998</v>
      </c>
      <c r="G511" s="8">
        <v>5241721.5</v>
      </c>
      <c r="H511" s="8">
        <v>2203927.0499999998</v>
      </c>
      <c r="I511" s="8">
        <v>2203927.0499999998</v>
      </c>
      <c r="J511" s="8">
        <v>2203927.0499999998</v>
      </c>
      <c r="K511" s="8">
        <v>2203927.0499999998</v>
      </c>
      <c r="L511" s="8">
        <v>2203927.0499999998</v>
      </c>
      <c r="M511" s="8">
        <v>2203927.0499999998</v>
      </c>
      <c r="N511" s="8">
        <v>2203927.0499999998</v>
      </c>
      <c r="O511" s="8">
        <v>7288398.4500000002</v>
      </c>
      <c r="P511" s="8">
        <v>2203927.0499999998</v>
      </c>
      <c r="Q511" s="8">
        <v>2203927.0499999998</v>
      </c>
      <c r="R511" s="8">
        <v>8884955.0999999996</v>
      </c>
      <c r="S511" s="8">
        <v>2203927.0499999998</v>
      </c>
      <c r="T511" s="8">
        <v>2203927.0499999998</v>
      </c>
      <c r="U511" s="8">
        <v>2203927.0499999998</v>
      </c>
      <c r="V511" s="8">
        <v>2203927.0499999998</v>
      </c>
      <c r="W511" s="8">
        <v>2203927.0499999998</v>
      </c>
      <c r="X511" s="8">
        <v>2203927.0499999998</v>
      </c>
      <c r="Y511" s="8">
        <v>2203927.0499999998</v>
      </c>
      <c r="Z511" s="8">
        <v>2203927.0499999998</v>
      </c>
      <c r="AA511" s="8">
        <v>2203927.0499999998</v>
      </c>
      <c r="AB511" s="8">
        <v>2203927.0499999998</v>
      </c>
      <c r="AC511" s="8">
        <v>2203927.0499999998</v>
      </c>
      <c r="AD511" s="8">
        <v>2203927.0499999998</v>
      </c>
      <c r="AE511" s="8">
        <v>2203927.0499999998</v>
      </c>
      <c r="AF511" s="8">
        <v>2203927.0499999998</v>
      </c>
    </row>
    <row r="512" spans="1:32" x14ac:dyDescent="0.2">
      <c r="A512" t="s">
        <v>679</v>
      </c>
      <c r="B512" s="52" t="s">
        <v>678</v>
      </c>
      <c r="C512" s="53" t="s">
        <v>65</v>
      </c>
      <c r="D512" s="9" t="s">
        <v>68</v>
      </c>
      <c r="E512" s="8" t="s">
        <v>69</v>
      </c>
      <c r="F512" s="8" t="s">
        <v>69</v>
      </c>
      <c r="G512" s="8" t="s">
        <v>69</v>
      </c>
      <c r="H512" s="8" t="s">
        <v>69</v>
      </c>
      <c r="I512" s="8" t="s">
        <v>69</v>
      </c>
      <c r="J512" s="8" t="s">
        <v>69</v>
      </c>
      <c r="K512" s="8" t="s">
        <v>69</v>
      </c>
      <c r="L512" s="8" t="s">
        <v>69</v>
      </c>
      <c r="M512" s="8" t="s">
        <v>69</v>
      </c>
      <c r="N512" s="8" t="s">
        <v>69</v>
      </c>
      <c r="O512" s="8" t="s">
        <v>69</v>
      </c>
      <c r="P512" s="8" t="s">
        <v>69</v>
      </c>
      <c r="Q512" s="8" t="s">
        <v>69</v>
      </c>
      <c r="R512" s="8" t="s">
        <v>69</v>
      </c>
      <c r="S512" s="8" t="s">
        <v>69</v>
      </c>
      <c r="T512" s="8" t="s">
        <v>69</v>
      </c>
      <c r="U512" s="8" t="s">
        <v>69</v>
      </c>
      <c r="V512" s="8" t="s">
        <v>69</v>
      </c>
      <c r="W512" s="8" t="s">
        <v>69</v>
      </c>
      <c r="X512" s="8" t="s">
        <v>69</v>
      </c>
      <c r="Y512" s="8" t="s">
        <v>69</v>
      </c>
      <c r="Z512" s="8" t="s">
        <v>69</v>
      </c>
      <c r="AA512" s="8" t="s">
        <v>69</v>
      </c>
      <c r="AB512" s="8" t="s">
        <v>69</v>
      </c>
      <c r="AC512" s="8" t="s">
        <v>69</v>
      </c>
      <c r="AD512" s="8" t="s">
        <v>69</v>
      </c>
      <c r="AE512" s="8" t="s">
        <v>69</v>
      </c>
      <c r="AF512" s="8" t="s">
        <v>69</v>
      </c>
    </row>
    <row r="513" spans="1:32" x14ac:dyDescent="0.2">
      <c r="A513" t="s">
        <v>680</v>
      </c>
      <c r="B513" s="52" t="s">
        <v>678</v>
      </c>
      <c r="C513" s="53" t="s">
        <v>65</v>
      </c>
      <c r="D513" s="9" t="s">
        <v>71</v>
      </c>
      <c r="E513" s="10"/>
      <c r="F513" s="10"/>
      <c r="G513" s="10">
        <v>21</v>
      </c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</row>
    <row r="514" spans="1:32" x14ac:dyDescent="0.2">
      <c r="A514" t="s">
        <v>681</v>
      </c>
      <c r="B514" s="52" t="s">
        <v>678</v>
      </c>
      <c r="C514" s="53" t="s">
        <v>65</v>
      </c>
      <c r="D514" s="9" t="s">
        <v>73</v>
      </c>
      <c r="E514" s="8"/>
      <c r="F514" s="8"/>
      <c r="G514" s="8" t="s">
        <v>682</v>
      </c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 t="s">
        <v>682</v>
      </c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</row>
    <row r="515" spans="1:32" x14ac:dyDescent="0.2">
      <c r="A515" t="s">
        <v>683</v>
      </c>
      <c r="B515" s="52" t="s">
        <v>678</v>
      </c>
      <c r="C515" s="53" t="s">
        <v>65</v>
      </c>
      <c r="D515" s="9" t="s">
        <v>76</v>
      </c>
      <c r="E515" s="8"/>
      <c r="F515" s="8"/>
      <c r="G515" s="8">
        <v>1545</v>
      </c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</row>
    <row r="516" spans="1:32" x14ac:dyDescent="0.2">
      <c r="A516" t="s">
        <v>684</v>
      </c>
      <c r="B516" s="52" t="s">
        <v>678</v>
      </c>
      <c r="C516" s="53" t="s">
        <v>65</v>
      </c>
      <c r="D516" s="11" t="s">
        <v>78</v>
      </c>
      <c r="E516" s="8"/>
      <c r="F516" s="8"/>
      <c r="G516" s="8" t="s">
        <v>682</v>
      </c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 t="s">
        <v>682</v>
      </c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</row>
    <row r="517" spans="1:32" x14ac:dyDescent="0.2">
      <c r="A517" t="s">
        <v>685</v>
      </c>
      <c r="B517" s="52" t="s">
        <v>678</v>
      </c>
      <c r="C517" s="53" t="s">
        <v>80</v>
      </c>
      <c r="D517" s="9" t="s">
        <v>81</v>
      </c>
      <c r="E517" s="8">
        <v>21</v>
      </c>
      <c r="F517" s="8">
        <v>21</v>
      </c>
      <c r="G517" s="8">
        <v>21</v>
      </c>
      <c r="H517" s="8">
        <v>21</v>
      </c>
      <c r="I517" s="8">
        <v>21</v>
      </c>
      <c r="J517" s="8">
        <v>21</v>
      </c>
      <c r="K517" s="8">
        <v>21</v>
      </c>
      <c r="L517" s="8">
        <v>21</v>
      </c>
      <c r="M517" s="8">
        <v>21</v>
      </c>
      <c r="N517" s="8">
        <v>21</v>
      </c>
      <c r="O517" s="8">
        <v>21</v>
      </c>
      <c r="P517" s="8">
        <v>21</v>
      </c>
      <c r="Q517" s="8">
        <v>21</v>
      </c>
      <c r="R517" s="8">
        <v>21</v>
      </c>
      <c r="S517" s="8">
        <v>21</v>
      </c>
      <c r="T517" s="8">
        <v>21</v>
      </c>
      <c r="U517" s="8">
        <v>21</v>
      </c>
      <c r="V517" s="8">
        <v>21</v>
      </c>
      <c r="W517" s="8">
        <v>21</v>
      </c>
      <c r="X517" s="8">
        <v>21</v>
      </c>
      <c r="Y517" s="8">
        <v>21</v>
      </c>
      <c r="Z517" s="8">
        <v>21</v>
      </c>
      <c r="AA517" s="8">
        <v>21</v>
      </c>
      <c r="AB517" s="8">
        <v>21</v>
      </c>
      <c r="AC517" s="8">
        <v>21</v>
      </c>
      <c r="AD517" s="8">
        <v>21</v>
      </c>
      <c r="AE517" s="8">
        <v>21</v>
      </c>
      <c r="AF517" s="8">
        <v>21</v>
      </c>
    </row>
    <row r="518" spans="1:32" x14ac:dyDescent="0.2">
      <c r="A518" t="s">
        <v>686</v>
      </c>
      <c r="B518" s="52" t="s">
        <v>678</v>
      </c>
      <c r="C518" s="53" t="s">
        <v>80</v>
      </c>
      <c r="D518" s="9" t="s">
        <v>83</v>
      </c>
      <c r="E518" s="8" t="s">
        <v>153</v>
      </c>
      <c r="F518" s="8" t="s">
        <v>153</v>
      </c>
      <c r="G518" s="8" t="s">
        <v>153</v>
      </c>
      <c r="H518" s="8" t="s">
        <v>153</v>
      </c>
      <c r="I518" s="8" t="s">
        <v>153</v>
      </c>
      <c r="J518" s="8" t="s">
        <v>153</v>
      </c>
      <c r="K518" s="8" t="s">
        <v>153</v>
      </c>
      <c r="L518" s="8" t="s">
        <v>153</v>
      </c>
      <c r="M518" s="8" t="s">
        <v>153</v>
      </c>
      <c r="N518" s="8" t="s">
        <v>153</v>
      </c>
      <c r="O518" s="8" t="s">
        <v>153</v>
      </c>
      <c r="P518" s="8" t="s">
        <v>153</v>
      </c>
      <c r="Q518" s="8" t="s">
        <v>153</v>
      </c>
      <c r="R518" s="8" t="s">
        <v>153</v>
      </c>
      <c r="S518" s="8" t="s">
        <v>153</v>
      </c>
      <c r="T518" s="8" t="s">
        <v>153</v>
      </c>
      <c r="U518" s="8" t="s">
        <v>153</v>
      </c>
      <c r="V518" s="8" t="s">
        <v>153</v>
      </c>
      <c r="W518" s="8" t="s">
        <v>153</v>
      </c>
      <c r="X518" s="8" t="s">
        <v>153</v>
      </c>
      <c r="Y518" s="8" t="s">
        <v>153</v>
      </c>
      <c r="Z518" s="8" t="s">
        <v>153</v>
      </c>
      <c r="AA518" s="8" t="s">
        <v>153</v>
      </c>
      <c r="AB518" s="8" t="s">
        <v>153</v>
      </c>
      <c r="AC518" s="8" t="s">
        <v>153</v>
      </c>
      <c r="AD518" s="8" t="s">
        <v>153</v>
      </c>
      <c r="AE518" s="8" t="s">
        <v>153</v>
      </c>
      <c r="AF518" s="8" t="s">
        <v>153</v>
      </c>
    </row>
    <row r="519" spans="1:32" x14ac:dyDescent="0.2">
      <c r="A519" t="s">
        <v>687</v>
      </c>
      <c r="B519" s="52" t="s">
        <v>678</v>
      </c>
      <c r="C519" s="53" t="s">
        <v>80</v>
      </c>
      <c r="D519" s="9" t="s">
        <v>86</v>
      </c>
      <c r="E519" s="8">
        <v>2203927.0499999998</v>
      </c>
      <c r="F519" s="8">
        <v>2203927.0499999998</v>
      </c>
      <c r="G519" s="8">
        <v>2203927.0499999998</v>
      </c>
      <c r="H519" s="8">
        <v>2203927.0499999998</v>
      </c>
      <c r="I519" s="8">
        <v>2203927.0499999998</v>
      </c>
      <c r="J519" s="8">
        <v>2203927.0499999998</v>
      </c>
      <c r="K519" s="8">
        <v>2203927.0499999998</v>
      </c>
      <c r="L519" s="8">
        <v>2203927.0499999998</v>
      </c>
      <c r="M519" s="8">
        <v>2203927.0499999998</v>
      </c>
      <c r="N519" s="8">
        <v>2203927.0499999998</v>
      </c>
      <c r="O519" s="8">
        <v>2203927.0499999998</v>
      </c>
      <c r="P519" s="8">
        <v>2203927.0499999998</v>
      </c>
      <c r="Q519" s="8">
        <v>2203927.0499999998</v>
      </c>
      <c r="R519" s="8">
        <v>2203927.0499999998</v>
      </c>
      <c r="S519" s="8">
        <v>2203927.0499999998</v>
      </c>
      <c r="T519" s="8">
        <v>2203927.0499999998</v>
      </c>
      <c r="U519" s="8">
        <v>2203927.0499999998</v>
      </c>
      <c r="V519" s="8">
        <v>2203927.0499999998</v>
      </c>
      <c r="W519" s="8">
        <v>2203927.0499999998</v>
      </c>
      <c r="X519" s="8">
        <v>2203927.0499999998</v>
      </c>
      <c r="Y519" s="8">
        <v>2203927.0499999998</v>
      </c>
      <c r="Z519" s="8">
        <v>2203927.0499999998</v>
      </c>
      <c r="AA519" s="8">
        <v>2203927.0499999998</v>
      </c>
      <c r="AB519" s="8">
        <v>2203927.0499999998</v>
      </c>
      <c r="AC519" s="8">
        <v>2203927.0499999998</v>
      </c>
      <c r="AD519" s="8">
        <v>2203927.0499999998</v>
      </c>
      <c r="AE519" s="8">
        <v>2203927.0499999998</v>
      </c>
      <c r="AF519" s="8">
        <v>2203927.0499999998</v>
      </c>
    </row>
    <row r="520" spans="1:32" x14ac:dyDescent="0.2">
      <c r="A520" t="s">
        <v>688</v>
      </c>
      <c r="B520" s="52" t="s">
        <v>678</v>
      </c>
      <c r="C520" s="53" t="s">
        <v>80</v>
      </c>
      <c r="D520" s="9" t="s">
        <v>88</v>
      </c>
      <c r="E520" s="8" t="s">
        <v>69</v>
      </c>
      <c r="F520" s="8" t="s">
        <v>69</v>
      </c>
      <c r="G520" s="8" t="s">
        <v>69</v>
      </c>
      <c r="H520" s="8" t="s">
        <v>69</v>
      </c>
      <c r="I520" s="8" t="s">
        <v>69</v>
      </c>
      <c r="J520" s="8" t="s">
        <v>69</v>
      </c>
      <c r="K520" s="8" t="s">
        <v>69</v>
      </c>
      <c r="L520" s="8" t="s">
        <v>69</v>
      </c>
      <c r="M520" s="8" t="s">
        <v>69</v>
      </c>
      <c r="N520" s="8" t="s">
        <v>69</v>
      </c>
      <c r="O520" s="8" t="s">
        <v>69</v>
      </c>
      <c r="P520" s="8" t="s">
        <v>69</v>
      </c>
      <c r="Q520" s="8" t="s">
        <v>69</v>
      </c>
      <c r="R520" s="8" t="s">
        <v>69</v>
      </c>
      <c r="S520" s="8" t="s">
        <v>69</v>
      </c>
      <c r="T520" s="8" t="s">
        <v>69</v>
      </c>
      <c r="U520" s="8" t="s">
        <v>69</v>
      </c>
      <c r="V520" s="8" t="s">
        <v>69</v>
      </c>
      <c r="W520" s="8" t="s">
        <v>69</v>
      </c>
      <c r="X520" s="8" t="s">
        <v>69</v>
      </c>
      <c r="Y520" s="8" t="s">
        <v>69</v>
      </c>
      <c r="Z520" s="8" t="s">
        <v>69</v>
      </c>
      <c r="AA520" s="8" t="s">
        <v>69</v>
      </c>
      <c r="AB520" s="8" t="s">
        <v>69</v>
      </c>
      <c r="AC520" s="8" t="s">
        <v>69</v>
      </c>
      <c r="AD520" s="8" t="s">
        <v>69</v>
      </c>
      <c r="AE520" s="8" t="s">
        <v>69</v>
      </c>
      <c r="AF520" s="8" t="s">
        <v>69</v>
      </c>
    </row>
    <row r="521" spans="1:32" x14ac:dyDescent="0.2">
      <c r="A521" t="s">
        <v>689</v>
      </c>
      <c r="B521" s="52" t="s">
        <v>678</v>
      </c>
      <c r="C521" s="53" t="s">
        <v>80</v>
      </c>
      <c r="D521" s="11" t="s">
        <v>90</v>
      </c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</row>
    <row r="522" spans="1:32" ht="15" x14ac:dyDescent="0.25">
      <c r="A522" t="s">
        <v>690</v>
      </c>
      <c r="B522" s="54" t="s">
        <v>691</v>
      </c>
      <c r="C522" s="55" t="s">
        <v>65</v>
      </c>
      <c r="D522" s="13" t="s">
        <v>66</v>
      </c>
      <c r="E522" s="8">
        <v>1609977.55</v>
      </c>
      <c r="F522" s="8">
        <v>1609977.55</v>
      </c>
      <c r="G522" s="8">
        <v>2691910.15</v>
      </c>
      <c r="H522" s="8">
        <v>1609977.55</v>
      </c>
      <c r="I522" s="8">
        <v>1609977.55</v>
      </c>
      <c r="J522" s="8">
        <v>1609977.55</v>
      </c>
      <c r="K522" s="8">
        <v>1609977.55</v>
      </c>
      <c r="L522" s="8">
        <v>1609977.55</v>
      </c>
      <c r="M522" s="8">
        <v>1609977.55</v>
      </c>
      <c r="N522" s="8">
        <v>1609977.55</v>
      </c>
      <c r="O522" s="8">
        <v>3672125.1</v>
      </c>
      <c r="P522" s="8">
        <v>1609977.55</v>
      </c>
      <c r="Q522" s="8">
        <v>1609977.55</v>
      </c>
      <c r="R522" s="8">
        <v>1609977.55</v>
      </c>
      <c r="S522" s="8">
        <v>1609977.55</v>
      </c>
      <c r="T522" s="8">
        <v>1609977.55</v>
      </c>
      <c r="U522" s="8">
        <v>1609977.55</v>
      </c>
      <c r="V522" s="8">
        <v>1609977.55</v>
      </c>
      <c r="W522" s="8">
        <v>1609977.55</v>
      </c>
      <c r="X522" s="8">
        <v>1609977.55</v>
      </c>
      <c r="Y522" s="8">
        <v>1609977.55</v>
      </c>
      <c r="Z522" s="8">
        <v>1609977.55</v>
      </c>
      <c r="AA522" s="8">
        <v>1609977.55</v>
      </c>
      <c r="AB522" s="8">
        <v>1609977.55</v>
      </c>
      <c r="AC522" s="8">
        <v>1609977.55</v>
      </c>
      <c r="AD522" s="8">
        <v>1609977.55</v>
      </c>
      <c r="AE522" s="8">
        <v>1609977.55</v>
      </c>
      <c r="AF522" s="8">
        <v>1609977.55</v>
      </c>
    </row>
    <row r="523" spans="1:32" x14ac:dyDescent="0.2">
      <c r="A523" t="s">
        <v>692</v>
      </c>
      <c r="B523" s="54" t="s">
        <v>691</v>
      </c>
      <c r="C523" s="55" t="s">
        <v>65</v>
      </c>
      <c r="D523" s="14" t="s">
        <v>68</v>
      </c>
      <c r="E523" s="8" t="s">
        <v>69</v>
      </c>
      <c r="F523" s="8" t="s">
        <v>69</v>
      </c>
      <c r="G523" s="8" t="s">
        <v>69</v>
      </c>
      <c r="H523" s="8" t="s">
        <v>69</v>
      </c>
      <c r="I523" s="8" t="s">
        <v>69</v>
      </c>
      <c r="J523" s="8" t="s">
        <v>69</v>
      </c>
      <c r="K523" s="8" t="s">
        <v>69</v>
      </c>
      <c r="L523" s="8" t="s">
        <v>69</v>
      </c>
      <c r="M523" s="8" t="s">
        <v>69</v>
      </c>
      <c r="N523" s="8" t="s">
        <v>69</v>
      </c>
      <c r="O523" s="8" t="s">
        <v>69</v>
      </c>
      <c r="P523" s="8" t="s">
        <v>69</v>
      </c>
      <c r="Q523" s="8" t="s">
        <v>69</v>
      </c>
      <c r="R523" s="8" t="s">
        <v>69</v>
      </c>
      <c r="S523" s="8" t="s">
        <v>69</v>
      </c>
      <c r="T523" s="8" t="s">
        <v>69</v>
      </c>
      <c r="U523" s="8" t="s">
        <v>69</v>
      </c>
      <c r="V523" s="8" t="s">
        <v>69</v>
      </c>
      <c r="W523" s="8" t="s">
        <v>69</v>
      </c>
      <c r="X523" s="8" t="s">
        <v>69</v>
      </c>
      <c r="Y523" s="8" t="s">
        <v>69</v>
      </c>
      <c r="Z523" s="8" t="s">
        <v>69</v>
      </c>
      <c r="AA523" s="8" t="s">
        <v>69</v>
      </c>
      <c r="AB523" s="8" t="s">
        <v>69</v>
      </c>
      <c r="AC523" s="8" t="s">
        <v>69</v>
      </c>
      <c r="AD523" s="8" t="s">
        <v>69</v>
      </c>
      <c r="AE523" s="8" t="s">
        <v>69</v>
      </c>
      <c r="AF523" s="8" t="s">
        <v>69</v>
      </c>
    </row>
    <row r="524" spans="1:32" x14ac:dyDescent="0.2">
      <c r="A524" t="s">
        <v>693</v>
      </c>
      <c r="B524" s="54" t="s">
        <v>691</v>
      </c>
      <c r="C524" s="55" t="s">
        <v>65</v>
      </c>
      <c r="D524" s="14" t="s">
        <v>71</v>
      </c>
      <c r="E524" s="10"/>
      <c r="F524" s="10"/>
      <c r="G524" s="10">
        <v>21</v>
      </c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</row>
    <row r="525" spans="1:32" x14ac:dyDescent="0.2">
      <c r="A525" t="s">
        <v>694</v>
      </c>
      <c r="B525" s="54" t="s">
        <v>691</v>
      </c>
      <c r="C525" s="55" t="s">
        <v>65</v>
      </c>
      <c r="D525" s="14" t="s">
        <v>73</v>
      </c>
      <c r="E525" s="8"/>
      <c r="F525" s="8"/>
      <c r="G525" s="8" t="s">
        <v>695</v>
      </c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 t="s">
        <v>695</v>
      </c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</row>
    <row r="526" spans="1:32" x14ac:dyDescent="0.2">
      <c r="A526" t="s">
        <v>696</v>
      </c>
      <c r="B526" s="54" t="s">
        <v>691</v>
      </c>
      <c r="C526" s="55" t="s">
        <v>65</v>
      </c>
      <c r="D526" s="14" t="s">
        <v>76</v>
      </c>
      <c r="E526" s="8"/>
      <c r="F526" s="8"/>
      <c r="G526" s="8">
        <v>515</v>
      </c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</row>
    <row r="527" spans="1:32" x14ac:dyDescent="0.2">
      <c r="A527" t="s">
        <v>697</v>
      </c>
      <c r="B527" s="54" t="s">
        <v>691</v>
      </c>
      <c r="C527" s="55" t="s">
        <v>65</v>
      </c>
      <c r="D527" s="15" t="s">
        <v>78</v>
      </c>
      <c r="E527" s="8"/>
      <c r="F527" s="8"/>
      <c r="G527" s="8" t="s">
        <v>695</v>
      </c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 t="s">
        <v>695</v>
      </c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</row>
    <row r="528" spans="1:32" x14ac:dyDescent="0.2">
      <c r="A528" t="s">
        <v>698</v>
      </c>
      <c r="B528" s="54" t="s">
        <v>691</v>
      </c>
      <c r="C528" s="55" t="s">
        <v>80</v>
      </c>
      <c r="D528" s="14" t="s">
        <v>81</v>
      </c>
      <c r="E528" s="8">
        <v>21</v>
      </c>
      <c r="F528" s="8">
        <v>21</v>
      </c>
      <c r="G528" s="8">
        <v>21</v>
      </c>
      <c r="H528" s="8">
        <v>21</v>
      </c>
      <c r="I528" s="8">
        <v>21</v>
      </c>
      <c r="J528" s="8">
        <v>21</v>
      </c>
      <c r="K528" s="8">
        <v>21</v>
      </c>
      <c r="L528" s="8">
        <v>21</v>
      </c>
      <c r="M528" s="8">
        <v>21</v>
      </c>
      <c r="N528" s="8">
        <v>21</v>
      </c>
      <c r="O528" s="8">
        <v>21</v>
      </c>
      <c r="P528" s="8">
        <v>21</v>
      </c>
      <c r="Q528" s="8">
        <v>21</v>
      </c>
      <c r="R528" s="8">
        <v>21</v>
      </c>
      <c r="S528" s="8">
        <v>21</v>
      </c>
      <c r="T528" s="8">
        <v>21</v>
      </c>
      <c r="U528" s="8">
        <v>21</v>
      </c>
      <c r="V528" s="8">
        <v>21</v>
      </c>
      <c r="W528" s="8">
        <v>21</v>
      </c>
      <c r="X528" s="8">
        <v>21</v>
      </c>
      <c r="Y528" s="8">
        <v>21</v>
      </c>
      <c r="Z528" s="8">
        <v>21</v>
      </c>
      <c r="AA528" s="8">
        <v>21</v>
      </c>
      <c r="AB528" s="8">
        <v>21</v>
      </c>
      <c r="AC528" s="8">
        <v>21</v>
      </c>
      <c r="AD528" s="8">
        <v>21</v>
      </c>
      <c r="AE528" s="8">
        <v>21</v>
      </c>
      <c r="AF528" s="8">
        <v>21</v>
      </c>
    </row>
    <row r="529" spans="1:32" x14ac:dyDescent="0.2">
      <c r="A529" t="s">
        <v>699</v>
      </c>
      <c r="B529" s="54" t="s">
        <v>691</v>
      </c>
      <c r="C529" s="55" t="s">
        <v>80</v>
      </c>
      <c r="D529" s="14" t="s">
        <v>83</v>
      </c>
      <c r="E529" s="8" t="s">
        <v>153</v>
      </c>
      <c r="F529" s="8" t="s">
        <v>153</v>
      </c>
      <c r="G529" s="8" t="s">
        <v>153</v>
      </c>
      <c r="H529" s="8" t="s">
        <v>153</v>
      </c>
      <c r="I529" s="8" t="s">
        <v>153</v>
      </c>
      <c r="J529" s="8" t="s">
        <v>153</v>
      </c>
      <c r="K529" s="8" t="s">
        <v>153</v>
      </c>
      <c r="L529" s="8" t="s">
        <v>153</v>
      </c>
      <c r="M529" s="8" t="s">
        <v>153</v>
      </c>
      <c r="N529" s="8" t="s">
        <v>153</v>
      </c>
      <c r="O529" s="8" t="s">
        <v>153</v>
      </c>
      <c r="P529" s="8" t="s">
        <v>153</v>
      </c>
      <c r="Q529" s="8" t="s">
        <v>153</v>
      </c>
      <c r="R529" s="8" t="s">
        <v>153</v>
      </c>
      <c r="S529" s="8" t="s">
        <v>153</v>
      </c>
      <c r="T529" s="8" t="s">
        <v>153</v>
      </c>
      <c r="U529" s="8" t="s">
        <v>153</v>
      </c>
      <c r="V529" s="8" t="s">
        <v>153</v>
      </c>
      <c r="W529" s="8" t="s">
        <v>153</v>
      </c>
      <c r="X529" s="8" t="s">
        <v>153</v>
      </c>
      <c r="Y529" s="8" t="s">
        <v>153</v>
      </c>
      <c r="Z529" s="8" t="s">
        <v>153</v>
      </c>
      <c r="AA529" s="8" t="s">
        <v>153</v>
      </c>
      <c r="AB529" s="8" t="s">
        <v>153</v>
      </c>
      <c r="AC529" s="8" t="s">
        <v>153</v>
      </c>
      <c r="AD529" s="8" t="s">
        <v>153</v>
      </c>
      <c r="AE529" s="8" t="s">
        <v>153</v>
      </c>
      <c r="AF529" s="8" t="s">
        <v>153</v>
      </c>
    </row>
    <row r="530" spans="1:32" x14ac:dyDescent="0.2">
      <c r="A530" t="s">
        <v>700</v>
      </c>
      <c r="B530" s="54" t="s">
        <v>691</v>
      </c>
      <c r="C530" s="55" t="s">
        <v>80</v>
      </c>
      <c r="D530" s="14" t="s">
        <v>86</v>
      </c>
      <c r="E530" s="8">
        <v>3389657.9</v>
      </c>
      <c r="F530" s="8">
        <v>3389657.9</v>
      </c>
      <c r="G530" s="8">
        <v>3389657.9</v>
      </c>
      <c r="H530" s="8">
        <v>3389657.9</v>
      </c>
      <c r="I530" s="8">
        <v>3389657.9</v>
      </c>
      <c r="J530" s="8">
        <v>3389657.9</v>
      </c>
      <c r="K530" s="8">
        <v>3389657.9</v>
      </c>
      <c r="L530" s="8">
        <v>3389657.9</v>
      </c>
      <c r="M530" s="8">
        <v>3389657.9</v>
      </c>
      <c r="N530" s="8">
        <v>3389657.9</v>
      </c>
      <c r="O530" s="8">
        <v>3389657.9</v>
      </c>
      <c r="P530" s="8">
        <v>3389657.9</v>
      </c>
      <c r="Q530" s="8">
        <v>3389657.9</v>
      </c>
      <c r="R530" s="8">
        <v>3389657.9</v>
      </c>
      <c r="S530" s="8">
        <v>3389657.9</v>
      </c>
      <c r="T530" s="8">
        <v>3389657.9</v>
      </c>
      <c r="U530" s="8">
        <v>3389657.9</v>
      </c>
      <c r="V530" s="8">
        <v>3389657.9</v>
      </c>
      <c r="W530" s="8">
        <v>3389657.9</v>
      </c>
      <c r="X530" s="8">
        <v>3389657.9</v>
      </c>
      <c r="Y530" s="8">
        <v>3389657.9</v>
      </c>
      <c r="Z530" s="8">
        <v>3389657.9</v>
      </c>
      <c r="AA530" s="8">
        <v>3389657.9</v>
      </c>
      <c r="AB530" s="8">
        <v>3389657.9</v>
      </c>
      <c r="AC530" s="8">
        <v>3389657.9</v>
      </c>
      <c r="AD530" s="8">
        <v>3389657.9</v>
      </c>
      <c r="AE530" s="8">
        <v>3389657.9</v>
      </c>
      <c r="AF530" s="8">
        <v>3389657.9</v>
      </c>
    </row>
    <row r="531" spans="1:32" x14ac:dyDescent="0.2">
      <c r="A531" t="s">
        <v>701</v>
      </c>
      <c r="B531" s="54" t="s">
        <v>691</v>
      </c>
      <c r="C531" s="55" t="s">
        <v>80</v>
      </c>
      <c r="D531" s="14" t="s">
        <v>88</v>
      </c>
      <c r="E531" s="8" t="s">
        <v>69</v>
      </c>
      <c r="F531" s="8" t="s">
        <v>69</v>
      </c>
      <c r="G531" s="8" t="s">
        <v>69</v>
      </c>
      <c r="H531" s="8" t="s">
        <v>69</v>
      </c>
      <c r="I531" s="8" t="s">
        <v>69</v>
      </c>
      <c r="J531" s="8" t="s">
        <v>69</v>
      </c>
      <c r="K531" s="8" t="s">
        <v>69</v>
      </c>
      <c r="L531" s="8" t="s">
        <v>69</v>
      </c>
      <c r="M531" s="8" t="s">
        <v>69</v>
      </c>
      <c r="N531" s="8" t="s">
        <v>69</v>
      </c>
      <c r="O531" s="8" t="s">
        <v>69</v>
      </c>
      <c r="P531" s="8" t="s">
        <v>69</v>
      </c>
      <c r="Q531" s="8" t="s">
        <v>69</v>
      </c>
      <c r="R531" s="8" t="s">
        <v>69</v>
      </c>
      <c r="S531" s="8" t="s">
        <v>69</v>
      </c>
      <c r="T531" s="8" t="s">
        <v>69</v>
      </c>
      <c r="U531" s="8" t="s">
        <v>69</v>
      </c>
      <c r="V531" s="8" t="s">
        <v>69</v>
      </c>
      <c r="W531" s="8" t="s">
        <v>69</v>
      </c>
      <c r="X531" s="8" t="s">
        <v>69</v>
      </c>
      <c r="Y531" s="8" t="s">
        <v>69</v>
      </c>
      <c r="Z531" s="8" t="s">
        <v>69</v>
      </c>
      <c r="AA531" s="8" t="s">
        <v>69</v>
      </c>
      <c r="AB531" s="8" t="s">
        <v>69</v>
      </c>
      <c r="AC531" s="8" t="s">
        <v>69</v>
      </c>
      <c r="AD531" s="8" t="s">
        <v>69</v>
      </c>
      <c r="AE531" s="8" t="s">
        <v>69</v>
      </c>
      <c r="AF531" s="8" t="s">
        <v>69</v>
      </c>
    </row>
    <row r="532" spans="1:32" x14ac:dyDescent="0.2">
      <c r="A532" t="s">
        <v>702</v>
      </c>
      <c r="B532" s="54" t="s">
        <v>691</v>
      </c>
      <c r="C532" s="55" t="s">
        <v>80</v>
      </c>
      <c r="D532" s="15" t="s">
        <v>90</v>
      </c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</row>
    <row r="533" spans="1:32" ht="15" x14ac:dyDescent="0.25">
      <c r="A533" t="s">
        <v>703</v>
      </c>
      <c r="B533" s="52" t="s">
        <v>704</v>
      </c>
      <c r="C533" s="53" t="s">
        <v>65</v>
      </c>
      <c r="D533" s="7" t="s">
        <v>66</v>
      </c>
      <c r="E533" s="8">
        <v>784886.22</v>
      </c>
      <c r="F533" s="8">
        <v>784886.22</v>
      </c>
      <c r="G533" s="8">
        <v>6270385.5</v>
      </c>
      <c r="H533" s="8">
        <v>784886.22</v>
      </c>
      <c r="I533" s="8">
        <v>784886.22</v>
      </c>
      <c r="J533" s="8">
        <v>784886.22</v>
      </c>
      <c r="K533" s="8">
        <v>784886.22</v>
      </c>
      <c r="L533" s="8">
        <v>784886.22</v>
      </c>
      <c r="M533" s="8">
        <v>784886.22</v>
      </c>
      <c r="N533" s="8">
        <v>784886.22</v>
      </c>
      <c r="O533" s="8">
        <v>918169.02</v>
      </c>
      <c r="P533" s="8">
        <v>784886.22</v>
      </c>
      <c r="Q533" s="8">
        <v>784886.22</v>
      </c>
      <c r="R533" s="8">
        <v>2433040.7400000002</v>
      </c>
      <c r="S533" s="8">
        <v>784886.22</v>
      </c>
      <c r="T533" s="8">
        <v>784886.22</v>
      </c>
      <c r="U533" s="8">
        <v>784886.22</v>
      </c>
      <c r="V533" s="8">
        <v>784886.22</v>
      </c>
      <c r="W533" s="8">
        <v>784886.22</v>
      </c>
      <c r="X533" s="8">
        <v>784886.22</v>
      </c>
      <c r="Y533" s="8">
        <v>784886.22</v>
      </c>
      <c r="Z533" s="8">
        <v>784886.22</v>
      </c>
      <c r="AA533" s="8">
        <v>784886.22</v>
      </c>
      <c r="AB533" s="8">
        <v>784886.22</v>
      </c>
      <c r="AC533" s="8">
        <v>784886.22</v>
      </c>
      <c r="AD533" s="8">
        <v>784886.22</v>
      </c>
      <c r="AE533" s="8">
        <v>784886.22</v>
      </c>
      <c r="AF533" s="8">
        <v>784886.22</v>
      </c>
    </row>
    <row r="534" spans="1:32" x14ac:dyDescent="0.2">
      <c r="A534" t="s">
        <v>705</v>
      </c>
      <c r="B534" s="52" t="s">
        <v>704</v>
      </c>
      <c r="C534" s="53" t="s">
        <v>65</v>
      </c>
      <c r="D534" s="9" t="s">
        <v>68</v>
      </c>
      <c r="E534" s="8" t="s">
        <v>69</v>
      </c>
      <c r="F534" s="8" t="s">
        <v>69</v>
      </c>
      <c r="G534" s="8" t="s">
        <v>69</v>
      </c>
      <c r="H534" s="8" t="s">
        <v>69</v>
      </c>
      <c r="I534" s="8" t="s">
        <v>69</v>
      </c>
      <c r="J534" s="8" t="s">
        <v>69</v>
      </c>
      <c r="K534" s="8" t="s">
        <v>69</v>
      </c>
      <c r="L534" s="8" t="s">
        <v>69</v>
      </c>
      <c r="M534" s="8" t="s">
        <v>69</v>
      </c>
      <c r="N534" s="8" t="s">
        <v>69</v>
      </c>
      <c r="O534" s="8" t="s">
        <v>69</v>
      </c>
      <c r="P534" s="8" t="s">
        <v>69</v>
      </c>
      <c r="Q534" s="8" t="s">
        <v>69</v>
      </c>
      <c r="R534" s="8" t="s">
        <v>69</v>
      </c>
      <c r="S534" s="8" t="s">
        <v>69</v>
      </c>
      <c r="T534" s="8" t="s">
        <v>69</v>
      </c>
      <c r="U534" s="8" t="s">
        <v>69</v>
      </c>
      <c r="V534" s="8" t="s">
        <v>69</v>
      </c>
      <c r="W534" s="8" t="s">
        <v>69</v>
      </c>
      <c r="X534" s="8" t="s">
        <v>69</v>
      </c>
      <c r="Y534" s="8" t="s">
        <v>69</v>
      </c>
      <c r="Z534" s="8" t="s">
        <v>69</v>
      </c>
      <c r="AA534" s="8" t="s">
        <v>69</v>
      </c>
      <c r="AB534" s="8" t="s">
        <v>69</v>
      </c>
      <c r="AC534" s="8" t="s">
        <v>69</v>
      </c>
      <c r="AD534" s="8" t="s">
        <v>69</v>
      </c>
      <c r="AE534" s="8" t="s">
        <v>69</v>
      </c>
      <c r="AF534" s="8" t="s">
        <v>69</v>
      </c>
    </row>
    <row r="535" spans="1:32" x14ac:dyDescent="0.2">
      <c r="A535" t="s">
        <v>706</v>
      </c>
      <c r="B535" s="52" t="s">
        <v>704</v>
      </c>
      <c r="C535" s="53" t="s">
        <v>65</v>
      </c>
      <c r="D535" s="9" t="s">
        <v>71</v>
      </c>
      <c r="E535" s="10"/>
      <c r="F535" s="10"/>
      <c r="G535" s="10">
        <v>21</v>
      </c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</row>
    <row r="536" spans="1:32" x14ac:dyDescent="0.2">
      <c r="A536" t="s">
        <v>707</v>
      </c>
      <c r="B536" s="52" t="s">
        <v>704</v>
      </c>
      <c r="C536" s="53" t="s">
        <v>65</v>
      </c>
      <c r="D536" s="9" t="s">
        <v>73</v>
      </c>
      <c r="E536" s="8"/>
      <c r="F536" s="8"/>
      <c r="G536" s="8" t="s">
        <v>708</v>
      </c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 t="s">
        <v>708</v>
      </c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</row>
    <row r="537" spans="1:32" x14ac:dyDescent="0.2">
      <c r="A537" t="s">
        <v>709</v>
      </c>
      <c r="B537" s="52" t="s">
        <v>704</v>
      </c>
      <c r="C537" s="53" t="s">
        <v>65</v>
      </c>
      <c r="D537" s="9" t="s">
        <v>76</v>
      </c>
      <c r="E537" s="8"/>
      <c r="F537" s="8"/>
      <c r="G537" s="8">
        <v>27</v>
      </c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</row>
    <row r="538" spans="1:32" x14ac:dyDescent="0.2">
      <c r="A538" t="s">
        <v>710</v>
      </c>
      <c r="B538" s="52" t="s">
        <v>704</v>
      </c>
      <c r="C538" s="53" t="s">
        <v>65</v>
      </c>
      <c r="D538" s="11" t="s">
        <v>78</v>
      </c>
      <c r="E538" s="8"/>
      <c r="F538" s="8"/>
      <c r="G538" s="8" t="s">
        <v>708</v>
      </c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 t="s">
        <v>708</v>
      </c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</row>
    <row r="539" spans="1:32" x14ac:dyDescent="0.2">
      <c r="A539" t="s">
        <v>711</v>
      </c>
      <c r="B539" s="52" t="s">
        <v>704</v>
      </c>
      <c r="C539" s="53" t="s">
        <v>80</v>
      </c>
      <c r="D539" s="9" t="s">
        <v>81</v>
      </c>
      <c r="E539" s="8">
        <v>21</v>
      </c>
      <c r="F539" s="8">
        <v>21</v>
      </c>
      <c r="G539" s="8">
        <v>21</v>
      </c>
      <c r="H539" s="8">
        <v>21</v>
      </c>
      <c r="I539" s="8">
        <v>21</v>
      </c>
      <c r="J539" s="8">
        <v>21</v>
      </c>
      <c r="K539" s="8">
        <v>21</v>
      </c>
      <c r="L539" s="8">
        <v>21</v>
      </c>
      <c r="M539" s="8">
        <v>21</v>
      </c>
      <c r="N539" s="8">
        <v>21</v>
      </c>
      <c r="O539" s="8">
        <v>21</v>
      </c>
      <c r="P539" s="8">
        <v>21</v>
      </c>
      <c r="Q539" s="8">
        <v>21</v>
      </c>
      <c r="R539" s="8">
        <v>21</v>
      </c>
      <c r="S539" s="8">
        <v>21</v>
      </c>
      <c r="T539" s="8">
        <v>21</v>
      </c>
      <c r="U539" s="8">
        <v>21</v>
      </c>
      <c r="V539" s="8">
        <v>21</v>
      </c>
      <c r="W539" s="8">
        <v>21</v>
      </c>
      <c r="X539" s="8">
        <v>21</v>
      </c>
      <c r="Y539" s="8">
        <v>21</v>
      </c>
      <c r="Z539" s="8">
        <v>21</v>
      </c>
      <c r="AA539" s="8">
        <v>21</v>
      </c>
      <c r="AB539" s="8">
        <v>21</v>
      </c>
      <c r="AC539" s="8">
        <v>21</v>
      </c>
      <c r="AD539" s="8">
        <v>21</v>
      </c>
      <c r="AE539" s="8">
        <v>21</v>
      </c>
      <c r="AF539" s="8">
        <v>21</v>
      </c>
    </row>
    <row r="540" spans="1:32" x14ac:dyDescent="0.2">
      <c r="A540" t="s">
        <v>712</v>
      </c>
      <c r="B540" s="52" t="s">
        <v>704</v>
      </c>
      <c r="C540" s="53" t="s">
        <v>80</v>
      </c>
      <c r="D540" s="9" t="s">
        <v>83</v>
      </c>
      <c r="E540" s="8" t="s">
        <v>153</v>
      </c>
      <c r="F540" s="8" t="s">
        <v>153</v>
      </c>
      <c r="G540" s="8" t="s">
        <v>153</v>
      </c>
      <c r="H540" s="8" t="s">
        <v>153</v>
      </c>
      <c r="I540" s="8" t="s">
        <v>153</v>
      </c>
      <c r="J540" s="8" t="s">
        <v>153</v>
      </c>
      <c r="K540" s="8" t="s">
        <v>153</v>
      </c>
      <c r="L540" s="8" t="s">
        <v>153</v>
      </c>
      <c r="M540" s="8" t="s">
        <v>153</v>
      </c>
      <c r="N540" s="8" t="s">
        <v>153</v>
      </c>
      <c r="O540" s="8" t="s">
        <v>153</v>
      </c>
      <c r="P540" s="8" t="s">
        <v>153</v>
      </c>
      <c r="Q540" s="8" t="s">
        <v>153</v>
      </c>
      <c r="R540" s="8" t="s">
        <v>153</v>
      </c>
      <c r="S540" s="8" t="s">
        <v>153</v>
      </c>
      <c r="T540" s="8" t="s">
        <v>153</v>
      </c>
      <c r="U540" s="8" t="s">
        <v>153</v>
      </c>
      <c r="V540" s="8" t="s">
        <v>153</v>
      </c>
      <c r="W540" s="8" t="s">
        <v>153</v>
      </c>
      <c r="X540" s="8" t="s">
        <v>153</v>
      </c>
      <c r="Y540" s="8" t="s">
        <v>153</v>
      </c>
      <c r="Z540" s="8" t="s">
        <v>153</v>
      </c>
      <c r="AA540" s="8" t="s">
        <v>153</v>
      </c>
      <c r="AB540" s="8" t="s">
        <v>153</v>
      </c>
      <c r="AC540" s="8" t="s">
        <v>153</v>
      </c>
      <c r="AD540" s="8" t="s">
        <v>153</v>
      </c>
      <c r="AE540" s="8" t="s">
        <v>153</v>
      </c>
      <c r="AF540" s="8" t="s">
        <v>153</v>
      </c>
    </row>
    <row r="541" spans="1:32" x14ac:dyDescent="0.2">
      <c r="A541" t="s">
        <v>713</v>
      </c>
      <c r="B541" s="52" t="s">
        <v>704</v>
      </c>
      <c r="C541" s="53" t="s">
        <v>80</v>
      </c>
      <c r="D541" s="9" t="s">
        <v>86</v>
      </c>
      <c r="E541" s="8">
        <v>888550.56</v>
      </c>
      <c r="F541" s="8">
        <v>888550.56</v>
      </c>
      <c r="G541" s="8">
        <v>888550.56</v>
      </c>
      <c r="H541" s="8">
        <v>888550.56</v>
      </c>
      <c r="I541" s="8">
        <v>888550.56</v>
      </c>
      <c r="J541" s="8">
        <v>888550.56</v>
      </c>
      <c r="K541" s="8">
        <v>888550.56</v>
      </c>
      <c r="L541" s="8">
        <v>888550.56</v>
      </c>
      <c r="M541" s="8">
        <v>888550.56</v>
      </c>
      <c r="N541" s="8">
        <v>888550.56</v>
      </c>
      <c r="O541" s="8">
        <v>888550.56</v>
      </c>
      <c r="P541" s="8">
        <v>888550.56</v>
      </c>
      <c r="Q541" s="8">
        <v>888550.56</v>
      </c>
      <c r="R541" s="8">
        <v>888550.56</v>
      </c>
      <c r="S541" s="8">
        <v>888550.56</v>
      </c>
      <c r="T541" s="8">
        <v>888550.56</v>
      </c>
      <c r="U541" s="8">
        <v>888550.56</v>
      </c>
      <c r="V541" s="8">
        <v>888550.56</v>
      </c>
      <c r="W541" s="8">
        <v>888550.56</v>
      </c>
      <c r="X541" s="8">
        <v>888550.56</v>
      </c>
      <c r="Y541" s="8">
        <v>888550.56</v>
      </c>
      <c r="Z541" s="8">
        <v>888550.56</v>
      </c>
      <c r="AA541" s="8">
        <v>888550.56</v>
      </c>
      <c r="AB541" s="8">
        <v>888550.56</v>
      </c>
      <c r="AC541" s="8">
        <v>888550.56</v>
      </c>
      <c r="AD541" s="8">
        <v>888550.56</v>
      </c>
      <c r="AE541" s="8">
        <v>888550.56</v>
      </c>
      <c r="AF541" s="8">
        <v>888550.56</v>
      </c>
    </row>
    <row r="542" spans="1:32" x14ac:dyDescent="0.2">
      <c r="A542" t="s">
        <v>714</v>
      </c>
      <c r="B542" s="52" t="s">
        <v>704</v>
      </c>
      <c r="C542" s="53" t="s">
        <v>80</v>
      </c>
      <c r="D542" s="9" t="s">
        <v>88</v>
      </c>
      <c r="E542" s="8" t="s">
        <v>69</v>
      </c>
      <c r="F542" s="8" t="s">
        <v>69</v>
      </c>
      <c r="G542" s="8" t="s">
        <v>69</v>
      </c>
      <c r="H542" s="8" t="s">
        <v>69</v>
      </c>
      <c r="I542" s="8" t="s">
        <v>69</v>
      </c>
      <c r="J542" s="8" t="s">
        <v>69</v>
      </c>
      <c r="K542" s="8" t="s">
        <v>69</v>
      </c>
      <c r="L542" s="8" t="s">
        <v>69</v>
      </c>
      <c r="M542" s="8" t="s">
        <v>69</v>
      </c>
      <c r="N542" s="8" t="s">
        <v>69</v>
      </c>
      <c r="O542" s="8" t="s">
        <v>69</v>
      </c>
      <c r="P542" s="8" t="s">
        <v>69</v>
      </c>
      <c r="Q542" s="8" t="s">
        <v>69</v>
      </c>
      <c r="R542" s="8" t="s">
        <v>69</v>
      </c>
      <c r="S542" s="8" t="s">
        <v>69</v>
      </c>
      <c r="T542" s="8" t="s">
        <v>69</v>
      </c>
      <c r="U542" s="8" t="s">
        <v>69</v>
      </c>
      <c r="V542" s="8" t="s">
        <v>69</v>
      </c>
      <c r="W542" s="8" t="s">
        <v>69</v>
      </c>
      <c r="X542" s="8" t="s">
        <v>69</v>
      </c>
      <c r="Y542" s="8" t="s">
        <v>69</v>
      </c>
      <c r="Z542" s="8" t="s">
        <v>69</v>
      </c>
      <c r="AA542" s="8" t="s">
        <v>69</v>
      </c>
      <c r="AB542" s="8" t="s">
        <v>69</v>
      </c>
      <c r="AC542" s="8" t="s">
        <v>69</v>
      </c>
      <c r="AD542" s="8" t="s">
        <v>69</v>
      </c>
      <c r="AE542" s="8" t="s">
        <v>69</v>
      </c>
      <c r="AF542" s="8" t="s">
        <v>69</v>
      </c>
    </row>
    <row r="543" spans="1:32" x14ac:dyDescent="0.2">
      <c r="A543" t="s">
        <v>715</v>
      </c>
      <c r="B543" s="52" t="s">
        <v>704</v>
      </c>
      <c r="C543" s="53" t="s">
        <v>80</v>
      </c>
      <c r="D543" s="11" t="s">
        <v>90</v>
      </c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</row>
    <row r="544" spans="1:32" ht="15" x14ac:dyDescent="0.25">
      <c r="A544" t="s">
        <v>716</v>
      </c>
      <c r="B544" s="54" t="s">
        <v>717</v>
      </c>
      <c r="C544" s="55" t="s">
        <v>65</v>
      </c>
      <c r="D544" s="13" t="s">
        <v>66</v>
      </c>
      <c r="E544" s="8">
        <v>1808913.23</v>
      </c>
      <c r="F544" s="8">
        <v>1808913.23</v>
      </c>
      <c r="G544" s="8">
        <v>8806679.4700000007</v>
      </c>
      <c r="H544" s="8">
        <v>1808913.23</v>
      </c>
      <c r="I544" s="8">
        <v>1808913.23</v>
      </c>
      <c r="J544" s="8">
        <v>1808913.23</v>
      </c>
      <c r="K544" s="8">
        <v>1808913.23</v>
      </c>
      <c r="L544" s="8">
        <v>1808913.23</v>
      </c>
      <c r="M544" s="8">
        <v>1808913.23</v>
      </c>
      <c r="N544" s="8">
        <v>1808913.23</v>
      </c>
      <c r="O544" s="8">
        <v>4362673.9400000004</v>
      </c>
      <c r="P544" s="8">
        <v>1808913.23</v>
      </c>
      <c r="Q544" s="8">
        <v>1808913.23</v>
      </c>
      <c r="R544" s="8">
        <v>7021525.4199999999</v>
      </c>
      <c r="S544" s="8">
        <v>1808913.23</v>
      </c>
      <c r="T544" s="8">
        <v>1808913.23</v>
      </c>
      <c r="U544" s="8">
        <v>1808913.23</v>
      </c>
      <c r="V544" s="8">
        <v>1808913.23</v>
      </c>
      <c r="W544" s="8">
        <v>1808913.23</v>
      </c>
      <c r="X544" s="8">
        <v>1808913.23</v>
      </c>
      <c r="Y544" s="8">
        <v>1808913.23</v>
      </c>
      <c r="Z544" s="8">
        <v>1808913.23</v>
      </c>
      <c r="AA544" s="8">
        <v>1808913.23</v>
      </c>
      <c r="AB544" s="8">
        <v>1808913.23</v>
      </c>
      <c r="AC544" s="8">
        <v>1808913.23</v>
      </c>
      <c r="AD544" s="8">
        <v>1808913.23</v>
      </c>
      <c r="AE544" s="8">
        <v>1808913.23</v>
      </c>
      <c r="AF544" s="8">
        <v>1808913.23</v>
      </c>
    </row>
    <row r="545" spans="1:32" x14ac:dyDescent="0.2">
      <c r="A545" t="s">
        <v>718</v>
      </c>
      <c r="B545" s="54" t="s">
        <v>717</v>
      </c>
      <c r="C545" s="55" t="s">
        <v>65</v>
      </c>
      <c r="D545" s="14" t="s">
        <v>68</v>
      </c>
      <c r="E545" s="8" t="s">
        <v>69</v>
      </c>
      <c r="F545" s="8" t="s">
        <v>69</v>
      </c>
      <c r="G545" s="8" t="s">
        <v>69</v>
      </c>
      <c r="H545" s="8" t="s">
        <v>69</v>
      </c>
      <c r="I545" s="8" t="s">
        <v>69</v>
      </c>
      <c r="J545" s="8" t="s">
        <v>69</v>
      </c>
      <c r="K545" s="8" t="s">
        <v>69</v>
      </c>
      <c r="L545" s="8" t="s">
        <v>69</v>
      </c>
      <c r="M545" s="8" t="s">
        <v>69</v>
      </c>
      <c r="N545" s="8" t="s">
        <v>69</v>
      </c>
      <c r="O545" s="8" t="s">
        <v>69</v>
      </c>
      <c r="P545" s="8" t="s">
        <v>69</v>
      </c>
      <c r="Q545" s="8" t="s">
        <v>69</v>
      </c>
      <c r="R545" s="8" t="s">
        <v>69</v>
      </c>
      <c r="S545" s="8" t="s">
        <v>69</v>
      </c>
      <c r="T545" s="8" t="s">
        <v>69</v>
      </c>
      <c r="U545" s="8" t="s">
        <v>69</v>
      </c>
      <c r="V545" s="8" t="s">
        <v>69</v>
      </c>
      <c r="W545" s="8" t="s">
        <v>69</v>
      </c>
      <c r="X545" s="8" t="s">
        <v>69</v>
      </c>
      <c r="Y545" s="8" t="s">
        <v>69</v>
      </c>
      <c r="Z545" s="8" t="s">
        <v>69</v>
      </c>
      <c r="AA545" s="8" t="s">
        <v>69</v>
      </c>
      <c r="AB545" s="8" t="s">
        <v>69</v>
      </c>
      <c r="AC545" s="8" t="s">
        <v>69</v>
      </c>
      <c r="AD545" s="8" t="s">
        <v>69</v>
      </c>
      <c r="AE545" s="8" t="s">
        <v>69</v>
      </c>
      <c r="AF545" s="8" t="s">
        <v>69</v>
      </c>
    </row>
    <row r="546" spans="1:32" x14ac:dyDescent="0.2">
      <c r="A546" t="s">
        <v>719</v>
      </c>
      <c r="B546" s="54" t="s">
        <v>717</v>
      </c>
      <c r="C546" s="55" t="s">
        <v>65</v>
      </c>
      <c r="D546" s="14" t="s">
        <v>71</v>
      </c>
      <c r="E546" s="10"/>
      <c r="F546" s="10"/>
      <c r="G546" s="10">
        <v>21</v>
      </c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</row>
    <row r="547" spans="1:32" x14ac:dyDescent="0.2">
      <c r="A547" t="s">
        <v>720</v>
      </c>
      <c r="B547" s="54" t="s">
        <v>717</v>
      </c>
      <c r="C547" s="55" t="s">
        <v>65</v>
      </c>
      <c r="D547" s="14" t="s">
        <v>73</v>
      </c>
      <c r="E547" s="8"/>
      <c r="F547" s="8"/>
      <c r="G547" s="8" t="s">
        <v>721</v>
      </c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 t="s">
        <v>721</v>
      </c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</row>
    <row r="548" spans="1:32" x14ac:dyDescent="0.2">
      <c r="A548" t="s">
        <v>722</v>
      </c>
      <c r="B548" s="54" t="s">
        <v>717</v>
      </c>
      <c r="C548" s="55" t="s">
        <v>65</v>
      </c>
      <c r="D548" s="14" t="s">
        <v>76</v>
      </c>
      <c r="E548" s="8"/>
      <c r="F548" s="8"/>
      <c r="G548" s="8">
        <v>97</v>
      </c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</row>
    <row r="549" spans="1:32" x14ac:dyDescent="0.2">
      <c r="A549" t="s">
        <v>723</v>
      </c>
      <c r="B549" s="54" t="s">
        <v>717</v>
      </c>
      <c r="C549" s="55" t="s">
        <v>65</v>
      </c>
      <c r="D549" s="15" t="s">
        <v>78</v>
      </c>
      <c r="E549" s="8"/>
      <c r="F549" s="8"/>
      <c r="G549" s="8" t="s">
        <v>721</v>
      </c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 t="s">
        <v>721</v>
      </c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</row>
    <row r="550" spans="1:32" x14ac:dyDescent="0.2">
      <c r="A550" t="s">
        <v>724</v>
      </c>
      <c r="B550" s="54" t="s">
        <v>717</v>
      </c>
      <c r="C550" s="55" t="s">
        <v>80</v>
      </c>
      <c r="D550" s="14" t="s">
        <v>81</v>
      </c>
      <c r="E550" s="8">
        <v>21</v>
      </c>
      <c r="F550" s="8">
        <v>21</v>
      </c>
      <c r="G550" s="8">
        <v>21</v>
      </c>
      <c r="H550" s="8">
        <v>21</v>
      </c>
      <c r="I550" s="8">
        <v>21</v>
      </c>
      <c r="J550" s="8">
        <v>21</v>
      </c>
      <c r="K550" s="8">
        <v>21</v>
      </c>
      <c r="L550" s="8">
        <v>21</v>
      </c>
      <c r="M550" s="8">
        <v>21</v>
      </c>
      <c r="N550" s="8">
        <v>21</v>
      </c>
      <c r="O550" s="8">
        <v>21</v>
      </c>
      <c r="P550" s="8">
        <v>21</v>
      </c>
      <c r="Q550" s="8">
        <v>21</v>
      </c>
      <c r="R550" s="8">
        <v>21</v>
      </c>
      <c r="S550" s="8">
        <v>21</v>
      </c>
      <c r="T550" s="8">
        <v>21</v>
      </c>
      <c r="U550" s="8">
        <v>21</v>
      </c>
      <c r="V550" s="8">
        <v>21</v>
      </c>
      <c r="W550" s="8">
        <v>21</v>
      </c>
      <c r="X550" s="8">
        <v>21</v>
      </c>
      <c r="Y550" s="8">
        <v>21</v>
      </c>
      <c r="Z550" s="8">
        <v>21</v>
      </c>
      <c r="AA550" s="8">
        <v>21</v>
      </c>
      <c r="AB550" s="8">
        <v>21</v>
      </c>
      <c r="AC550" s="8">
        <v>21</v>
      </c>
      <c r="AD550" s="8">
        <v>21</v>
      </c>
      <c r="AE550" s="8">
        <v>21</v>
      </c>
      <c r="AF550" s="8">
        <v>21</v>
      </c>
    </row>
    <row r="551" spans="1:32" x14ac:dyDescent="0.2">
      <c r="A551" t="s">
        <v>725</v>
      </c>
      <c r="B551" s="54" t="s">
        <v>717</v>
      </c>
      <c r="C551" s="55" t="s">
        <v>80</v>
      </c>
      <c r="D551" s="14" t="s">
        <v>83</v>
      </c>
      <c r="E551" s="8" t="s">
        <v>153</v>
      </c>
      <c r="F551" s="8" t="s">
        <v>153</v>
      </c>
      <c r="G551" s="8" t="s">
        <v>153</v>
      </c>
      <c r="H551" s="8" t="s">
        <v>153</v>
      </c>
      <c r="I551" s="8" t="s">
        <v>153</v>
      </c>
      <c r="J551" s="8" t="s">
        <v>153</v>
      </c>
      <c r="K551" s="8" t="s">
        <v>153</v>
      </c>
      <c r="L551" s="8" t="s">
        <v>153</v>
      </c>
      <c r="M551" s="8" t="s">
        <v>153</v>
      </c>
      <c r="N551" s="8" t="s">
        <v>153</v>
      </c>
      <c r="O551" s="8" t="s">
        <v>153</v>
      </c>
      <c r="P551" s="8" t="s">
        <v>153</v>
      </c>
      <c r="Q551" s="8" t="s">
        <v>153</v>
      </c>
      <c r="R551" s="8" t="s">
        <v>153</v>
      </c>
      <c r="S551" s="8" t="s">
        <v>153</v>
      </c>
      <c r="T551" s="8" t="s">
        <v>153</v>
      </c>
      <c r="U551" s="8" t="s">
        <v>153</v>
      </c>
      <c r="V551" s="8" t="s">
        <v>153</v>
      </c>
      <c r="W551" s="8" t="s">
        <v>153</v>
      </c>
      <c r="X551" s="8" t="s">
        <v>153</v>
      </c>
      <c r="Y551" s="8" t="s">
        <v>153</v>
      </c>
      <c r="Z551" s="8" t="s">
        <v>153</v>
      </c>
      <c r="AA551" s="8" t="s">
        <v>153</v>
      </c>
      <c r="AB551" s="8" t="s">
        <v>153</v>
      </c>
      <c r="AC551" s="8" t="s">
        <v>153</v>
      </c>
      <c r="AD551" s="8" t="s">
        <v>153</v>
      </c>
      <c r="AE551" s="8" t="s">
        <v>153</v>
      </c>
      <c r="AF551" s="8" t="s">
        <v>153</v>
      </c>
    </row>
    <row r="552" spans="1:32" x14ac:dyDescent="0.2">
      <c r="A552" t="s">
        <v>726</v>
      </c>
      <c r="B552" s="54" t="s">
        <v>717</v>
      </c>
      <c r="C552" s="55" t="s">
        <v>80</v>
      </c>
      <c r="D552" s="14" t="s">
        <v>86</v>
      </c>
      <c r="E552" s="8">
        <v>1808913.23</v>
      </c>
      <c r="F552" s="8">
        <v>1808913.23</v>
      </c>
      <c r="G552" s="8">
        <v>1808913.23</v>
      </c>
      <c r="H552" s="8">
        <v>1808913.23</v>
      </c>
      <c r="I552" s="8">
        <v>1808913.23</v>
      </c>
      <c r="J552" s="8">
        <v>1808913.23</v>
      </c>
      <c r="K552" s="8">
        <v>1808913.23</v>
      </c>
      <c r="L552" s="8">
        <v>1808913.23</v>
      </c>
      <c r="M552" s="8">
        <v>1808913.23</v>
      </c>
      <c r="N552" s="8">
        <v>1808913.23</v>
      </c>
      <c r="O552" s="8">
        <v>1808913.23</v>
      </c>
      <c r="P552" s="8">
        <v>1808913.23</v>
      </c>
      <c r="Q552" s="8">
        <v>1808913.23</v>
      </c>
      <c r="R552" s="8">
        <v>1808913.23</v>
      </c>
      <c r="S552" s="8">
        <v>1808913.23</v>
      </c>
      <c r="T552" s="8">
        <v>1808913.23</v>
      </c>
      <c r="U552" s="8">
        <v>1808913.23</v>
      </c>
      <c r="V552" s="8">
        <v>1808913.23</v>
      </c>
      <c r="W552" s="8">
        <v>1808913.23</v>
      </c>
      <c r="X552" s="8">
        <v>1808913.23</v>
      </c>
      <c r="Y552" s="8">
        <v>1808913.23</v>
      </c>
      <c r="Z552" s="8">
        <v>1808913.23</v>
      </c>
      <c r="AA552" s="8">
        <v>1808913.23</v>
      </c>
      <c r="AB552" s="8">
        <v>1808913.23</v>
      </c>
      <c r="AC552" s="8">
        <v>1808913.23</v>
      </c>
      <c r="AD552" s="8">
        <v>1808913.23</v>
      </c>
      <c r="AE552" s="8">
        <v>1808913.23</v>
      </c>
      <c r="AF552" s="8">
        <v>1808913.23</v>
      </c>
    </row>
    <row r="553" spans="1:32" x14ac:dyDescent="0.2">
      <c r="A553" t="s">
        <v>727</v>
      </c>
      <c r="B553" s="54" t="s">
        <v>717</v>
      </c>
      <c r="C553" s="55" t="s">
        <v>80</v>
      </c>
      <c r="D553" s="14" t="s">
        <v>88</v>
      </c>
      <c r="E553" s="8" t="s">
        <v>69</v>
      </c>
      <c r="F553" s="8" t="s">
        <v>69</v>
      </c>
      <c r="G553" s="8" t="s">
        <v>69</v>
      </c>
      <c r="H553" s="8" t="s">
        <v>69</v>
      </c>
      <c r="I553" s="8" t="s">
        <v>69</v>
      </c>
      <c r="J553" s="8" t="s">
        <v>69</v>
      </c>
      <c r="K553" s="8" t="s">
        <v>69</v>
      </c>
      <c r="L553" s="8" t="s">
        <v>69</v>
      </c>
      <c r="M553" s="8" t="s">
        <v>69</v>
      </c>
      <c r="N553" s="8" t="s">
        <v>69</v>
      </c>
      <c r="O553" s="8" t="s">
        <v>69</v>
      </c>
      <c r="P553" s="8" t="s">
        <v>69</v>
      </c>
      <c r="Q553" s="8" t="s">
        <v>69</v>
      </c>
      <c r="R553" s="8" t="s">
        <v>69</v>
      </c>
      <c r="S553" s="8" t="s">
        <v>69</v>
      </c>
      <c r="T553" s="8" t="s">
        <v>69</v>
      </c>
      <c r="U553" s="8" t="s">
        <v>69</v>
      </c>
      <c r="V553" s="8" t="s">
        <v>69</v>
      </c>
      <c r="W553" s="8" t="s">
        <v>69</v>
      </c>
      <c r="X553" s="8" t="s">
        <v>69</v>
      </c>
      <c r="Y553" s="8" t="s">
        <v>69</v>
      </c>
      <c r="Z553" s="8" t="s">
        <v>69</v>
      </c>
      <c r="AA553" s="8" t="s">
        <v>69</v>
      </c>
      <c r="AB553" s="8" t="s">
        <v>69</v>
      </c>
      <c r="AC553" s="8" t="s">
        <v>69</v>
      </c>
      <c r="AD553" s="8" t="s">
        <v>69</v>
      </c>
      <c r="AE553" s="8" t="s">
        <v>69</v>
      </c>
      <c r="AF553" s="8" t="s">
        <v>69</v>
      </c>
    </row>
    <row r="554" spans="1:32" x14ac:dyDescent="0.2">
      <c r="A554" t="s">
        <v>728</v>
      </c>
      <c r="B554" s="54" t="s">
        <v>717</v>
      </c>
      <c r="C554" s="55" t="s">
        <v>80</v>
      </c>
      <c r="D554" s="15" t="s">
        <v>90</v>
      </c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</row>
    <row r="555" spans="1:32" ht="15" x14ac:dyDescent="0.25">
      <c r="A555" t="s">
        <v>729</v>
      </c>
      <c r="B555" s="52" t="s">
        <v>730</v>
      </c>
      <c r="C555" s="53" t="s">
        <v>65</v>
      </c>
      <c r="D555" s="7" t="s">
        <v>66</v>
      </c>
      <c r="E555" s="8">
        <v>360340.35</v>
      </c>
      <c r="F555" s="8">
        <v>360340.35</v>
      </c>
      <c r="G555" s="8">
        <v>381929.15</v>
      </c>
      <c r="H555" s="8">
        <v>360340.35</v>
      </c>
      <c r="I555" s="8">
        <v>360340.35</v>
      </c>
      <c r="J555" s="8">
        <v>360340.35</v>
      </c>
      <c r="K555" s="8">
        <v>360340.35</v>
      </c>
      <c r="L555" s="8">
        <v>360340.35</v>
      </c>
      <c r="M555" s="8">
        <v>360340.35</v>
      </c>
      <c r="N555" s="8">
        <v>360340.35</v>
      </c>
      <c r="O555" s="8">
        <v>677714.25</v>
      </c>
      <c r="P555" s="8">
        <v>360340.35</v>
      </c>
      <c r="Q555" s="8">
        <v>360340.35</v>
      </c>
      <c r="R555" s="8">
        <v>849564.6</v>
      </c>
      <c r="S555" s="8">
        <v>360340.35</v>
      </c>
      <c r="T555" s="8">
        <v>360340.35</v>
      </c>
      <c r="U555" s="8">
        <v>360340.35</v>
      </c>
      <c r="V555" s="8">
        <v>360340.35</v>
      </c>
      <c r="W555" s="8">
        <v>360340.35</v>
      </c>
      <c r="X555" s="8">
        <v>360340.35</v>
      </c>
      <c r="Y555" s="8">
        <v>360340.35</v>
      </c>
      <c r="Z555" s="8">
        <v>360340.35</v>
      </c>
      <c r="AA555" s="8">
        <v>360340.35</v>
      </c>
      <c r="AB555" s="8">
        <v>360340.35</v>
      </c>
      <c r="AC555" s="8">
        <v>360340.35</v>
      </c>
      <c r="AD555" s="8">
        <v>360340.35</v>
      </c>
      <c r="AE555" s="8">
        <v>360340.35</v>
      </c>
      <c r="AF555" s="8">
        <v>360340.35</v>
      </c>
    </row>
    <row r="556" spans="1:32" x14ac:dyDescent="0.2">
      <c r="A556" t="s">
        <v>731</v>
      </c>
      <c r="B556" s="52" t="s">
        <v>730</v>
      </c>
      <c r="C556" s="53" t="s">
        <v>65</v>
      </c>
      <c r="D556" s="9" t="s">
        <v>68</v>
      </c>
      <c r="E556" s="8" t="s">
        <v>69</v>
      </c>
      <c r="F556" s="8" t="s">
        <v>69</v>
      </c>
      <c r="G556" s="8" t="s">
        <v>69</v>
      </c>
      <c r="H556" s="8" t="s">
        <v>69</v>
      </c>
      <c r="I556" s="8" t="s">
        <v>69</v>
      </c>
      <c r="J556" s="8" t="s">
        <v>69</v>
      </c>
      <c r="K556" s="8" t="s">
        <v>69</v>
      </c>
      <c r="L556" s="8" t="s">
        <v>69</v>
      </c>
      <c r="M556" s="8" t="s">
        <v>69</v>
      </c>
      <c r="N556" s="8" t="s">
        <v>69</v>
      </c>
      <c r="O556" s="8" t="s">
        <v>69</v>
      </c>
      <c r="P556" s="8" t="s">
        <v>69</v>
      </c>
      <c r="Q556" s="8" t="s">
        <v>69</v>
      </c>
      <c r="R556" s="8" t="s">
        <v>69</v>
      </c>
      <c r="S556" s="8" t="s">
        <v>69</v>
      </c>
      <c r="T556" s="8" t="s">
        <v>69</v>
      </c>
      <c r="U556" s="8" t="s">
        <v>69</v>
      </c>
      <c r="V556" s="8" t="s">
        <v>69</v>
      </c>
      <c r="W556" s="8" t="s">
        <v>69</v>
      </c>
      <c r="X556" s="8" t="s">
        <v>69</v>
      </c>
      <c r="Y556" s="8" t="s">
        <v>69</v>
      </c>
      <c r="Z556" s="8" t="s">
        <v>69</v>
      </c>
      <c r="AA556" s="8" t="s">
        <v>69</v>
      </c>
      <c r="AB556" s="8" t="s">
        <v>69</v>
      </c>
      <c r="AC556" s="8" t="s">
        <v>69</v>
      </c>
      <c r="AD556" s="8" t="s">
        <v>69</v>
      </c>
      <c r="AE556" s="8" t="s">
        <v>69</v>
      </c>
      <c r="AF556" s="8" t="s">
        <v>69</v>
      </c>
    </row>
    <row r="557" spans="1:32" x14ac:dyDescent="0.2">
      <c r="A557" t="s">
        <v>732</v>
      </c>
      <c r="B557" s="52" t="s">
        <v>730</v>
      </c>
      <c r="C557" s="53" t="s">
        <v>65</v>
      </c>
      <c r="D557" s="9" t="s">
        <v>71</v>
      </c>
      <c r="E557" s="10"/>
      <c r="F557" s="10"/>
      <c r="G557" s="10">
        <v>21</v>
      </c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</row>
    <row r="558" spans="1:32" x14ac:dyDescent="0.2">
      <c r="A558" t="s">
        <v>733</v>
      </c>
      <c r="B558" s="52" t="s">
        <v>730</v>
      </c>
      <c r="C558" s="53" t="s">
        <v>65</v>
      </c>
      <c r="D558" s="9" t="s">
        <v>73</v>
      </c>
      <c r="E558" s="8"/>
      <c r="F558" s="8"/>
      <c r="G558" s="8" t="s">
        <v>734</v>
      </c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 t="s">
        <v>734</v>
      </c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</row>
    <row r="559" spans="1:32" x14ac:dyDescent="0.2">
      <c r="A559" t="s">
        <v>735</v>
      </c>
      <c r="B559" s="52" t="s">
        <v>730</v>
      </c>
      <c r="C559" s="53" t="s">
        <v>65</v>
      </c>
      <c r="D559" s="9" t="s">
        <v>76</v>
      </c>
      <c r="E559" s="8"/>
      <c r="F559" s="8"/>
      <c r="G559" s="8">
        <v>515</v>
      </c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</row>
    <row r="560" spans="1:32" x14ac:dyDescent="0.2">
      <c r="A560" t="s">
        <v>736</v>
      </c>
      <c r="B560" s="52" t="s">
        <v>730</v>
      </c>
      <c r="C560" s="53" t="s">
        <v>65</v>
      </c>
      <c r="D560" s="11" t="s">
        <v>78</v>
      </c>
      <c r="E560" s="8"/>
      <c r="F560" s="8"/>
      <c r="G560" s="8" t="s">
        <v>734</v>
      </c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 t="s">
        <v>734</v>
      </c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</row>
    <row r="561" spans="1:32" x14ac:dyDescent="0.2">
      <c r="A561" t="s">
        <v>737</v>
      </c>
      <c r="B561" s="52" t="s">
        <v>730</v>
      </c>
      <c r="C561" s="53" t="s">
        <v>80</v>
      </c>
      <c r="D561" s="9" t="s">
        <v>81</v>
      </c>
      <c r="E561" s="8">
        <v>21</v>
      </c>
      <c r="F561" s="8">
        <v>21</v>
      </c>
      <c r="G561" s="8">
        <v>21</v>
      </c>
      <c r="H561" s="8">
        <v>21</v>
      </c>
      <c r="I561" s="8">
        <v>21</v>
      </c>
      <c r="J561" s="8">
        <v>21</v>
      </c>
      <c r="K561" s="8">
        <v>21</v>
      </c>
      <c r="L561" s="8">
        <v>21</v>
      </c>
      <c r="M561" s="8">
        <v>21</v>
      </c>
      <c r="N561" s="8">
        <v>21</v>
      </c>
      <c r="O561" s="8">
        <v>21</v>
      </c>
      <c r="P561" s="8">
        <v>21</v>
      </c>
      <c r="Q561" s="8">
        <v>21</v>
      </c>
      <c r="R561" s="8">
        <v>21</v>
      </c>
      <c r="S561" s="8">
        <v>21</v>
      </c>
      <c r="T561" s="8">
        <v>21</v>
      </c>
      <c r="U561" s="8">
        <v>21</v>
      </c>
      <c r="V561" s="8">
        <v>21</v>
      </c>
      <c r="W561" s="8">
        <v>21</v>
      </c>
      <c r="X561" s="8">
        <v>21</v>
      </c>
      <c r="Y561" s="8">
        <v>21</v>
      </c>
      <c r="Z561" s="8">
        <v>21</v>
      </c>
      <c r="AA561" s="8">
        <v>21</v>
      </c>
      <c r="AB561" s="8">
        <v>21</v>
      </c>
      <c r="AC561" s="8">
        <v>21</v>
      </c>
      <c r="AD561" s="8">
        <v>21</v>
      </c>
      <c r="AE561" s="8">
        <v>21</v>
      </c>
      <c r="AF561" s="8">
        <v>21</v>
      </c>
    </row>
    <row r="562" spans="1:32" x14ac:dyDescent="0.2">
      <c r="A562" t="s">
        <v>738</v>
      </c>
      <c r="B562" s="52" t="s">
        <v>730</v>
      </c>
      <c r="C562" s="53" t="s">
        <v>80</v>
      </c>
      <c r="D562" s="9" t="s">
        <v>83</v>
      </c>
      <c r="E562" s="8" t="s">
        <v>153</v>
      </c>
      <c r="F562" s="8" t="s">
        <v>153</v>
      </c>
      <c r="G562" s="8" t="s">
        <v>153</v>
      </c>
      <c r="H562" s="8" t="s">
        <v>153</v>
      </c>
      <c r="I562" s="8" t="s">
        <v>153</v>
      </c>
      <c r="J562" s="8" t="s">
        <v>153</v>
      </c>
      <c r="K562" s="8" t="s">
        <v>153</v>
      </c>
      <c r="L562" s="8" t="s">
        <v>153</v>
      </c>
      <c r="M562" s="8" t="s">
        <v>153</v>
      </c>
      <c r="N562" s="8" t="s">
        <v>153</v>
      </c>
      <c r="O562" s="8" t="s">
        <v>153</v>
      </c>
      <c r="P562" s="8" t="s">
        <v>153</v>
      </c>
      <c r="Q562" s="8" t="s">
        <v>153</v>
      </c>
      <c r="R562" s="8" t="s">
        <v>153</v>
      </c>
      <c r="S562" s="8" t="s">
        <v>153</v>
      </c>
      <c r="T562" s="8" t="s">
        <v>153</v>
      </c>
      <c r="U562" s="8" t="s">
        <v>153</v>
      </c>
      <c r="V562" s="8" t="s">
        <v>153</v>
      </c>
      <c r="W562" s="8" t="s">
        <v>153</v>
      </c>
      <c r="X562" s="8" t="s">
        <v>153</v>
      </c>
      <c r="Y562" s="8" t="s">
        <v>153</v>
      </c>
      <c r="Z562" s="8" t="s">
        <v>153</v>
      </c>
      <c r="AA562" s="8" t="s">
        <v>153</v>
      </c>
      <c r="AB562" s="8" t="s">
        <v>153</v>
      </c>
      <c r="AC562" s="8" t="s">
        <v>153</v>
      </c>
      <c r="AD562" s="8" t="s">
        <v>153</v>
      </c>
      <c r="AE562" s="8" t="s">
        <v>153</v>
      </c>
      <c r="AF562" s="8" t="s">
        <v>153</v>
      </c>
    </row>
    <row r="563" spans="1:32" x14ac:dyDescent="0.2">
      <c r="A563" t="s">
        <v>739</v>
      </c>
      <c r="B563" s="52" t="s">
        <v>730</v>
      </c>
      <c r="C563" s="53" t="s">
        <v>80</v>
      </c>
      <c r="D563" s="9" t="s">
        <v>86</v>
      </c>
      <c r="E563" s="8">
        <v>2824713.2</v>
      </c>
      <c r="F563" s="8">
        <v>2824713.2</v>
      </c>
      <c r="G563" s="8">
        <v>2824713.2</v>
      </c>
      <c r="H563" s="8">
        <v>2824713.2</v>
      </c>
      <c r="I563" s="8">
        <v>2824713.2</v>
      </c>
      <c r="J563" s="8">
        <v>2824713.2</v>
      </c>
      <c r="K563" s="8">
        <v>2824713.2</v>
      </c>
      <c r="L563" s="8">
        <v>2824713.2</v>
      </c>
      <c r="M563" s="8">
        <v>2824713.2</v>
      </c>
      <c r="N563" s="8">
        <v>2824713.2</v>
      </c>
      <c r="O563" s="8">
        <v>2824713.2</v>
      </c>
      <c r="P563" s="8">
        <v>2824713.2</v>
      </c>
      <c r="Q563" s="8">
        <v>2824713.2</v>
      </c>
      <c r="R563" s="8">
        <v>2824713.2</v>
      </c>
      <c r="S563" s="8">
        <v>2824713.2</v>
      </c>
      <c r="T563" s="8">
        <v>2824713.2</v>
      </c>
      <c r="U563" s="8">
        <v>2824713.2</v>
      </c>
      <c r="V563" s="8">
        <v>2824713.2</v>
      </c>
      <c r="W563" s="8">
        <v>2824713.2</v>
      </c>
      <c r="X563" s="8">
        <v>2824713.2</v>
      </c>
      <c r="Y563" s="8">
        <v>2824713.2</v>
      </c>
      <c r="Z563" s="8">
        <v>2824713.2</v>
      </c>
      <c r="AA563" s="8">
        <v>2824713.2</v>
      </c>
      <c r="AB563" s="8">
        <v>2824713.2</v>
      </c>
      <c r="AC563" s="8">
        <v>2824713.2</v>
      </c>
      <c r="AD563" s="8">
        <v>2824713.2</v>
      </c>
      <c r="AE563" s="8">
        <v>2824713.2</v>
      </c>
      <c r="AF563" s="8">
        <v>2824713.2</v>
      </c>
    </row>
    <row r="564" spans="1:32" x14ac:dyDescent="0.2">
      <c r="A564" t="s">
        <v>740</v>
      </c>
      <c r="B564" s="52" t="s">
        <v>730</v>
      </c>
      <c r="C564" s="53" t="s">
        <v>80</v>
      </c>
      <c r="D564" s="9" t="s">
        <v>88</v>
      </c>
      <c r="E564" s="8" t="s">
        <v>69</v>
      </c>
      <c r="F564" s="8" t="s">
        <v>69</v>
      </c>
      <c r="G564" s="8" t="s">
        <v>69</v>
      </c>
      <c r="H564" s="8" t="s">
        <v>69</v>
      </c>
      <c r="I564" s="8" t="s">
        <v>69</v>
      </c>
      <c r="J564" s="8" t="s">
        <v>69</v>
      </c>
      <c r="K564" s="8" t="s">
        <v>69</v>
      </c>
      <c r="L564" s="8" t="s">
        <v>69</v>
      </c>
      <c r="M564" s="8" t="s">
        <v>69</v>
      </c>
      <c r="N564" s="8" t="s">
        <v>69</v>
      </c>
      <c r="O564" s="8" t="s">
        <v>69</v>
      </c>
      <c r="P564" s="8" t="s">
        <v>69</v>
      </c>
      <c r="Q564" s="8" t="s">
        <v>69</v>
      </c>
      <c r="R564" s="8" t="s">
        <v>69</v>
      </c>
      <c r="S564" s="8" t="s">
        <v>69</v>
      </c>
      <c r="T564" s="8" t="s">
        <v>69</v>
      </c>
      <c r="U564" s="8" t="s">
        <v>69</v>
      </c>
      <c r="V564" s="8" t="s">
        <v>69</v>
      </c>
      <c r="W564" s="8" t="s">
        <v>69</v>
      </c>
      <c r="X564" s="8" t="s">
        <v>69</v>
      </c>
      <c r="Y564" s="8" t="s">
        <v>69</v>
      </c>
      <c r="Z564" s="8" t="s">
        <v>69</v>
      </c>
      <c r="AA564" s="8" t="s">
        <v>69</v>
      </c>
      <c r="AB564" s="8" t="s">
        <v>69</v>
      </c>
      <c r="AC564" s="8" t="s">
        <v>69</v>
      </c>
      <c r="AD564" s="8" t="s">
        <v>69</v>
      </c>
      <c r="AE564" s="8" t="s">
        <v>69</v>
      </c>
      <c r="AF564" s="8" t="s">
        <v>69</v>
      </c>
    </row>
    <row r="565" spans="1:32" x14ac:dyDescent="0.2">
      <c r="A565" t="s">
        <v>741</v>
      </c>
      <c r="B565" s="52" t="s">
        <v>730</v>
      </c>
      <c r="C565" s="53" t="s">
        <v>80</v>
      </c>
      <c r="D565" s="11" t="s">
        <v>90</v>
      </c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</row>
    <row r="566" spans="1:32" ht="15" x14ac:dyDescent="0.25">
      <c r="A566" t="s">
        <v>742</v>
      </c>
      <c r="B566" s="54" t="s">
        <v>743</v>
      </c>
      <c r="C566" s="55" t="s">
        <v>65</v>
      </c>
      <c r="D566" s="13" t="s">
        <v>66</v>
      </c>
      <c r="E566" s="8">
        <v>5197933.74</v>
      </c>
      <c r="F566" s="8">
        <v>5197933.74</v>
      </c>
      <c r="G566" s="8">
        <v>7624746.2400000002</v>
      </c>
      <c r="H566" s="8">
        <v>5197933.74</v>
      </c>
      <c r="I566" s="8">
        <v>5197933.74</v>
      </c>
      <c r="J566" s="8">
        <v>5197933.74</v>
      </c>
      <c r="K566" s="8">
        <v>5197933.74</v>
      </c>
      <c r="L566" s="8">
        <v>5197933.74</v>
      </c>
      <c r="M566" s="8">
        <v>5197933.74</v>
      </c>
      <c r="N566" s="8">
        <v>5197933.74</v>
      </c>
      <c r="O566" s="8">
        <v>14037728.4</v>
      </c>
      <c r="P566" s="8">
        <v>5197933.74</v>
      </c>
      <c r="Q566" s="8">
        <v>5197933.74</v>
      </c>
      <c r="R566" s="8">
        <v>6633208.3799999999</v>
      </c>
      <c r="S566" s="8">
        <v>5197933.74</v>
      </c>
      <c r="T566" s="8">
        <v>5197933.74</v>
      </c>
      <c r="U566" s="8">
        <v>5197933.74</v>
      </c>
      <c r="V566" s="8">
        <v>5197933.74</v>
      </c>
      <c r="W566" s="8">
        <v>5197933.74</v>
      </c>
      <c r="X566" s="8">
        <v>5197933.74</v>
      </c>
      <c r="Y566" s="8">
        <v>5197933.74</v>
      </c>
      <c r="Z566" s="8">
        <v>5197933.74</v>
      </c>
      <c r="AA566" s="8">
        <v>5197933.74</v>
      </c>
      <c r="AB566" s="8">
        <v>5197933.74</v>
      </c>
      <c r="AC566" s="8">
        <v>5197933.74</v>
      </c>
      <c r="AD566" s="8">
        <v>5197933.74</v>
      </c>
      <c r="AE566" s="8">
        <v>5197933.74</v>
      </c>
      <c r="AF566" s="8">
        <v>5197933.74</v>
      </c>
    </row>
    <row r="567" spans="1:32" x14ac:dyDescent="0.2">
      <c r="A567" t="s">
        <v>744</v>
      </c>
      <c r="B567" s="54" t="s">
        <v>743</v>
      </c>
      <c r="C567" s="55" t="s">
        <v>65</v>
      </c>
      <c r="D567" s="14" t="s">
        <v>68</v>
      </c>
      <c r="E567" s="8" t="s">
        <v>69</v>
      </c>
      <c r="F567" s="8" t="s">
        <v>69</v>
      </c>
      <c r="G567" s="8" t="s">
        <v>69</v>
      </c>
      <c r="H567" s="8" t="s">
        <v>69</v>
      </c>
      <c r="I567" s="8" t="s">
        <v>69</v>
      </c>
      <c r="J567" s="8" t="s">
        <v>69</v>
      </c>
      <c r="K567" s="8" t="s">
        <v>69</v>
      </c>
      <c r="L567" s="8" t="s">
        <v>69</v>
      </c>
      <c r="M567" s="8" t="s">
        <v>69</v>
      </c>
      <c r="N567" s="8" t="s">
        <v>69</v>
      </c>
      <c r="O567" s="8" t="s">
        <v>69</v>
      </c>
      <c r="P567" s="8" t="s">
        <v>69</v>
      </c>
      <c r="Q567" s="8" t="s">
        <v>69</v>
      </c>
      <c r="R567" s="8" t="s">
        <v>69</v>
      </c>
      <c r="S567" s="8" t="s">
        <v>69</v>
      </c>
      <c r="T567" s="8" t="s">
        <v>69</v>
      </c>
      <c r="U567" s="8" t="s">
        <v>69</v>
      </c>
      <c r="V567" s="8" t="s">
        <v>69</v>
      </c>
      <c r="W567" s="8" t="s">
        <v>69</v>
      </c>
      <c r="X567" s="8" t="s">
        <v>69</v>
      </c>
      <c r="Y567" s="8" t="s">
        <v>69</v>
      </c>
      <c r="Z567" s="8" t="s">
        <v>69</v>
      </c>
      <c r="AA567" s="8" t="s">
        <v>69</v>
      </c>
      <c r="AB567" s="8" t="s">
        <v>69</v>
      </c>
      <c r="AC567" s="8" t="s">
        <v>69</v>
      </c>
      <c r="AD567" s="8" t="s">
        <v>69</v>
      </c>
      <c r="AE567" s="8" t="s">
        <v>69</v>
      </c>
      <c r="AF567" s="8" t="s">
        <v>69</v>
      </c>
    </row>
    <row r="568" spans="1:32" x14ac:dyDescent="0.2">
      <c r="A568" t="s">
        <v>745</v>
      </c>
      <c r="B568" s="54" t="s">
        <v>743</v>
      </c>
      <c r="C568" s="55" t="s">
        <v>65</v>
      </c>
      <c r="D568" s="14" t="s">
        <v>71</v>
      </c>
      <c r="E568" s="10"/>
      <c r="F568" s="10"/>
      <c r="G568" s="10">
        <v>21</v>
      </c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</row>
    <row r="569" spans="1:32" x14ac:dyDescent="0.2">
      <c r="A569" t="s">
        <v>746</v>
      </c>
      <c r="B569" s="54" t="s">
        <v>743</v>
      </c>
      <c r="C569" s="55" t="s">
        <v>65</v>
      </c>
      <c r="D569" s="14" t="s">
        <v>73</v>
      </c>
      <c r="E569" s="8"/>
      <c r="F569" s="8"/>
      <c r="G569" s="8" t="s">
        <v>747</v>
      </c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 t="s">
        <v>747</v>
      </c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</row>
    <row r="570" spans="1:32" x14ac:dyDescent="0.2">
      <c r="A570" t="s">
        <v>748</v>
      </c>
      <c r="B570" s="54" t="s">
        <v>743</v>
      </c>
      <c r="C570" s="55" t="s">
        <v>65</v>
      </c>
      <c r="D570" s="14" t="s">
        <v>76</v>
      </c>
      <c r="E570" s="8"/>
      <c r="F570" s="8"/>
      <c r="G570" s="8">
        <v>258</v>
      </c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</row>
    <row r="571" spans="1:32" x14ac:dyDescent="0.2">
      <c r="A571" t="s">
        <v>749</v>
      </c>
      <c r="B571" s="54" t="s">
        <v>743</v>
      </c>
      <c r="C571" s="55" t="s">
        <v>65</v>
      </c>
      <c r="D571" s="15" t="s">
        <v>78</v>
      </c>
      <c r="E571" s="8"/>
      <c r="F571" s="8"/>
      <c r="G571" s="8" t="s">
        <v>747</v>
      </c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 t="s">
        <v>747</v>
      </c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</row>
    <row r="572" spans="1:32" x14ac:dyDescent="0.2">
      <c r="A572" t="s">
        <v>750</v>
      </c>
      <c r="B572" s="54" t="s">
        <v>743</v>
      </c>
      <c r="C572" s="55" t="s">
        <v>80</v>
      </c>
      <c r="D572" s="14" t="s">
        <v>81</v>
      </c>
      <c r="E572" s="8">
        <v>21</v>
      </c>
      <c r="F572" s="8">
        <v>21</v>
      </c>
      <c r="G572" s="8">
        <v>21</v>
      </c>
      <c r="H572" s="8">
        <v>21</v>
      </c>
      <c r="I572" s="8">
        <v>21</v>
      </c>
      <c r="J572" s="8">
        <v>21</v>
      </c>
      <c r="K572" s="8">
        <v>21</v>
      </c>
      <c r="L572" s="8">
        <v>21</v>
      </c>
      <c r="M572" s="8">
        <v>21</v>
      </c>
      <c r="N572" s="8">
        <v>21</v>
      </c>
      <c r="O572" s="8">
        <v>21</v>
      </c>
      <c r="P572" s="8">
        <v>21</v>
      </c>
      <c r="Q572" s="8">
        <v>21</v>
      </c>
      <c r="R572" s="8">
        <v>21</v>
      </c>
      <c r="S572" s="8">
        <v>21</v>
      </c>
      <c r="T572" s="8">
        <v>21</v>
      </c>
      <c r="U572" s="8">
        <v>21</v>
      </c>
      <c r="V572" s="8">
        <v>21</v>
      </c>
      <c r="W572" s="8">
        <v>21</v>
      </c>
      <c r="X572" s="8">
        <v>21</v>
      </c>
      <c r="Y572" s="8">
        <v>21</v>
      </c>
      <c r="Z572" s="8">
        <v>21</v>
      </c>
      <c r="AA572" s="8">
        <v>21</v>
      </c>
      <c r="AB572" s="8">
        <v>21</v>
      </c>
      <c r="AC572" s="8">
        <v>21</v>
      </c>
      <c r="AD572" s="8">
        <v>21</v>
      </c>
      <c r="AE572" s="8">
        <v>21</v>
      </c>
      <c r="AF572" s="8">
        <v>21</v>
      </c>
    </row>
    <row r="573" spans="1:32" x14ac:dyDescent="0.2">
      <c r="A573" t="s">
        <v>751</v>
      </c>
      <c r="B573" s="54" t="s">
        <v>743</v>
      </c>
      <c r="C573" s="55" t="s">
        <v>80</v>
      </c>
      <c r="D573" s="14" t="s">
        <v>83</v>
      </c>
      <c r="E573" s="8" t="s">
        <v>153</v>
      </c>
      <c r="F573" s="8" t="s">
        <v>153</v>
      </c>
      <c r="G573" s="8" t="s">
        <v>153</v>
      </c>
      <c r="H573" s="8" t="s">
        <v>153</v>
      </c>
      <c r="I573" s="8" t="s">
        <v>153</v>
      </c>
      <c r="J573" s="8" t="s">
        <v>153</v>
      </c>
      <c r="K573" s="8" t="s">
        <v>153</v>
      </c>
      <c r="L573" s="8" t="s">
        <v>153</v>
      </c>
      <c r="M573" s="8" t="s">
        <v>153</v>
      </c>
      <c r="N573" s="8" t="s">
        <v>153</v>
      </c>
      <c r="O573" s="8" t="s">
        <v>153</v>
      </c>
      <c r="P573" s="8" t="s">
        <v>153</v>
      </c>
      <c r="Q573" s="8" t="s">
        <v>153</v>
      </c>
      <c r="R573" s="8" t="s">
        <v>153</v>
      </c>
      <c r="S573" s="8" t="s">
        <v>153</v>
      </c>
      <c r="T573" s="8" t="s">
        <v>153</v>
      </c>
      <c r="U573" s="8" t="s">
        <v>153</v>
      </c>
      <c r="V573" s="8" t="s">
        <v>153</v>
      </c>
      <c r="W573" s="8" t="s">
        <v>153</v>
      </c>
      <c r="X573" s="8" t="s">
        <v>153</v>
      </c>
      <c r="Y573" s="8" t="s">
        <v>153</v>
      </c>
      <c r="Z573" s="8" t="s">
        <v>153</v>
      </c>
      <c r="AA573" s="8" t="s">
        <v>153</v>
      </c>
      <c r="AB573" s="8" t="s">
        <v>153</v>
      </c>
      <c r="AC573" s="8" t="s">
        <v>153</v>
      </c>
      <c r="AD573" s="8" t="s">
        <v>153</v>
      </c>
      <c r="AE573" s="8" t="s">
        <v>153</v>
      </c>
      <c r="AF573" s="8" t="s">
        <v>153</v>
      </c>
    </row>
    <row r="574" spans="1:32" x14ac:dyDescent="0.2">
      <c r="A574" t="s">
        <v>752</v>
      </c>
      <c r="B574" s="54" t="s">
        <v>743</v>
      </c>
      <c r="C574" s="55" t="s">
        <v>80</v>
      </c>
      <c r="D574" s="14" t="s">
        <v>86</v>
      </c>
      <c r="E574" s="8">
        <v>11419794.66</v>
      </c>
      <c r="F574" s="8">
        <v>11419794.66</v>
      </c>
      <c r="G574" s="8">
        <v>11419794.66</v>
      </c>
      <c r="H574" s="8">
        <v>11419794.66</v>
      </c>
      <c r="I574" s="8">
        <v>11419794.66</v>
      </c>
      <c r="J574" s="8">
        <v>11419794.66</v>
      </c>
      <c r="K574" s="8">
        <v>11419794.66</v>
      </c>
      <c r="L574" s="8">
        <v>11419794.66</v>
      </c>
      <c r="M574" s="8">
        <v>11419794.66</v>
      </c>
      <c r="N574" s="8">
        <v>11419794.66</v>
      </c>
      <c r="O574" s="8">
        <v>11419794.66</v>
      </c>
      <c r="P574" s="8">
        <v>11419794.66</v>
      </c>
      <c r="Q574" s="8">
        <v>11419794.66</v>
      </c>
      <c r="R574" s="8">
        <v>11419794.66</v>
      </c>
      <c r="S574" s="8">
        <v>11419794.66</v>
      </c>
      <c r="T574" s="8">
        <v>11419794.66</v>
      </c>
      <c r="U574" s="8">
        <v>11419794.66</v>
      </c>
      <c r="V574" s="8">
        <v>11419794.66</v>
      </c>
      <c r="W574" s="8">
        <v>11419794.66</v>
      </c>
      <c r="X574" s="8">
        <v>11419794.66</v>
      </c>
      <c r="Y574" s="8">
        <v>11419794.66</v>
      </c>
      <c r="Z574" s="8">
        <v>11419794.66</v>
      </c>
      <c r="AA574" s="8">
        <v>11419794.66</v>
      </c>
      <c r="AB574" s="8">
        <v>11419794.66</v>
      </c>
      <c r="AC574" s="8">
        <v>11419794.66</v>
      </c>
      <c r="AD574" s="8">
        <v>11419794.66</v>
      </c>
      <c r="AE574" s="8">
        <v>11419794.66</v>
      </c>
      <c r="AF574" s="8">
        <v>11419794.66</v>
      </c>
    </row>
    <row r="575" spans="1:32" x14ac:dyDescent="0.2">
      <c r="A575" t="s">
        <v>753</v>
      </c>
      <c r="B575" s="54" t="s">
        <v>743</v>
      </c>
      <c r="C575" s="55" t="s">
        <v>80</v>
      </c>
      <c r="D575" s="14" t="s">
        <v>88</v>
      </c>
      <c r="E575" s="8" t="s">
        <v>69</v>
      </c>
      <c r="F575" s="8" t="s">
        <v>69</v>
      </c>
      <c r="G575" s="8" t="s">
        <v>69</v>
      </c>
      <c r="H575" s="8" t="s">
        <v>69</v>
      </c>
      <c r="I575" s="8" t="s">
        <v>69</v>
      </c>
      <c r="J575" s="8" t="s">
        <v>69</v>
      </c>
      <c r="K575" s="8" t="s">
        <v>69</v>
      </c>
      <c r="L575" s="8" t="s">
        <v>69</v>
      </c>
      <c r="M575" s="8" t="s">
        <v>69</v>
      </c>
      <c r="N575" s="8" t="s">
        <v>69</v>
      </c>
      <c r="O575" s="8" t="s">
        <v>69</v>
      </c>
      <c r="P575" s="8" t="s">
        <v>69</v>
      </c>
      <c r="Q575" s="8" t="s">
        <v>69</v>
      </c>
      <c r="R575" s="8" t="s">
        <v>69</v>
      </c>
      <c r="S575" s="8" t="s">
        <v>69</v>
      </c>
      <c r="T575" s="8" t="s">
        <v>69</v>
      </c>
      <c r="U575" s="8" t="s">
        <v>69</v>
      </c>
      <c r="V575" s="8" t="s">
        <v>69</v>
      </c>
      <c r="W575" s="8" t="s">
        <v>69</v>
      </c>
      <c r="X575" s="8" t="s">
        <v>69</v>
      </c>
      <c r="Y575" s="8" t="s">
        <v>69</v>
      </c>
      <c r="Z575" s="8" t="s">
        <v>69</v>
      </c>
      <c r="AA575" s="8" t="s">
        <v>69</v>
      </c>
      <c r="AB575" s="8" t="s">
        <v>69</v>
      </c>
      <c r="AC575" s="8" t="s">
        <v>69</v>
      </c>
      <c r="AD575" s="8" t="s">
        <v>69</v>
      </c>
      <c r="AE575" s="8" t="s">
        <v>69</v>
      </c>
      <c r="AF575" s="8" t="s">
        <v>69</v>
      </c>
    </row>
    <row r="576" spans="1:32" x14ac:dyDescent="0.2">
      <c r="A576" t="s">
        <v>754</v>
      </c>
      <c r="B576" s="54" t="s">
        <v>743</v>
      </c>
      <c r="C576" s="55" t="s">
        <v>80</v>
      </c>
      <c r="D576" s="15" t="s">
        <v>90</v>
      </c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</row>
    <row r="577" spans="1:32" ht="15" x14ac:dyDescent="0.25">
      <c r="A577" t="s">
        <v>755</v>
      </c>
      <c r="B577" s="52" t="s">
        <v>756</v>
      </c>
      <c r="C577" s="53" t="s">
        <v>65</v>
      </c>
      <c r="D577" s="7" t="s">
        <v>66</v>
      </c>
      <c r="E577" s="8">
        <v>1401935.47</v>
      </c>
      <c r="F577" s="8">
        <v>1401935.47</v>
      </c>
      <c r="G577" s="8">
        <v>3413182.29</v>
      </c>
      <c r="H577" s="8">
        <v>1401935.47</v>
      </c>
      <c r="I577" s="8">
        <v>1401935.47</v>
      </c>
      <c r="J577" s="8">
        <v>1401935.47</v>
      </c>
      <c r="K577" s="8">
        <v>1401935.47</v>
      </c>
      <c r="L577" s="8">
        <v>1401935.47</v>
      </c>
      <c r="M577" s="8">
        <v>1401935.47</v>
      </c>
      <c r="N577" s="8">
        <v>1401935.47</v>
      </c>
      <c r="O577" s="8">
        <v>5062544.24</v>
      </c>
      <c r="P577" s="8">
        <v>1401935.47</v>
      </c>
      <c r="Q577" s="8">
        <v>1401935.47</v>
      </c>
      <c r="R577" s="8">
        <v>4090606.78</v>
      </c>
      <c r="S577" s="8">
        <v>1401935.47</v>
      </c>
      <c r="T577" s="8">
        <v>1401935.47</v>
      </c>
      <c r="U577" s="8">
        <v>1401935.47</v>
      </c>
      <c r="V577" s="8">
        <v>1401935.47</v>
      </c>
      <c r="W577" s="8">
        <v>1401935.47</v>
      </c>
      <c r="X577" s="8">
        <v>1401935.47</v>
      </c>
      <c r="Y577" s="8">
        <v>1401935.47</v>
      </c>
      <c r="Z577" s="8">
        <v>1401935.47</v>
      </c>
      <c r="AA577" s="8">
        <v>1401935.47</v>
      </c>
      <c r="AB577" s="8">
        <v>1401935.47</v>
      </c>
      <c r="AC577" s="8">
        <v>1401935.47</v>
      </c>
      <c r="AD577" s="8">
        <v>1401935.47</v>
      </c>
      <c r="AE577" s="8">
        <v>1401935.47</v>
      </c>
      <c r="AF577" s="8">
        <v>1401935.47</v>
      </c>
    </row>
    <row r="578" spans="1:32" x14ac:dyDescent="0.2">
      <c r="A578" t="s">
        <v>757</v>
      </c>
      <c r="B578" s="52" t="s">
        <v>756</v>
      </c>
      <c r="C578" s="53" t="s">
        <v>65</v>
      </c>
      <c r="D578" s="9" t="s">
        <v>68</v>
      </c>
      <c r="E578" s="8" t="s">
        <v>69</v>
      </c>
      <c r="F578" s="8" t="s">
        <v>69</v>
      </c>
      <c r="G578" s="8" t="s">
        <v>69</v>
      </c>
      <c r="H578" s="8" t="s">
        <v>69</v>
      </c>
      <c r="I578" s="8" t="s">
        <v>69</v>
      </c>
      <c r="J578" s="8" t="s">
        <v>69</v>
      </c>
      <c r="K578" s="8" t="s">
        <v>69</v>
      </c>
      <c r="L578" s="8" t="s">
        <v>69</v>
      </c>
      <c r="M578" s="8" t="s">
        <v>69</v>
      </c>
      <c r="N578" s="8" t="s">
        <v>69</v>
      </c>
      <c r="O578" s="8" t="s">
        <v>69</v>
      </c>
      <c r="P578" s="8" t="s">
        <v>69</v>
      </c>
      <c r="Q578" s="8" t="s">
        <v>69</v>
      </c>
      <c r="R578" s="8" t="s">
        <v>69</v>
      </c>
      <c r="S578" s="8" t="s">
        <v>69</v>
      </c>
      <c r="T578" s="8" t="s">
        <v>69</v>
      </c>
      <c r="U578" s="8" t="s">
        <v>69</v>
      </c>
      <c r="V578" s="8" t="s">
        <v>69</v>
      </c>
      <c r="W578" s="8" t="s">
        <v>69</v>
      </c>
      <c r="X578" s="8" t="s">
        <v>69</v>
      </c>
      <c r="Y578" s="8" t="s">
        <v>69</v>
      </c>
      <c r="Z578" s="8" t="s">
        <v>69</v>
      </c>
      <c r="AA578" s="8" t="s">
        <v>69</v>
      </c>
      <c r="AB578" s="8" t="s">
        <v>69</v>
      </c>
      <c r="AC578" s="8" t="s">
        <v>69</v>
      </c>
      <c r="AD578" s="8" t="s">
        <v>69</v>
      </c>
      <c r="AE578" s="8" t="s">
        <v>69</v>
      </c>
      <c r="AF578" s="8" t="s">
        <v>69</v>
      </c>
    </row>
    <row r="579" spans="1:32" x14ac:dyDescent="0.2">
      <c r="A579" t="s">
        <v>758</v>
      </c>
      <c r="B579" s="52" t="s">
        <v>756</v>
      </c>
      <c r="C579" s="53" t="s">
        <v>65</v>
      </c>
      <c r="D579" s="9" t="s">
        <v>71</v>
      </c>
      <c r="E579" s="10"/>
      <c r="F579" s="10"/>
      <c r="G579" s="10">
        <v>21</v>
      </c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</row>
    <row r="580" spans="1:32" x14ac:dyDescent="0.2">
      <c r="A580" t="s">
        <v>759</v>
      </c>
      <c r="B580" s="52" t="s">
        <v>756</v>
      </c>
      <c r="C580" s="53" t="s">
        <v>65</v>
      </c>
      <c r="D580" s="9" t="s">
        <v>73</v>
      </c>
      <c r="E580" s="8"/>
      <c r="F580" s="8"/>
      <c r="G580" s="8" t="s">
        <v>760</v>
      </c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 t="s">
        <v>760</v>
      </c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</row>
    <row r="581" spans="1:32" x14ac:dyDescent="0.2">
      <c r="A581" t="s">
        <v>761</v>
      </c>
      <c r="B581" s="52" t="s">
        <v>756</v>
      </c>
      <c r="C581" s="53" t="s">
        <v>65</v>
      </c>
      <c r="D581" s="9" t="s">
        <v>76</v>
      </c>
      <c r="E581" s="8"/>
      <c r="F581" s="8"/>
      <c r="G581" s="8">
        <v>71</v>
      </c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</row>
    <row r="582" spans="1:32" x14ac:dyDescent="0.2">
      <c r="A582" t="s">
        <v>762</v>
      </c>
      <c r="B582" s="52" t="s">
        <v>756</v>
      </c>
      <c r="C582" s="53" t="s">
        <v>65</v>
      </c>
      <c r="D582" s="11" t="s">
        <v>78</v>
      </c>
      <c r="E582" s="8"/>
      <c r="F582" s="8"/>
      <c r="G582" s="8" t="s">
        <v>760</v>
      </c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 t="s">
        <v>760</v>
      </c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</row>
    <row r="583" spans="1:32" x14ac:dyDescent="0.2">
      <c r="A583" t="s">
        <v>763</v>
      </c>
      <c r="B583" s="52" t="s">
        <v>756</v>
      </c>
      <c r="C583" s="53" t="s">
        <v>80</v>
      </c>
      <c r="D583" s="9" t="s">
        <v>81</v>
      </c>
      <c r="E583" s="8">
        <v>21</v>
      </c>
      <c r="F583" s="8">
        <v>21</v>
      </c>
      <c r="G583" s="8">
        <v>21</v>
      </c>
      <c r="H583" s="8">
        <v>21</v>
      </c>
      <c r="I583" s="8">
        <v>21</v>
      </c>
      <c r="J583" s="8">
        <v>21</v>
      </c>
      <c r="K583" s="8">
        <v>21</v>
      </c>
      <c r="L583" s="8">
        <v>21</v>
      </c>
      <c r="M583" s="8">
        <v>21</v>
      </c>
      <c r="N583" s="8">
        <v>21</v>
      </c>
      <c r="O583" s="8">
        <v>21</v>
      </c>
      <c r="P583" s="8">
        <v>21</v>
      </c>
      <c r="Q583" s="8">
        <v>21</v>
      </c>
      <c r="R583" s="8">
        <v>21</v>
      </c>
      <c r="S583" s="8">
        <v>21</v>
      </c>
      <c r="T583" s="8">
        <v>21</v>
      </c>
      <c r="U583" s="8">
        <v>21</v>
      </c>
      <c r="V583" s="8">
        <v>21</v>
      </c>
      <c r="W583" s="8">
        <v>21</v>
      </c>
      <c r="X583" s="8">
        <v>21</v>
      </c>
      <c r="Y583" s="8">
        <v>21</v>
      </c>
      <c r="Z583" s="8">
        <v>21</v>
      </c>
      <c r="AA583" s="8">
        <v>21</v>
      </c>
      <c r="AB583" s="8">
        <v>21</v>
      </c>
      <c r="AC583" s="8">
        <v>21</v>
      </c>
      <c r="AD583" s="8">
        <v>21</v>
      </c>
      <c r="AE583" s="8">
        <v>21</v>
      </c>
      <c r="AF583" s="8">
        <v>21</v>
      </c>
    </row>
    <row r="584" spans="1:32" x14ac:dyDescent="0.2">
      <c r="A584" t="s">
        <v>764</v>
      </c>
      <c r="B584" s="52" t="s">
        <v>756</v>
      </c>
      <c r="C584" s="53" t="s">
        <v>80</v>
      </c>
      <c r="D584" s="9" t="s">
        <v>83</v>
      </c>
      <c r="E584" s="8" t="s">
        <v>153</v>
      </c>
      <c r="F584" s="8" t="s">
        <v>153</v>
      </c>
      <c r="G584" s="8" t="s">
        <v>153</v>
      </c>
      <c r="H584" s="8" t="s">
        <v>153</v>
      </c>
      <c r="I584" s="8" t="s">
        <v>153</v>
      </c>
      <c r="J584" s="8" t="s">
        <v>153</v>
      </c>
      <c r="K584" s="8" t="s">
        <v>153</v>
      </c>
      <c r="L584" s="8" t="s">
        <v>153</v>
      </c>
      <c r="M584" s="8" t="s">
        <v>153</v>
      </c>
      <c r="N584" s="8" t="s">
        <v>153</v>
      </c>
      <c r="O584" s="8" t="s">
        <v>153</v>
      </c>
      <c r="P584" s="8" t="s">
        <v>153</v>
      </c>
      <c r="Q584" s="8" t="s">
        <v>153</v>
      </c>
      <c r="R584" s="8" t="s">
        <v>153</v>
      </c>
      <c r="S584" s="8" t="s">
        <v>153</v>
      </c>
      <c r="T584" s="8" t="s">
        <v>153</v>
      </c>
      <c r="U584" s="8" t="s">
        <v>153</v>
      </c>
      <c r="V584" s="8" t="s">
        <v>153</v>
      </c>
      <c r="W584" s="8" t="s">
        <v>153</v>
      </c>
      <c r="X584" s="8" t="s">
        <v>153</v>
      </c>
      <c r="Y584" s="8" t="s">
        <v>153</v>
      </c>
      <c r="Z584" s="8" t="s">
        <v>153</v>
      </c>
      <c r="AA584" s="8" t="s">
        <v>153</v>
      </c>
      <c r="AB584" s="8" t="s">
        <v>153</v>
      </c>
      <c r="AC584" s="8" t="s">
        <v>153</v>
      </c>
      <c r="AD584" s="8" t="s">
        <v>153</v>
      </c>
      <c r="AE584" s="8" t="s">
        <v>153</v>
      </c>
      <c r="AF584" s="8" t="s">
        <v>153</v>
      </c>
    </row>
    <row r="585" spans="1:32" x14ac:dyDescent="0.2">
      <c r="A585" t="s">
        <v>765</v>
      </c>
      <c r="B585" s="52" t="s">
        <v>756</v>
      </c>
      <c r="C585" s="53" t="s">
        <v>80</v>
      </c>
      <c r="D585" s="9" t="s">
        <v>86</v>
      </c>
      <c r="E585" s="8">
        <v>1401935.47</v>
      </c>
      <c r="F585" s="8">
        <v>1401935.47</v>
      </c>
      <c r="G585" s="8">
        <v>1401935.47</v>
      </c>
      <c r="H585" s="8">
        <v>1401935.47</v>
      </c>
      <c r="I585" s="8">
        <v>1401935.47</v>
      </c>
      <c r="J585" s="8">
        <v>1401935.47</v>
      </c>
      <c r="K585" s="8">
        <v>1401935.47</v>
      </c>
      <c r="L585" s="8">
        <v>1401935.47</v>
      </c>
      <c r="M585" s="8">
        <v>1401935.47</v>
      </c>
      <c r="N585" s="8">
        <v>1401935.47</v>
      </c>
      <c r="O585" s="8">
        <v>1401935.47</v>
      </c>
      <c r="P585" s="8">
        <v>1401935.47</v>
      </c>
      <c r="Q585" s="8">
        <v>1401935.47</v>
      </c>
      <c r="R585" s="8">
        <v>1401935.47</v>
      </c>
      <c r="S585" s="8">
        <v>1401935.47</v>
      </c>
      <c r="T585" s="8">
        <v>1401935.47</v>
      </c>
      <c r="U585" s="8">
        <v>1401935.47</v>
      </c>
      <c r="V585" s="8">
        <v>1401935.47</v>
      </c>
      <c r="W585" s="8">
        <v>1401935.47</v>
      </c>
      <c r="X585" s="8">
        <v>1401935.47</v>
      </c>
      <c r="Y585" s="8">
        <v>1401935.47</v>
      </c>
      <c r="Z585" s="8">
        <v>1401935.47</v>
      </c>
      <c r="AA585" s="8">
        <v>1401935.47</v>
      </c>
      <c r="AB585" s="8">
        <v>1401935.47</v>
      </c>
      <c r="AC585" s="8">
        <v>1401935.47</v>
      </c>
      <c r="AD585" s="8">
        <v>1401935.47</v>
      </c>
      <c r="AE585" s="8">
        <v>1401935.47</v>
      </c>
      <c r="AF585" s="8">
        <v>1401935.47</v>
      </c>
    </row>
    <row r="586" spans="1:32" x14ac:dyDescent="0.2">
      <c r="A586" t="s">
        <v>766</v>
      </c>
      <c r="B586" s="52" t="s">
        <v>756</v>
      </c>
      <c r="C586" s="53" t="s">
        <v>80</v>
      </c>
      <c r="D586" s="9" t="s">
        <v>88</v>
      </c>
      <c r="E586" s="8" t="s">
        <v>69</v>
      </c>
      <c r="F586" s="8" t="s">
        <v>69</v>
      </c>
      <c r="G586" s="8" t="s">
        <v>69</v>
      </c>
      <c r="H586" s="8" t="s">
        <v>69</v>
      </c>
      <c r="I586" s="8" t="s">
        <v>69</v>
      </c>
      <c r="J586" s="8" t="s">
        <v>69</v>
      </c>
      <c r="K586" s="8" t="s">
        <v>69</v>
      </c>
      <c r="L586" s="8" t="s">
        <v>69</v>
      </c>
      <c r="M586" s="8" t="s">
        <v>69</v>
      </c>
      <c r="N586" s="8" t="s">
        <v>69</v>
      </c>
      <c r="O586" s="8" t="s">
        <v>69</v>
      </c>
      <c r="P586" s="8" t="s">
        <v>69</v>
      </c>
      <c r="Q586" s="8" t="s">
        <v>69</v>
      </c>
      <c r="R586" s="8" t="s">
        <v>69</v>
      </c>
      <c r="S586" s="8" t="s">
        <v>69</v>
      </c>
      <c r="T586" s="8" t="s">
        <v>69</v>
      </c>
      <c r="U586" s="8" t="s">
        <v>69</v>
      </c>
      <c r="V586" s="8" t="s">
        <v>69</v>
      </c>
      <c r="W586" s="8" t="s">
        <v>69</v>
      </c>
      <c r="X586" s="8" t="s">
        <v>69</v>
      </c>
      <c r="Y586" s="8" t="s">
        <v>69</v>
      </c>
      <c r="Z586" s="8" t="s">
        <v>69</v>
      </c>
      <c r="AA586" s="8" t="s">
        <v>69</v>
      </c>
      <c r="AB586" s="8" t="s">
        <v>69</v>
      </c>
      <c r="AC586" s="8" t="s">
        <v>69</v>
      </c>
      <c r="AD586" s="8" t="s">
        <v>69</v>
      </c>
      <c r="AE586" s="8" t="s">
        <v>69</v>
      </c>
      <c r="AF586" s="8" t="s">
        <v>69</v>
      </c>
    </row>
    <row r="587" spans="1:32" x14ac:dyDescent="0.2">
      <c r="A587" t="s">
        <v>767</v>
      </c>
      <c r="B587" s="52" t="s">
        <v>756</v>
      </c>
      <c r="C587" s="53" t="s">
        <v>80</v>
      </c>
      <c r="D587" s="11" t="s">
        <v>90</v>
      </c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</row>
    <row r="588" spans="1:32" ht="15" x14ac:dyDescent="0.25">
      <c r="A588" t="s">
        <v>768</v>
      </c>
      <c r="B588" s="54" t="s">
        <v>769</v>
      </c>
      <c r="C588" s="55" t="s">
        <v>65</v>
      </c>
      <c r="D588" s="13" t="s">
        <v>66</v>
      </c>
      <c r="E588" s="8">
        <v>463017.98</v>
      </c>
      <c r="F588" s="8">
        <v>463017.98</v>
      </c>
      <c r="G588" s="8">
        <v>1090393.8600000001</v>
      </c>
      <c r="H588" s="8">
        <v>463017.98</v>
      </c>
      <c r="I588" s="8">
        <v>463017.98</v>
      </c>
      <c r="J588" s="8">
        <v>463017.98</v>
      </c>
      <c r="K588" s="8">
        <v>463017.98</v>
      </c>
      <c r="L588" s="8">
        <v>463017.98</v>
      </c>
      <c r="M588" s="8">
        <v>463017.98</v>
      </c>
      <c r="N588" s="8">
        <v>463017.98</v>
      </c>
      <c r="O588" s="8">
        <v>1168279.44</v>
      </c>
      <c r="P588" s="8">
        <v>463017.98</v>
      </c>
      <c r="Q588" s="8">
        <v>463017.98</v>
      </c>
      <c r="R588" s="8">
        <v>494408.5</v>
      </c>
      <c r="S588" s="8">
        <v>463017.98</v>
      </c>
      <c r="T588" s="8">
        <v>463017.98</v>
      </c>
      <c r="U588" s="8">
        <v>463017.98</v>
      </c>
      <c r="V588" s="8">
        <v>463017.98</v>
      </c>
      <c r="W588" s="8">
        <v>463017.98</v>
      </c>
      <c r="X588" s="8">
        <v>463017.98</v>
      </c>
      <c r="Y588" s="8">
        <v>463017.98</v>
      </c>
      <c r="Z588" s="8">
        <v>463017.98</v>
      </c>
      <c r="AA588" s="8">
        <v>463017.98</v>
      </c>
      <c r="AB588" s="8">
        <v>463017.98</v>
      </c>
      <c r="AC588" s="8">
        <v>463017.98</v>
      </c>
      <c r="AD588" s="8">
        <v>463017.98</v>
      </c>
      <c r="AE588" s="8">
        <v>463017.98</v>
      </c>
      <c r="AF588" s="8">
        <v>463017.98</v>
      </c>
    </row>
    <row r="589" spans="1:32" x14ac:dyDescent="0.2">
      <c r="A589" t="s">
        <v>770</v>
      </c>
      <c r="B589" s="54" t="s">
        <v>769</v>
      </c>
      <c r="C589" s="55" t="s">
        <v>65</v>
      </c>
      <c r="D589" s="14" t="s">
        <v>68</v>
      </c>
      <c r="E589" s="8" t="s">
        <v>69</v>
      </c>
      <c r="F589" s="8" t="s">
        <v>69</v>
      </c>
      <c r="G589" s="8" t="s">
        <v>69</v>
      </c>
      <c r="H589" s="8" t="s">
        <v>69</v>
      </c>
      <c r="I589" s="8" t="s">
        <v>69</v>
      </c>
      <c r="J589" s="8" t="s">
        <v>69</v>
      </c>
      <c r="K589" s="8" t="s">
        <v>69</v>
      </c>
      <c r="L589" s="8" t="s">
        <v>69</v>
      </c>
      <c r="M589" s="8" t="s">
        <v>69</v>
      </c>
      <c r="N589" s="8" t="s">
        <v>69</v>
      </c>
      <c r="O589" s="8" t="s">
        <v>69</v>
      </c>
      <c r="P589" s="8" t="s">
        <v>69</v>
      </c>
      <c r="Q589" s="8" t="s">
        <v>69</v>
      </c>
      <c r="R589" s="8" t="s">
        <v>69</v>
      </c>
      <c r="S589" s="8" t="s">
        <v>69</v>
      </c>
      <c r="T589" s="8" t="s">
        <v>69</v>
      </c>
      <c r="U589" s="8" t="s">
        <v>69</v>
      </c>
      <c r="V589" s="8" t="s">
        <v>69</v>
      </c>
      <c r="W589" s="8" t="s">
        <v>69</v>
      </c>
      <c r="X589" s="8" t="s">
        <v>69</v>
      </c>
      <c r="Y589" s="8" t="s">
        <v>69</v>
      </c>
      <c r="Z589" s="8" t="s">
        <v>69</v>
      </c>
      <c r="AA589" s="8" t="s">
        <v>69</v>
      </c>
      <c r="AB589" s="8" t="s">
        <v>69</v>
      </c>
      <c r="AC589" s="8" t="s">
        <v>69</v>
      </c>
      <c r="AD589" s="8" t="s">
        <v>69</v>
      </c>
      <c r="AE589" s="8" t="s">
        <v>69</v>
      </c>
      <c r="AF589" s="8" t="s">
        <v>69</v>
      </c>
    </row>
    <row r="590" spans="1:32" x14ac:dyDescent="0.2">
      <c r="A590" t="s">
        <v>771</v>
      </c>
      <c r="B590" s="54" t="s">
        <v>769</v>
      </c>
      <c r="C590" s="55" t="s">
        <v>65</v>
      </c>
      <c r="D590" s="14" t="s">
        <v>71</v>
      </c>
      <c r="E590" s="10"/>
      <c r="F590" s="10"/>
      <c r="G590" s="10">
        <v>21</v>
      </c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</row>
    <row r="591" spans="1:32" x14ac:dyDescent="0.2">
      <c r="A591" t="s">
        <v>772</v>
      </c>
      <c r="B591" s="54" t="s">
        <v>769</v>
      </c>
      <c r="C591" s="55" t="s">
        <v>65</v>
      </c>
      <c r="D591" s="14" t="s">
        <v>73</v>
      </c>
      <c r="E591" s="8"/>
      <c r="F591" s="8"/>
      <c r="G591" s="8" t="s">
        <v>773</v>
      </c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 t="s">
        <v>773</v>
      </c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</row>
    <row r="592" spans="1:32" x14ac:dyDescent="0.2">
      <c r="A592" t="s">
        <v>774</v>
      </c>
      <c r="B592" s="54" t="s">
        <v>769</v>
      </c>
      <c r="C592" s="55" t="s">
        <v>65</v>
      </c>
      <c r="D592" s="14" t="s">
        <v>76</v>
      </c>
      <c r="E592" s="8"/>
      <c r="F592" s="8"/>
      <c r="G592" s="8">
        <v>71</v>
      </c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</row>
    <row r="593" spans="1:32" x14ac:dyDescent="0.2">
      <c r="A593" t="s">
        <v>775</v>
      </c>
      <c r="B593" s="54" t="s">
        <v>769</v>
      </c>
      <c r="C593" s="55" t="s">
        <v>65</v>
      </c>
      <c r="D593" s="15" t="s">
        <v>78</v>
      </c>
      <c r="E593" s="8"/>
      <c r="F593" s="8"/>
      <c r="G593" s="8" t="s">
        <v>773</v>
      </c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 t="s">
        <v>773</v>
      </c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</row>
    <row r="594" spans="1:32" x14ac:dyDescent="0.2">
      <c r="A594" t="s">
        <v>776</v>
      </c>
      <c r="B594" s="54" t="s">
        <v>769</v>
      </c>
      <c r="C594" s="55" t="s">
        <v>80</v>
      </c>
      <c r="D594" s="14" t="s">
        <v>81</v>
      </c>
      <c r="E594" s="8">
        <v>21</v>
      </c>
      <c r="F594" s="8">
        <v>21</v>
      </c>
      <c r="G594" s="8">
        <v>21</v>
      </c>
      <c r="H594" s="8">
        <v>21</v>
      </c>
      <c r="I594" s="8">
        <v>21</v>
      </c>
      <c r="J594" s="8">
        <v>21</v>
      </c>
      <c r="K594" s="8">
        <v>21</v>
      </c>
      <c r="L594" s="8">
        <v>21</v>
      </c>
      <c r="M594" s="8">
        <v>21</v>
      </c>
      <c r="N594" s="8">
        <v>21</v>
      </c>
      <c r="O594" s="8">
        <v>21</v>
      </c>
      <c r="P594" s="8">
        <v>21</v>
      </c>
      <c r="Q594" s="8">
        <v>21</v>
      </c>
      <c r="R594" s="8">
        <v>21</v>
      </c>
      <c r="S594" s="8">
        <v>21</v>
      </c>
      <c r="T594" s="8">
        <v>21</v>
      </c>
      <c r="U594" s="8">
        <v>21</v>
      </c>
      <c r="V594" s="8">
        <v>21</v>
      </c>
      <c r="W594" s="8">
        <v>21</v>
      </c>
      <c r="X594" s="8">
        <v>21</v>
      </c>
      <c r="Y594" s="8">
        <v>21</v>
      </c>
      <c r="Z594" s="8">
        <v>21</v>
      </c>
      <c r="AA594" s="8">
        <v>21</v>
      </c>
      <c r="AB594" s="8">
        <v>21</v>
      </c>
      <c r="AC594" s="8">
        <v>21</v>
      </c>
      <c r="AD594" s="8">
        <v>21</v>
      </c>
      <c r="AE594" s="8">
        <v>21</v>
      </c>
      <c r="AF594" s="8">
        <v>21</v>
      </c>
    </row>
    <row r="595" spans="1:32" x14ac:dyDescent="0.2">
      <c r="A595" t="s">
        <v>777</v>
      </c>
      <c r="B595" s="54" t="s">
        <v>769</v>
      </c>
      <c r="C595" s="55" t="s">
        <v>80</v>
      </c>
      <c r="D595" s="14" t="s">
        <v>83</v>
      </c>
      <c r="E595" s="8" t="s">
        <v>153</v>
      </c>
      <c r="F595" s="8" t="s">
        <v>153</v>
      </c>
      <c r="G595" s="8" t="s">
        <v>153</v>
      </c>
      <c r="H595" s="8" t="s">
        <v>153</v>
      </c>
      <c r="I595" s="8" t="s">
        <v>153</v>
      </c>
      <c r="J595" s="8" t="s">
        <v>153</v>
      </c>
      <c r="K595" s="8" t="s">
        <v>153</v>
      </c>
      <c r="L595" s="8" t="s">
        <v>153</v>
      </c>
      <c r="M595" s="8" t="s">
        <v>153</v>
      </c>
      <c r="N595" s="8" t="s">
        <v>153</v>
      </c>
      <c r="O595" s="8" t="s">
        <v>153</v>
      </c>
      <c r="P595" s="8" t="s">
        <v>153</v>
      </c>
      <c r="Q595" s="8" t="s">
        <v>153</v>
      </c>
      <c r="R595" s="8" t="s">
        <v>153</v>
      </c>
      <c r="S595" s="8" t="s">
        <v>153</v>
      </c>
      <c r="T595" s="8" t="s">
        <v>153</v>
      </c>
      <c r="U595" s="8" t="s">
        <v>153</v>
      </c>
      <c r="V595" s="8" t="s">
        <v>153</v>
      </c>
      <c r="W595" s="8" t="s">
        <v>153</v>
      </c>
      <c r="X595" s="8" t="s">
        <v>153</v>
      </c>
      <c r="Y595" s="8" t="s">
        <v>153</v>
      </c>
      <c r="Z595" s="8" t="s">
        <v>153</v>
      </c>
      <c r="AA595" s="8" t="s">
        <v>153</v>
      </c>
      <c r="AB595" s="8" t="s">
        <v>153</v>
      </c>
      <c r="AC595" s="8" t="s">
        <v>153</v>
      </c>
      <c r="AD595" s="8" t="s">
        <v>153</v>
      </c>
      <c r="AE595" s="8" t="s">
        <v>153</v>
      </c>
      <c r="AF595" s="8" t="s">
        <v>153</v>
      </c>
    </row>
    <row r="596" spans="1:32" x14ac:dyDescent="0.2">
      <c r="A596" t="s">
        <v>778</v>
      </c>
      <c r="B596" s="54" t="s">
        <v>769</v>
      </c>
      <c r="C596" s="55" t="s">
        <v>80</v>
      </c>
      <c r="D596" s="14" t="s">
        <v>86</v>
      </c>
      <c r="E596" s="8">
        <v>993037.24</v>
      </c>
      <c r="F596" s="8">
        <v>993037.24</v>
      </c>
      <c r="G596" s="8">
        <v>993037.24</v>
      </c>
      <c r="H596" s="8">
        <v>993037.24</v>
      </c>
      <c r="I596" s="8">
        <v>993037.24</v>
      </c>
      <c r="J596" s="8">
        <v>993037.24</v>
      </c>
      <c r="K596" s="8">
        <v>993037.24</v>
      </c>
      <c r="L596" s="8">
        <v>993037.24</v>
      </c>
      <c r="M596" s="8">
        <v>993037.24</v>
      </c>
      <c r="N596" s="8">
        <v>993037.24</v>
      </c>
      <c r="O596" s="8">
        <v>993037.24</v>
      </c>
      <c r="P596" s="8">
        <v>993037.24</v>
      </c>
      <c r="Q596" s="8">
        <v>993037.24</v>
      </c>
      <c r="R596" s="8">
        <v>993037.24</v>
      </c>
      <c r="S596" s="8">
        <v>993037.24</v>
      </c>
      <c r="T596" s="8">
        <v>993037.24</v>
      </c>
      <c r="U596" s="8">
        <v>993037.24</v>
      </c>
      <c r="V596" s="8">
        <v>993037.24</v>
      </c>
      <c r="W596" s="8">
        <v>993037.24</v>
      </c>
      <c r="X596" s="8">
        <v>993037.24</v>
      </c>
      <c r="Y596" s="8">
        <v>993037.24</v>
      </c>
      <c r="Z596" s="8">
        <v>993037.24</v>
      </c>
      <c r="AA596" s="8">
        <v>993037.24</v>
      </c>
      <c r="AB596" s="8">
        <v>993037.24</v>
      </c>
      <c r="AC596" s="8">
        <v>993037.24</v>
      </c>
      <c r="AD596" s="8">
        <v>993037.24</v>
      </c>
      <c r="AE596" s="8">
        <v>993037.24</v>
      </c>
      <c r="AF596" s="8">
        <v>993037.24</v>
      </c>
    </row>
    <row r="597" spans="1:32" x14ac:dyDescent="0.2">
      <c r="A597" t="s">
        <v>779</v>
      </c>
      <c r="B597" s="54" t="s">
        <v>769</v>
      </c>
      <c r="C597" s="55" t="s">
        <v>80</v>
      </c>
      <c r="D597" s="14" t="s">
        <v>88</v>
      </c>
      <c r="E597" s="8" t="s">
        <v>69</v>
      </c>
      <c r="F597" s="8" t="s">
        <v>69</v>
      </c>
      <c r="G597" s="8" t="s">
        <v>69</v>
      </c>
      <c r="H597" s="8" t="s">
        <v>69</v>
      </c>
      <c r="I597" s="8" t="s">
        <v>69</v>
      </c>
      <c r="J597" s="8" t="s">
        <v>69</v>
      </c>
      <c r="K597" s="8" t="s">
        <v>69</v>
      </c>
      <c r="L597" s="8" t="s">
        <v>69</v>
      </c>
      <c r="M597" s="8" t="s">
        <v>69</v>
      </c>
      <c r="N597" s="8" t="s">
        <v>69</v>
      </c>
      <c r="O597" s="8" t="s">
        <v>69</v>
      </c>
      <c r="P597" s="8" t="s">
        <v>69</v>
      </c>
      <c r="Q597" s="8" t="s">
        <v>69</v>
      </c>
      <c r="R597" s="8" t="s">
        <v>69</v>
      </c>
      <c r="S597" s="8" t="s">
        <v>69</v>
      </c>
      <c r="T597" s="8" t="s">
        <v>69</v>
      </c>
      <c r="U597" s="8" t="s">
        <v>69</v>
      </c>
      <c r="V597" s="8" t="s">
        <v>69</v>
      </c>
      <c r="W597" s="8" t="s">
        <v>69</v>
      </c>
      <c r="X597" s="8" t="s">
        <v>69</v>
      </c>
      <c r="Y597" s="8" t="s">
        <v>69</v>
      </c>
      <c r="Z597" s="8" t="s">
        <v>69</v>
      </c>
      <c r="AA597" s="8" t="s">
        <v>69</v>
      </c>
      <c r="AB597" s="8" t="s">
        <v>69</v>
      </c>
      <c r="AC597" s="8" t="s">
        <v>69</v>
      </c>
      <c r="AD597" s="8" t="s">
        <v>69</v>
      </c>
      <c r="AE597" s="8" t="s">
        <v>69</v>
      </c>
      <c r="AF597" s="8" t="s">
        <v>69</v>
      </c>
    </row>
    <row r="598" spans="1:32" x14ac:dyDescent="0.2">
      <c r="A598" t="s">
        <v>780</v>
      </c>
      <c r="B598" s="54" t="s">
        <v>769</v>
      </c>
      <c r="C598" s="55" t="s">
        <v>80</v>
      </c>
      <c r="D598" s="15" t="s">
        <v>90</v>
      </c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</row>
    <row r="599" spans="1:32" ht="15" x14ac:dyDescent="0.25">
      <c r="A599" t="s">
        <v>781</v>
      </c>
      <c r="B599" s="52" t="s">
        <v>782</v>
      </c>
      <c r="C599" s="53" t="s">
        <v>65</v>
      </c>
      <c r="D599" s="7" t="s">
        <v>66</v>
      </c>
      <c r="E599" s="8">
        <v>1287767.8</v>
      </c>
      <c r="F599" s="8">
        <v>1287767.8</v>
      </c>
      <c r="G599" s="8">
        <v>1595372.15</v>
      </c>
      <c r="H599" s="8">
        <v>1287767.8</v>
      </c>
      <c r="I599" s="8">
        <v>1287767.8</v>
      </c>
      <c r="J599" s="8">
        <v>1287767.8</v>
      </c>
      <c r="K599" s="8">
        <v>1287767.8</v>
      </c>
      <c r="L599" s="8">
        <v>1287767.8</v>
      </c>
      <c r="M599" s="8">
        <v>1287767.8</v>
      </c>
      <c r="N599" s="8">
        <v>1287767.8</v>
      </c>
      <c r="O599" s="8">
        <v>1977301.3</v>
      </c>
      <c r="P599" s="8">
        <v>1287767.8</v>
      </c>
      <c r="Q599" s="8">
        <v>1287767.8</v>
      </c>
      <c r="R599" s="8">
        <v>3461078.1</v>
      </c>
      <c r="S599" s="8">
        <v>1287767.8</v>
      </c>
      <c r="T599" s="8">
        <v>1287767.8</v>
      </c>
      <c r="U599" s="8">
        <v>1287767.8</v>
      </c>
      <c r="V599" s="8">
        <v>1287767.8</v>
      </c>
      <c r="W599" s="8">
        <v>1287767.8</v>
      </c>
      <c r="X599" s="8">
        <v>1287767.8</v>
      </c>
      <c r="Y599" s="8">
        <v>1287767.8</v>
      </c>
      <c r="Z599" s="8">
        <v>1287767.8</v>
      </c>
      <c r="AA599" s="8">
        <v>1287767.8</v>
      </c>
      <c r="AB599" s="8">
        <v>1287767.8</v>
      </c>
      <c r="AC599" s="8">
        <v>1287767.8</v>
      </c>
      <c r="AD599" s="8">
        <v>1287767.8</v>
      </c>
      <c r="AE599" s="8">
        <v>1287767.8</v>
      </c>
      <c r="AF599" s="8">
        <v>1287767.8</v>
      </c>
    </row>
    <row r="600" spans="1:32" x14ac:dyDescent="0.2">
      <c r="A600" t="s">
        <v>783</v>
      </c>
      <c r="B600" s="52" t="s">
        <v>782</v>
      </c>
      <c r="C600" s="53" t="s">
        <v>65</v>
      </c>
      <c r="D600" s="9" t="s">
        <v>68</v>
      </c>
      <c r="E600" s="8" t="s">
        <v>69</v>
      </c>
      <c r="F600" s="8" t="s">
        <v>69</v>
      </c>
      <c r="G600" s="8" t="s">
        <v>69</v>
      </c>
      <c r="H600" s="8" t="s">
        <v>69</v>
      </c>
      <c r="I600" s="8" t="s">
        <v>69</v>
      </c>
      <c r="J600" s="8" t="s">
        <v>69</v>
      </c>
      <c r="K600" s="8" t="s">
        <v>69</v>
      </c>
      <c r="L600" s="8" t="s">
        <v>69</v>
      </c>
      <c r="M600" s="8" t="s">
        <v>69</v>
      </c>
      <c r="N600" s="8" t="s">
        <v>69</v>
      </c>
      <c r="O600" s="8" t="s">
        <v>69</v>
      </c>
      <c r="P600" s="8" t="s">
        <v>69</v>
      </c>
      <c r="Q600" s="8" t="s">
        <v>69</v>
      </c>
      <c r="R600" s="8" t="s">
        <v>69</v>
      </c>
      <c r="S600" s="8" t="s">
        <v>69</v>
      </c>
      <c r="T600" s="8" t="s">
        <v>69</v>
      </c>
      <c r="U600" s="8" t="s">
        <v>69</v>
      </c>
      <c r="V600" s="8" t="s">
        <v>69</v>
      </c>
      <c r="W600" s="8" t="s">
        <v>69</v>
      </c>
      <c r="X600" s="8" t="s">
        <v>69</v>
      </c>
      <c r="Y600" s="8" t="s">
        <v>69</v>
      </c>
      <c r="Z600" s="8" t="s">
        <v>69</v>
      </c>
      <c r="AA600" s="8" t="s">
        <v>69</v>
      </c>
      <c r="AB600" s="8" t="s">
        <v>69</v>
      </c>
      <c r="AC600" s="8" t="s">
        <v>69</v>
      </c>
      <c r="AD600" s="8" t="s">
        <v>69</v>
      </c>
      <c r="AE600" s="8" t="s">
        <v>69</v>
      </c>
      <c r="AF600" s="8" t="s">
        <v>69</v>
      </c>
    </row>
    <row r="601" spans="1:32" x14ac:dyDescent="0.2">
      <c r="A601" t="s">
        <v>784</v>
      </c>
      <c r="B601" s="52" t="s">
        <v>782</v>
      </c>
      <c r="C601" s="53" t="s">
        <v>65</v>
      </c>
      <c r="D601" s="9" t="s">
        <v>71</v>
      </c>
      <c r="E601" s="10"/>
      <c r="F601" s="10"/>
      <c r="G601" s="10">
        <v>21</v>
      </c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</row>
    <row r="602" spans="1:32" x14ac:dyDescent="0.2">
      <c r="A602" t="s">
        <v>785</v>
      </c>
      <c r="B602" s="52" t="s">
        <v>782</v>
      </c>
      <c r="C602" s="53" t="s">
        <v>65</v>
      </c>
      <c r="D602" s="9" t="s">
        <v>73</v>
      </c>
      <c r="E602" s="8"/>
      <c r="F602" s="8"/>
      <c r="G602" s="8" t="s">
        <v>786</v>
      </c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 t="s">
        <v>786</v>
      </c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</row>
    <row r="603" spans="1:32" x14ac:dyDescent="0.2">
      <c r="A603" t="s">
        <v>787</v>
      </c>
      <c r="B603" s="52" t="s">
        <v>782</v>
      </c>
      <c r="C603" s="53" t="s">
        <v>65</v>
      </c>
      <c r="D603" s="9" t="s">
        <v>76</v>
      </c>
      <c r="E603" s="8"/>
      <c r="F603" s="8"/>
      <c r="G603" s="8">
        <v>515</v>
      </c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</row>
    <row r="604" spans="1:32" x14ac:dyDescent="0.2">
      <c r="A604" t="s">
        <v>788</v>
      </c>
      <c r="B604" s="52" t="s">
        <v>782</v>
      </c>
      <c r="C604" s="53" t="s">
        <v>65</v>
      </c>
      <c r="D604" s="11" t="s">
        <v>78</v>
      </c>
      <c r="E604" s="8"/>
      <c r="F604" s="8"/>
      <c r="G604" s="8" t="s">
        <v>786</v>
      </c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 t="s">
        <v>786</v>
      </c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</row>
    <row r="605" spans="1:32" x14ac:dyDescent="0.2">
      <c r="A605" t="s">
        <v>789</v>
      </c>
      <c r="B605" s="52" t="s">
        <v>782</v>
      </c>
      <c r="C605" s="53" t="s">
        <v>80</v>
      </c>
      <c r="D605" s="9" t="s">
        <v>81</v>
      </c>
      <c r="E605" s="8">
        <v>21</v>
      </c>
      <c r="F605" s="8">
        <v>21</v>
      </c>
      <c r="G605" s="8">
        <v>21</v>
      </c>
      <c r="H605" s="8">
        <v>21</v>
      </c>
      <c r="I605" s="8">
        <v>21</v>
      </c>
      <c r="J605" s="8">
        <v>21</v>
      </c>
      <c r="K605" s="8">
        <v>21</v>
      </c>
      <c r="L605" s="8">
        <v>21</v>
      </c>
      <c r="M605" s="8">
        <v>21</v>
      </c>
      <c r="N605" s="8">
        <v>21</v>
      </c>
      <c r="O605" s="8">
        <v>21</v>
      </c>
      <c r="P605" s="8">
        <v>21</v>
      </c>
      <c r="Q605" s="8">
        <v>21</v>
      </c>
      <c r="R605" s="8">
        <v>21</v>
      </c>
      <c r="S605" s="8">
        <v>21</v>
      </c>
      <c r="T605" s="8">
        <v>21</v>
      </c>
      <c r="U605" s="8">
        <v>21</v>
      </c>
      <c r="V605" s="8">
        <v>21</v>
      </c>
      <c r="W605" s="8">
        <v>21</v>
      </c>
      <c r="X605" s="8">
        <v>21</v>
      </c>
      <c r="Y605" s="8">
        <v>21</v>
      </c>
      <c r="Z605" s="8">
        <v>21</v>
      </c>
      <c r="AA605" s="8">
        <v>21</v>
      </c>
      <c r="AB605" s="8">
        <v>21</v>
      </c>
      <c r="AC605" s="8">
        <v>21</v>
      </c>
      <c r="AD605" s="8">
        <v>21</v>
      </c>
      <c r="AE605" s="8">
        <v>21</v>
      </c>
      <c r="AF605" s="8">
        <v>21</v>
      </c>
    </row>
    <row r="606" spans="1:32" x14ac:dyDescent="0.2">
      <c r="A606" t="s">
        <v>790</v>
      </c>
      <c r="B606" s="52" t="s">
        <v>782</v>
      </c>
      <c r="C606" s="53" t="s">
        <v>80</v>
      </c>
      <c r="D606" s="9" t="s">
        <v>83</v>
      </c>
      <c r="E606" s="8" t="s">
        <v>153</v>
      </c>
      <c r="F606" s="8" t="s">
        <v>153</v>
      </c>
      <c r="G606" s="8" t="s">
        <v>153</v>
      </c>
      <c r="H606" s="8" t="s">
        <v>153</v>
      </c>
      <c r="I606" s="8" t="s">
        <v>153</v>
      </c>
      <c r="J606" s="8" t="s">
        <v>153</v>
      </c>
      <c r="K606" s="8" t="s">
        <v>153</v>
      </c>
      <c r="L606" s="8" t="s">
        <v>153</v>
      </c>
      <c r="M606" s="8" t="s">
        <v>153</v>
      </c>
      <c r="N606" s="8" t="s">
        <v>153</v>
      </c>
      <c r="O606" s="8" t="s">
        <v>153</v>
      </c>
      <c r="P606" s="8" t="s">
        <v>153</v>
      </c>
      <c r="Q606" s="8" t="s">
        <v>153</v>
      </c>
      <c r="R606" s="8" t="s">
        <v>153</v>
      </c>
      <c r="S606" s="8" t="s">
        <v>153</v>
      </c>
      <c r="T606" s="8" t="s">
        <v>153</v>
      </c>
      <c r="U606" s="8" t="s">
        <v>153</v>
      </c>
      <c r="V606" s="8" t="s">
        <v>153</v>
      </c>
      <c r="W606" s="8" t="s">
        <v>153</v>
      </c>
      <c r="X606" s="8" t="s">
        <v>153</v>
      </c>
      <c r="Y606" s="8" t="s">
        <v>153</v>
      </c>
      <c r="Z606" s="8" t="s">
        <v>153</v>
      </c>
      <c r="AA606" s="8" t="s">
        <v>153</v>
      </c>
      <c r="AB606" s="8" t="s">
        <v>153</v>
      </c>
      <c r="AC606" s="8" t="s">
        <v>153</v>
      </c>
      <c r="AD606" s="8" t="s">
        <v>153</v>
      </c>
      <c r="AE606" s="8" t="s">
        <v>153</v>
      </c>
      <c r="AF606" s="8" t="s">
        <v>153</v>
      </c>
    </row>
    <row r="607" spans="1:32" x14ac:dyDescent="0.2">
      <c r="A607" t="s">
        <v>791</v>
      </c>
      <c r="B607" s="52" t="s">
        <v>782</v>
      </c>
      <c r="C607" s="53" t="s">
        <v>80</v>
      </c>
      <c r="D607" s="9" t="s">
        <v>86</v>
      </c>
      <c r="E607" s="8">
        <v>1864526.6</v>
      </c>
      <c r="F607" s="8">
        <v>1864526.6</v>
      </c>
      <c r="G607" s="8">
        <v>1864526.6</v>
      </c>
      <c r="H607" s="8">
        <v>1864526.6</v>
      </c>
      <c r="I607" s="8">
        <v>1864526.6</v>
      </c>
      <c r="J607" s="8">
        <v>1864526.6</v>
      </c>
      <c r="K607" s="8">
        <v>1864526.6</v>
      </c>
      <c r="L607" s="8">
        <v>1864526.6</v>
      </c>
      <c r="M607" s="8">
        <v>1864526.6</v>
      </c>
      <c r="N607" s="8">
        <v>1864526.6</v>
      </c>
      <c r="O607" s="8">
        <v>1864526.6</v>
      </c>
      <c r="P607" s="8">
        <v>1864526.6</v>
      </c>
      <c r="Q607" s="8">
        <v>1864526.6</v>
      </c>
      <c r="R607" s="8">
        <v>1864526.6</v>
      </c>
      <c r="S607" s="8">
        <v>1864526.6</v>
      </c>
      <c r="T607" s="8">
        <v>1864526.6</v>
      </c>
      <c r="U607" s="8">
        <v>1864526.6</v>
      </c>
      <c r="V607" s="8">
        <v>1864526.6</v>
      </c>
      <c r="W607" s="8">
        <v>1864526.6</v>
      </c>
      <c r="X607" s="8">
        <v>1864526.6</v>
      </c>
      <c r="Y607" s="8">
        <v>1864526.6</v>
      </c>
      <c r="Z607" s="8">
        <v>1864526.6</v>
      </c>
      <c r="AA607" s="8">
        <v>1864526.6</v>
      </c>
      <c r="AB607" s="8">
        <v>1864526.6</v>
      </c>
      <c r="AC607" s="8">
        <v>1864526.6</v>
      </c>
      <c r="AD607" s="8">
        <v>1864526.6</v>
      </c>
      <c r="AE607" s="8">
        <v>1864526.6</v>
      </c>
      <c r="AF607" s="8">
        <v>1864526.6</v>
      </c>
    </row>
    <row r="608" spans="1:32" x14ac:dyDescent="0.2">
      <c r="A608" t="s">
        <v>792</v>
      </c>
      <c r="B608" s="52" t="s">
        <v>782</v>
      </c>
      <c r="C608" s="53" t="s">
        <v>80</v>
      </c>
      <c r="D608" s="9" t="s">
        <v>88</v>
      </c>
      <c r="E608" s="8" t="s">
        <v>69</v>
      </c>
      <c r="F608" s="8" t="s">
        <v>69</v>
      </c>
      <c r="G608" s="8" t="s">
        <v>69</v>
      </c>
      <c r="H608" s="8" t="s">
        <v>69</v>
      </c>
      <c r="I608" s="8" t="s">
        <v>69</v>
      </c>
      <c r="J608" s="8" t="s">
        <v>69</v>
      </c>
      <c r="K608" s="8" t="s">
        <v>69</v>
      </c>
      <c r="L608" s="8" t="s">
        <v>69</v>
      </c>
      <c r="M608" s="8" t="s">
        <v>69</v>
      </c>
      <c r="N608" s="8" t="s">
        <v>69</v>
      </c>
      <c r="O608" s="8" t="s">
        <v>69</v>
      </c>
      <c r="P608" s="8" t="s">
        <v>69</v>
      </c>
      <c r="Q608" s="8" t="s">
        <v>69</v>
      </c>
      <c r="R608" s="8" t="s">
        <v>69</v>
      </c>
      <c r="S608" s="8" t="s">
        <v>69</v>
      </c>
      <c r="T608" s="8" t="s">
        <v>69</v>
      </c>
      <c r="U608" s="8" t="s">
        <v>69</v>
      </c>
      <c r="V608" s="8" t="s">
        <v>69</v>
      </c>
      <c r="W608" s="8" t="s">
        <v>69</v>
      </c>
      <c r="X608" s="8" t="s">
        <v>69</v>
      </c>
      <c r="Y608" s="8" t="s">
        <v>69</v>
      </c>
      <c r="Z608" s="8" t="s">
        <v>69</v>
      </c>
      <c r="AA608" s="8" t="s">
        <v>69</v>
      </c>
      <c r="AB608" s="8" t="s">
        <v>69</v>
      </c>
      <c r="AC608" s="8" t="s">
        <v>69</v>
      </c>
      <c r="AD608" s="8" t="s">
        <v>69</v>
      </c>
      <c r="AE608" s="8" t="s">
        <v>69</v>
      </c>
      <c r="AF608" s="8" t="s">
        <v>69</v>
      </c>
    </row>
    <row r="609" spans="1:32" x14ac:dyDescent="0.2">
      <c r="A609" t="s">
        <v>793</v>
      </c>
      <c r="B609" s="52" t="s">
        <v>782</v>
      </c>
      <c r="C609" s="53" t="s">
        <v>80</v>
      </c>
      <c r="D609" s="11" t="s">
        <v>90</v>
      </c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</row>
    <row r="610" spans="1:32" ht="15" x14ac:dyDescent="0.25">
      <c r="A610" t="s">
        <v>794</v>
      </c>
      <c r="B610" s="54" t="s">
        <v>795</v>
      </c>
      <c r="C610" s="55" t="s">
        <v>65</v>
      </c>
      <c r="D610" s="13" t="s">
        <v>66</v>
      </c>
      <c r="E610" s="8">
        <v>711988.41</v>
      </c>
      <c r="F610" s="8">
        <v>711988.41</v>
      </c>
      <c r="G610" s="8">
        <v>2763613.44</v>
      </c>
      <c r="H610" s="8">
        <v>711988.41</v>
      </c>
      <c r="I610" s="8">
        <v>711988.41</v>
      </c>
      <c r="J610" s="8">
        <v>711988.41</v>
      </c>
      <c r="K610" s="8">
        <v>711988.41</v>
      </c>
      <c r="L610" s="8">
        <v>711988.41</v>
      </c>
      <c r="M610" s="8">
        <v>711988.41</v>
      </c>
      <c r="N610" s="8">
        <v>711988.41</v>
      </c>
      <c r="O610" s="8">
        <v>8490594.2400000002</v>
      </c>
      <c r="P610" s="8">
        <v>1783025.1</v>
      </c>
      <c r="Q610" s="8">
        <v>711988.41</v>
      </c>
      <c r="R610" s="8">
        <v>7022899.3200000003</v>
      </c>
      <c r="S610" s="8">
        <v>711988.41</v>
      </c>
      <c r="T610" s="8">
        <v>711988.41</v>
      </c>
      <c r="U610" s="8">
        <v>711988.41</v>
      </c>
      <c r="V610" s="8">
        <v>711988.41</v>
      </c>
      <c r="W610" s="8">
        <v>711988.41</v>
      </c>
      <c r="X610" s="8">
        <v>711988.41</v>
      </c>
      <c r="Y610" s="8">
        <v>711988.41</v>
      </c>
      <c r="Z610" s="8">
        <v>711988.41</v>
      </c>
      <c r="AA610" s="8">
        <v>711988.41</v>
      </c>
      <c r="AB610" s="8">
        <v>711988.41</v>
      </c>
      <c r="AC610" s="8">
        <v>711988.41</v>
      </c>
      <c r="AD610" s="8">
        <v>711988.41</v>
      </c>
      <c r="AE610" s="8">
        <v>711988.41</v>
      </c>
      <c r="AF610" s="8">
        <v>711988.41</v>
      </c>
    </row>
    <row r="611" spans="1:32" x14ac:dyDescent="0.2">
      <c r="A611" t="s">
        <v>796</v>
      </c>
      <c r="B611" s="54" t="s">
        <v>795</v>
      </c>
      <c r="C611" s="55" t="s">
        <v>65</v>
      </c>
      <c r="D611" s="14" t="s">
        <v>68</v>
      </c>
      <c r="E611" s="8" t="s">
        <v>69</v>
      </c>
      <c r="F611" s="8" t="s">
        <v>69</v>
      </c>
      <c r="G611" s="8" t="s">
        <v>69</v>
      </c>
      <c r="H611" s="8" t="s">
        <v>69</v>
      </c>
      <c r="I611" s="8" t="s">
        <v>69</v>
      </c>
      <c r="J611" s="8" t="s">
        <v>69</v>
      </c>
      <c r="K611" s="8" t="s">
        <v>69</v>
      </c>
      <c r="L611" s="8" t="s">
        <v>69</v>
      </c>
      <c r="M611" s="8" t="s">
        <v>69</v>
      </c>
      <c r="N611" s="8" t="s">
        <v>69</v>
      </c>
      <c r="O611" s="8" t="s">
        <v>69</v>
      </c>
      <c r="P611" s="8" t="s">
        <v>69</v>
      </c>
      <c r="Q611" s="8" t="s">
        <v>69</v>
      </c>
      <c r="R611" s="8" t="s">
        <v>69</v>
      </c>
      <c r="S611" s="8" t="s">
        <v>69</v>
      </c>
      <c r="T611" s="8" t="s">
        <v>69</v>
      </c>
      <c r="U611" s="8" t="s">
        <v>69</v>
      </c>
      <c r="V611" s="8" t="s">
        <v>69</v>
      </c>
      <c r="W611" s="8" t="s">
        <v>69</v>
      </c>
      <c r="X611" s="8" t="s">
        <v>69</v>
      </c>
      <c r="Y611" s="8" t="s">
        <v>69</v>
      </c>
      <c r="Z611" s="8" t="s">
        <v>69</v>
      </c>
      <c r="AA611" s="8" t="s">
        <v>69</v>
      </c>
      <c r="AB611" s="8" t="s">
        <v>69</v>
      </c>
      <c r="AC611" s="8" t="s">
        <v>69</v>
      </c>
      <c r="AD611" s="8" t="s">
        <v>69</v>
      </c>
      <c r="AE611" s="8" t="s">
        <v>69</v>
      </c>
      <c r="AF611" s="8" t="s">
        <v>69</v>
      </c>
    </row>
    <row r="612" spans="1:32" x14ac:dyDescent="0.2">
      <c r="A612" t="s">
        <v>797</v>
      </c>
      <c r="B612" s="54" t="s">
        <v>795</v>
      </c>
      <c r="C612" s="55" t="s">
        <v>65</v>
      </c>
      <c r="D612" s="14" t="s">
        <v>71</v>
      </c>
      <c r="E612" s="10"/>
      <c r="F612" s="10"/>
      <c r="G612" s="10">
        <v>21</v>
      </c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</row>
    <row r="613" spans="1:32" x14ac:dyDescent="0.2">
      <c r="A613" t="s">
        <v>798</v>
      </c>
      <c r="B613" s="54" t="s">
        <v>795</v>
      </c>
      <c r="C613" s="55" t="s">
        <v>65</v>
      </c>
      <c r="D613" s="14" t="s">
        <v>73</v>
      </c>
      <c r="E613" s="8"/>
      <c r="F613" s="8"/>
      <c r="G613" s="8" t="s">
        <v>799</v>
      </c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 t="s">
        <v>799</v>
      </c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</row>
    <row r="614" spans="1:32" x14ac:dyDescent="0.2">
      <c r="A614" t="s">
        <v>800</v>
      </c>
      <c r="B614" s="54" t="s">
        <v>795</v>
      </c>
      <c r="C614" s="55" t="s">
        <v>65</v>
      </c>
      <c r="D614" s="14" t="s">
        <v>76</v>
      </c>
      <c r="E614" s="8"/>
      <c r="F614" s="8"/>
      <c r="G614" s="8">
        <v>129</v>
      </c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</row>
    <row r="615" spans="1:32" x14ac:dyDescent="0.2">
      <c r="A615" t="s">
        <v>801</v>
      </c>
      <c r="B615" s="54" t="s">
        <v>795</v>
      </c>
      <c r="C615" s="55" t="s">
        <v>65</v>
      </c>
      <c r="D615" s="15" t="s">
        <v>78</v>
      </c>
      <c r="E615" s="8"/>
      <c r="F615" s="8"/>
      <c r="G615" s="8" t="s">
        <v>799</v>
      </c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 t="s">
        <v>799</v>
      </c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</row>
    <row r="616" spans="1:32" x14ac:dyDescent="0.2">
      <c r="A616" t="s">
        <v>802</v>
      </c>
      <c r="B616" s="54" t="s">
        <v>795</v>
      </c>
      <c r="C616" s="55" t="s">
        <v>80</v>
      </c>
      <c r="D616" s="14" t="s">
        <v>81</v>
      </c>
      <c r="E616" s="8">
        <v>21</v>
      </c>
      <c r="F616" s="8">
        <v>21</v>
      </c>
      <c r="G616" s="8">
        <v>21</v>
      </c>
      <c r="H616" s="8">
        <v>21</v>
      </c>
      <c r="I616" s="8">
        <v>21</v>
      </c>
      <c r="J616" s="8">
        <v>21</v>
      </c>
      <c r="K616" s="8">
        <v>21</v>
      </c>
      <c r="L616" s="8">
        <v>21</v>
      </c>
      <c r="M616" s="8">
        <v>21</v>
      </c>
      <c r="N616" s="8">
        <v>21</v>
      </c>
      <c r="O616" s="8">
        <v>21</v>
      </c>
      <c r="P616" s="8">
        <v>21</v>
      </c>
      <c r="Q616" s="8">
        <v>21</v>
      </c>
      <c r="R616" s="8">
        <v>21</v>
      </c>
      <c r="S616" s="8">
        <v>21</v>
      </c>
      <c r="T616" s="8">
        <v>21</v>
      </c>
      <c r="U616" s="8">
        <v>21</v>
      </c>
      <c r="V616" s="8">
        <v>21</v>
      </c>
      <c r="W616" s="8">
        <v>21</v>
      </c>
      <c r="X616" s="8">
        <v>21</v>
      </c>
      <c r="Y616" s="8">
        <v>21</v>
      </c>
      <c r="Z616" s="8">
        <v>21</v>
      </c>
      <c r="AA616" s="8">
        <v>21</v>
      </c>
      <c r="AB616" s="8">
        <v>21</v>
      </c>
      <c r="AC616" s="8">
        <v>21</v>
      </c>
      <c r="AD616" s="8">
        <v>21</v>
      </c>
      <c r="AE616" s="8">
        <v>21</v>
      </c>
      <c r="AF616" s="8">
        <v>21</v>
      </c>
    </row>
    <row r="617" spans="1:32" x14ac:dyDescent="0.2">
      <c r="A617" t="s">
        <v>803</v>
      </c>
      <c r="B617" s="54" t="s">
        <v>795</v>
      </c>
      <c r="C617" s="55" t="s">
        <v>80</v>
      </c>
      <c r="D617" s="14" t="s">
        <v>83</v>
      </c>
      <c r="E617" s="8" t="s">
        <v>153</v>
      </c>
      <c r="F617" s="8" t="s">
        <v>153</v>
      </c>
      <c r="G617" s="8" t="s">
        <v>153</v>
      </c>
      <c r="H617" s="8" t="s">
        <v>153</v>
      </c>
      <c r="I617" s="8" t="s">
        <v>153</v>
      </c>
      <c r="J617" s="8" t="s">
        <v>153</v>
      </c>
      <c r="K617" s="8" t="s">
        <v>153</v>
      </c>
      <c r="L617" s="8" t="s">
        <v>153</v>
      </c>
      <c r="M617" s="8" t="s">
        <v>153</v>
      </c>
      <c r="N617" s="8" t="s">
        <v>153</v>
      </c>
      <c r="O617" s="8" t="s">
        <v>153</v>
      </c>
      <c r="P617" s="8" t="s">
        <v>153</v>
      </c>
      <c r="Q617" s="8" t="s">
        <v>153</v>
      </c>
      <c r="R617" s="8" t="s">
        <v>153</v>
      </c>
      <c r="S617" s="8" t="s">
        <v>153</v>
      </c>
      <c r="T617" s="8" t="s">
        <v>153</v>
      </c>
      <c r="U617" s="8" t="s">
        <v>153</v>
      </c>
      <c r="V617" s="8" t="s">
        <v>153</v>
      </c>
      <c r="W617" s="8" t="s">
        <v>153</v>
      </c>
      <c r="X617" s="8" t="s">
        <v>153</v>
      </c>
      <c r="Y617" s="8" t="s">
        <v>153</v>
      </c>
      <c r="Z617" s="8" t="s">
        <v>153</v>
      </c>
      <c r="AA617" s="8" t="s">
        <v>153</v>
      </c>
      <c r="AB617" s="8" t="s">
        <v>153</v>
      </c>
      <c r="AC617" s="8" t="s">
        <v>153</v>
      </c>
      <c r="AD617" s="8" t="s">
        <v>153</v>
      </c>
      <c r="AE617" s="8" t="s">
        <v>153</v>
      </c>
      <c r="AF617" s="8" t="s">
        <v>153</v>
      </c>
    </row>
    <row r="618" spans="1:32" x14ac:dyDescent="0.2">
      <c r="A618" t="s">
        <v>804</v>
      </c>
      <c r="B618" s="54" t="s">
        <v>795</v>
      </c>
      <c r="C618" s="55" t="s">
        <v>80</v>
      </c>
      <c r="D618" s="14" t="s">
        <v>86</v>
      </c>
      <c r="E618" s="8">
        <v>3077840.67</v>
      </c>
      <c r="F618" s="8">
        <v>3077840.67</v>
      </c>
      <c r="G618" s="8">
        <v>3077840.67</v>
      </c>
      <c r="H618" s="8">
        <v>3077840.67</v>
      </c>
      <c r="I618" s="8">
        <v>3077840.67</v>
      </c>
      <c r="J618" s="8">
        <v>3077840.67</v>
      </c>
      <c r="K618" s="8">
        <v>3077840.67</v>
      </c>
      <c r="L618" s="8">
        <v>3077840.67</v>
      </c>
      <c r="M618" s="8">
        <v>3077840.67</v>
      </c>
      <c r="N618" s="8">
        <v>3077840.67</v>
      </c>
      <c r="O618" s="8">
        <v>3077840.67</v>
      </c>
      <c r="P618" s="8">
        <v>3077840.67</v>
      </c>
      <c r="Q618" s="8">
        <v>3077840.67</v>
      </c>
      <c r="R618" s="8">
        <v>3077840.67</v>
      </c>
      <c r="S618" s="8">
        <v>3077840.67</v>
      </c>
      <c r="T618" s="8">
        <v>3077840.67</v>
      </c>
      <c r="U618" s="8">
        <v>3077840.67</v>
      </c>
      <c r="V618" s="8">
        <v>3077840.67</v>
      </c>
      <c r="W618" s="8">
        <v>3077840.67</v>
      </c>
      <c r="X618" s="8">
        <v>3077840.67</v>
      </c>
      <c r="Y618" s="8">
        <v>3077840.67</v>
      </c>
      <c r="Z618" s="8">
        <v>3077840.67</v>
      </c>
      <c r="AA618" s="8">
        <v>3077840.67</v>
      </c>
      <c r="AB618" s="8">
        <v>3077840.67</v>
      </c>
      <c r="AC618" s="8">
        <v>3077840.67</v>
      </c>
      <c r="AD618" s="8">
        <v>3077840.67</v>
      </c>
      <c r="AE618" s="8">
        <v>3077840.67</v>
      </c>
      <c r="AF618" s="8">
        <v>3077840.67</v>
      </c>
    </row>
    <row r="619" spans="1:32" x14ac:dyDescent="0.2">
      <c r="A619" t="s">
        <v>805</v>
      </c>
      <c r="B619" s="54" t="s">
        <v>795</v>
      </c>
      <c r="C619" s="55" t="s">
        <v>80</v>
      </c>
      <c r="D619" s="14" t="s">
        <v>88</v>
      </c>
      <c r="E619" s="8" t="s">
        <v>69</v>
      </c>
      <c r="F619" s="8" t="s">
        <v>69</v>
      </c>
      <c r="G619" s="8" t="s">
        <v>69</v>
      </c>
      <c r="H619" s="8" t="s">
        <v>69</v>
      </c>
      <c r="I619" s="8" t="s">
        <v>69</v>
      </c>
      <c r="J619" s="8" t="s">
        <v>69</v>
      </c>
      <c r="K619" s="8" t="s">
        <v>69</v>
      </c>
      <c r="L619" s="8" t="s">
        <v>69</v>
      </c>
      <c r="M619" s="8" t="s">
        <v>69</v>
      </c>
      <c r="N619" s="8" t="s">
        <v>69</v>
      </c>
      <c r="O619" s="8" t="s">
        <v>69</v>
      </c>
      <c r="P619" s="8" t="s">
        <v>69</v>
      </c>
      <c r="Q619" s="8" t="s">
        <v>69</v>
      </c>
      <c r="R619" s="8" t="s">
        <v>69</v>
      </c>
      <c r="S619" s="8" t="s">
        <v>69</v>
      </c>
      <c r="T619" s="8" t="s">
        <v>69</v>
      </c>
      <c r="U619" s="8" t="s">
        <v>69</v>
      </c>
      <c r="V619" s="8" t="s">
        <v>69</v>
      </c>
      <c r="W619" s="8" t="s">
        <v>69</v>
      </c>
      <c r="X619" s="8" t="s">
        <v>69</v>
      </c>
      <c r="Y619" s="8" t="s">
        <v>69</v>
      </c>
      <c r="Z619" s="8" t="s">
        <v>69</v>
      </c>
      <c r="AA619" s="8" t="s">
        <v>69</v>
      </c>
      <c r="AB619" s="8" t="s">
        <v>69</v>
      </c>
      <c r="AC619" s="8" t="s">
        <v>69</v>
      </c>
      <c r="AD619" s="8" t="s">
        <v>69</v>
      </c>
      <c r="AE619" s="8" t="s">
        <v>69</v>
      </c>
      <c r="AF619" s="8" t="s">
        <v>69</v>
      </c>
    </row>
    <row r="620" spans="1:32" x14ac:dyDescent="0.2">
      <c r="A620" t="s">
        <v>806</v>
      </c>
      <c r="B620" s="54" t="s">
        <v>795</v>
      </c>
      <c r="C620" s="55" t="s">
        <v>80</v>
      </c>
      <c r="D620" s="15" t="s">
        <v>90</v>
      </c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</row>
    <row r="621" spans="1:32" ht="15" x14ac:dyDescent="0.25">
      <c r="A621" t="s">
        <v>807</v>
      </c>
      <c r="B621" s="52" t="s">
        <v>808</v>
      </c>
      <c r="C621" s="53" t="s">
        <v>65</v>
      </c>
      <c r="D621" s="7" t="s">
        <v>66</v>
      </c>
      <c r="E621" s="8">
        <v>302802.92</v>
      </c>
      <c r="F621" s="8">
        <v>302802.92</v>
      </c>
      <c r="G621" s="8">
        <v>2450449.61</v>
      </c>
      <c r="H621" s="8">
        <v>302802.92</v>
      </c>
      <c r="I621" s="8">
        <v>302802.92</v>
      </c>
      <c r="J621" s="8">
        <v>302802.92</v>
      </c>
      <c r="K621" s="8">
        <v>302802.92</v>
      </c>
      <c r="L621" s="8">
        <v>302802.92</v>
      </c>
      <c r="M621" s="8">
        <v>302802.92</v>
      </c>
      <c r="N621" s="8">
        <v>302802.92</v>
      </c>
      <c r="O621" s="8">
        <v>1420583.92</v>
      </c>
      <c r="P621" s="8">
        <v>539054.04</v>
      </c>
      <c r="Q621" s="8">
        <v>302802.92</v>
      </c>
      <c r="R621" s="8">
        <v>2725189.81</v>
      </c>
      <c r="S621" s="8">
        <v>302802.92</v>
      </c>
      <c r="T621" s="8">
        <v>302802.92</v>
      </c>
      <c r="U621" s="8">
        <v>302802.92</v>
      </c>
      <c r="V621" s="8">
        <v>302802.92</v>
      </c>
      <c r="W621" s="8">
        <v>302802.92</v>
      </c>
      <c r="X621" s="8">
        <v>302802.92</v>
      </c>
      <c r="Y621" s="8">
        <v>302802.92</v>
      </c>
      <c r="Z621" s="8">
        <v>302802.92</v>
      </c>
      <c r="AA621" s="8">
        <v>302802.92</v>
      </c>
      <c r="AB621" s="8">
        <v>302802.92</v>
      </c>
      <c r="AC621" s="8">
        <v>302802.92</v>
      </c>
      <c r="AD621" s="8">
        <v>302802.92</v>
      </c>
      <c r="AE621" s="8">
        <v>302802.92</v>
      </c>
      <c r="AF621" s="8">
        <v>302802.92</v>
      </c>
    </row>
    <row r="622" spans="1:32" x14ac:dyDescent="0.2">
      <c r="A622" t="s">
        <v>809</v>
      </c>
      <c r="B622" s="52" t="s">
        <v>808</v>
      </c>
      <c r="C622" s="53" t="s">
        <v>65</v>
      </c>
      <c r="D622" s="9" t="s">
        <v>68</v>
      </c>
      <c r="E622" s="8" t="s">
        <v>69</v>
      </c>
      <c r="F622" s="8" t="s">
        <v>69</v>
      </c>
      <c r="G622" s="8" t="s">
        <v>69</v>
      </c>
      <c r="H622" s="8" t="s">
        <v>69</v>
      </c>
      <c r="I622" s="8" t="s">
        <v>69</v>
      </c>
      <c r="J622" s="8" t="s">
        <v>69</v>
      </c>
      <c r="K622" s="8" t="s">
        <v>69</v>
      </c>
      <c r="L622" s="8" t="s">
        <v>69</v>
      </c>
      <c r="M622" s="8" t="s">
        <v>69</v>
      </c>
      <c r="N622" s="8" t="s">
        <v>69</v>
      </c>
      <c r="O622" s="8" t="s">
        <v>69</v>
      </c>
      <c r="P622" s="8" t="s">
        <v>69</v>
      </c>
      <c r="Q622" s="8" t="s">
        <v>69</v>
      </c>
      <c r="R622" s="8" t="s">
        <v>69</v>
      </c>
      <c r="S622" s="8" t="s">
        <v>69</v>
      </c>
      <c r="T622" s="8" t="s">
        <v>69</v>
      </c>
      <c r="U622" s="8" t="s">
        <v>69</v>
      </c>
      <c r="V622" s="8" t="s">
        <v>69</v>
      </c>
      <c r="W622" s="8" t="s">
        <v>69</v>
      </c>
      <c r="X622" s="8" t="s">
        <v>69</v>
      </c>
      <c r="Y622" s="8" t="s">
        <v>69</v>
      </c>
      <c r="Z622" s="8" t="s">
        <v>69</v>
      </c>
      <c r="AA622" s="8" t="s">
        <v>69</v>
      </c>
      <c r="AB622" s="8" t="s">
        <v>69</v>
      </c>
      <c r="AC622" s="8" t="s">
        <v>69</v>
      </c>
      <c r="AD622" s="8" t="s">
        <v>69</v>
      </c>
      <c r="AE622" s="8" t="s">
        <v>69</v>
      </c>
      <c r="AF622" s="8" t="s">
        <v>69</v>
      </c>
    </row>
    <row r="623" spans="1:32" x14ac:dyDescent="0.2">
      <c r="A623" t="s">
        <v>810</v>
      </c>
      <c r="B623" s="52" t="s">
        <v>808</v>
      </c>
      <c r="C623" s="53" t="s">
        <v>65</v>
      </c>
      <c r="D623" s="9" t="s">
        <v>71</v>
      </c>
      <c r="E623" s="10"/>
      <c r="F623" s="10"/>
      <c r="G623" s="10">
        <v>21</v>
      </c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</row>
    <row r="624" spans="1:32" x14ac:dyDescent="0.2">
      <c r="A624" t="s">
        <v>811</v>
      </c>
      <c r="B624" s="52" t="s">
        <v>808</v>
      </c>
      <c r="C624" s="53" t="s">
        <v>65</v>
      </c>
      <c r="D624" s="9" t="s">
        <v>73</v>
      </c>
      <c r="E624" s="8"/>
      <c r="F624" s="8"/>
      <c r="G624" s="8" t="s">
        <v>812</v>
      </c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 t="s">
        <v>812</v>
      </c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</row>
    <row r="625" spans="1:32" x14ac:dyDescent="0.2">
      <c r="A625" t="s">
        <v>813</v>
      </c>
      <c r="B625" s="52" t="s">
        <v>808</v>
      </c>
      <c r="C625" s="53" t="s">
        <v>65</v>
      </c>
      <c r="D625" s="9" t="s">
        <v>76</v>
      </c>
      <c r="E625" s="8"/>
      <c r="F625" s="8"/>
      <c r="G625" s="8">
        <v>7</v>
      </c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</row>
    <row r="626" spans="1:32" x14ac:dyDescent="0.2">
      <c r="A626" t="s">
        <v>814</v>
      </c>
      <c r="B626" s="52" t="s">
        <v>808</v>
      </c>
      <c r="C626" s="53" t="s">
        <v>65</v>
      </c>
      <c r="D626" s="11" t="s">
        <v>78</v>
      </c>
      <c r="E626" s="8"/>
      <c r="F626" s="8"/>
      <c r="G626" s="8" t="s">
        <v>812</v>
      </c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 t="s">
        <v>812</v>
      </c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</row>
    <row r="627" spans="1:32" x14ac:dyDescent="0.2">
      <c r="A627" t="s">
        <v>815</v>
      </c>
      <c r="B627" s="52" t="s">
        <v>808</v>
      </c>
      <c r="C627" s="53" t="s">
        <v>80</v>
      </c>
      <c r="D627" s="9" t="s">
        <v>81</v>
      </c>
      <c r="E627" s="8">
        <v>21</v>
      </c>
      <c r="F627" s="8">
        <v>21</v>
      </c>
      <c r="G627" s="8">
        <v>21</v>
      </c>
      <c r="H627" s="8">
        <v>21</v>
      </c>
      <c r="I627" s="8">
        <v>21</v>
      </c>
      <c r="J627" s="8">
        <v>21</v>
      </c>
      <c r="K627" s="8">
        <v>21</v>
      </c>
      <c r="L627" s="8">
        <v>21</v>
      </c>
      <c r="M627" s="8">
        <v>21</v>
      </c>
      <c r="N627" s="8">
        <v>21</v>
      </c>
      <c r="O627" s="8">
        <v>21</v>
      </c>
      <c r="P627" s="8">
        <v>21</v>
      </c>
      <c r="Q627" s="8">
        <v>21</v>
      </c>
      <c r="R627" s="8">
        <v>21</v>
      </c>
      <c r="S627" s="8">
        <v>21</v>
      </c>
      <c r="T627" s="8">
        <v>21</v>
      </c>
      <c r="U627" s="8">
        <v>21</v>
      </c>
      <c r="V627" s="8">
        <v>21</v>
      </c>
      <c r="W627" s="8">
        <v>21</v>
      </c>
      <c r="X627" s="8">
        <v>21</v>
      </c>
      <c r="Y627" s="8">
        <v>21</v>
      </c>
      <c r="Z627" s="8">
        <v>21</v>
      </c>
      <c r="AA627" s="8">
        <v>21</v>
      </c>
      <c r="AB627" s="8">
        <v>21</v>
      </c>
      <c r="AC627" s="8">
        <v>21</v>
      </c>
      <c r="AD627" s="8">
        <v>21</v>
      </c>
      <c r="AE627" s="8">
        <v>21</v>
      </c>
      <c r="AF627" s="8">
        <v>21</v>
      </c>
    </row>
    <row r="628" spans="1:32" x14ac:dyDescent="0.2">
      <c r="A628" t="s">
        <v>816</v>
      </c>
      <c r="B628" s="52" t="s">
        <v>808</v>
      </c>
      <c r="C628" s="53" t="s">
        <v>80</v>
      </c>
      <c r="D628" s="9" t="s">
        <v>83</v>
      </c>
      <c r="E628" s="8" t="s">
        <v>153</v>
      </c>
      <c r="F628" s="8" t="s">
        <v>153</v>
      </c>
      <c r="G628" s="8" t="s">
        <v>153</v>
      </c>
      <c r="H628" s="8" t="s">
        <v>153</v>
      </c>
      <c r="I628" s="8" t="s">
        <v>153</v>
      </c>
      <c r="J628" s="8" t="s">
        <v>153</v>
      </c>
      <c r="K628" s="8" t="s">
        <v>153</v>
      </c>
      <c r="L628" s="8" t="s">
        <v>153</v>
      </c>
      <c r="M628" s="8" t="s">
        <v>153</v>
      </c>
      <c r="N628" s="8" t="s">
        <v>153</v>
      </c>
      <c r="O628" s="8" t="s">
        <v>153</v>
      </c>
      <c r="P628" s="8" t="s">
        <v>153</v>
      </c>
      <c r="Q628" s="8" t="s">
        <v>153</v>
      </c>
      <c r="R628" s="8" t="s">
        <v>153</v>
      </c>
      <c r="S628" s="8" t="s">
        <v>153</v>
      </c>
      <c r="T628" s="8" t="s">
        <v>153</v>
      </c>
      <c r="U628" s="8" t="s">
        <v>153</v>
      </c>
      <c r="V628" s="8" t="s">
        <v>153</v>
      </c>
      <c r="W628" s="8" t="s">
        <v>153</v>
      </c>
      <c r="X628" s="8" t="s">
        <v>153</v>
      </c>
      <c r="Y628" s="8" t="s">
        <v>153</v>
      </c>
      <c r="Z628" s="8" t="s">
        <v>153</v>
      </c>
      <c r="AA628" s="8" t="s">
        <v>153</v>
      </c>
      <c r="AB628" s="8" t="s">
        <v>153</v>
      </c>
      <c r="AC628" s="8" t="s">
        <v>153</v>
      </c>
      <c r="AD628" s="8" t="s">
        <v>153</v>
      </c>
      <c r="AE628" s="8" t="s">
        <v>153</v>
      </c>
      <c r="AF628" s="8" t="s">
        <v>153</v>
      </c>
    </row>
    <row r="629" spans="1:32" x14ac:dyDescent="0.2">
      <c r="A629" t="s">
        <v>817</v>
      </c>
      <c r="B629" s="52" t="s">
        <v>808</v>
      </c>
      <c r="C629" s="53" t="s">
        <v>80</v>
      </c>
      <c r="D629" s="9" t="s">
        <v>86</v>
      </c>
      <c r="E629" s="8">
        <v>806277.36</v>
      </c>
      <c r="F629" s="8">
        <v>806277.36</v>
      </c>
      <c r="G629" s="8">
        <v>806277.36</v>
      </c>
      <c r="H629" s="8">
        <v>806277.36</v>
      </c>
      <c r="I629" s="8">
        <v>806277.36</v>
      </c>
      <c r="J629" s="8">
        <v>806277.36</v>
      </c>
      <c r="K629" s="8">
        <v>806277.36</v>
      </c>
      <c r="L629" s="8">
        <v>806277.36</v>
      </c>
      <c r="M629" s="8">
        <v>806277.36</v>
      </c>
      <c r="N629" s="8">
        <v>806277.36</v>
      </c>
      <c r="O629" s="8">
        <v>806277.36</v>
      </c>
      <c r="P629" s="8">
        <v>806277.36</v>
      </c>
      <c r="Q629" s="8">
        <v>806277.36</v>
      </c>
      <c r="R629" s="8">
        <v>806277.36</v>
      </c>
      <c r="S629" s="8">
        <v>806277.36</v>
      </c>
      <c r="T629" s="8">
        <v>806277.36</v>
      </c>
      <c r="U629" s="8">
        <v>806277.36</v>
      </c>
      <c r="V629" s="8">
        <v>806277.36</v>
      </c>
      <c r="W629" s="8">
        <v>806277.36</v>
      </c>
      <c r="X629" s="8">
        <v>806277.36</v>
      </c>
      <c r="Y629" s="8">
        <v>806277.36</v>
      </c>
      <c r="Z629" s="8">
        <v>806277.36</v>
      </c>
      <c r="AA629" s="8">
        <v>806277.36</v>
      </c>
      <c r="AB629" s="8">
        <v>806277.36</v>
      </c>
      <c r="AC629" s="8">
        <v>806277.36</v>
      </c>
      <c r="AD629" s="8">
        <v>806277.36</v>
      </c>
      <c r="AE629" s="8">
        <v>806277.36</v>
      </c>
      <c r="AF629" s="8">
        <v>806277.36</v>
      </c>
    </row>
    <row r="630" spans="1:32" x14ac:dyDescent="0.2">
      <c r="A630" t="s">
        <v>818</v>
      </c>
      <c r="B630" s="52" t="s">
        <v>808</v>
      </c>
      <c r="C630" s="53" t="s">
        <v>80</v>
      </c>
      <c r="D630" s="9" t="s">
        <v>88</v>
      </c>
      <c r="E630" s="8" t="s">
        <v>69</v>
      </c>
      <c r="F630" s="8" t="s">
        <v>69</v>
      </c>
      <c r="G630" s="8" t="s">
        <v>69</v>
      </c>
      <c r="H630" s="8" t="s">
        <v>69</v>
      </c>
      <c r="I630" s="8" t="s">
        <v>69</v>
      </c>
      <c r="J630" s="8" t="s">
        <v>69</v>
      </c>
      <c r="K630" s="8" t="s">
        <v>69</v>
      </c>
      <c r="L630" s="8" t="s">
        <v>69</v>
      </c>
      <c r="M630" s="8" t="s">
        <v>69</v>
      </c>
      <c r="N630" s="8" t="s">
        <v>69</v>
      </c>
      <c r="O630" s="8" t="s">
        <v>69</v>
      </c>
      <c r="P630" s="8" t="s">
        <v>69</v>
      </c>
      <c r="Q630" s="8" t="s">
        <v>69</v>
      </c>
      <c r="R630" s="8" t="s">
        <v>69</v>
      </c>
      <c r="S630" s="8" t="s">
        <v>69</v>
      </c>
      <c r="T630" s="8" t="s">
        <v>69</v>
      </c>
      <c r="U630" s="8" t="s">
        <v>69</v>
      </c>
      <c r="V630" s="8" t="s">
        <v>69</v>
      </c>
      <c r="W630" s="8" t="s">
        <v>69</v>
      </c>
      <c r="X630" s="8" t="s">
        <v>69</v>
      </c>
      <c r="Y630" s="8" t="s">
        <v>69</v>
      </c>
      <c r="Z630" s="8" t="s">
        <v>69</v>
      </c>
      <c r="AA630" s="8" t="s">
        <v>69</v>
      </c>
      <c r="AB630" s="8" t="s">
        <v>69</v>
      </c>
      <c r="AC630" s="8" t="s">
        <v>69</v>
      </c>
      <c r="AD630" s="8" t="s">
        <v>69</v>
      </c>
      <c r="AE630" s="8" t="s">
        <v>69</v>
      </c>
      <c r="AF630" s="8" t="s">
        <v>69</v>
      </c>
    </row>
    <row r="631" spans="1:32" x14ac:dyDescent="0.2">
      <c r="A631" t="s">
        <v>819</v>
      </c>
      <c r="B631" s="52" t="s">
        <v>808</v>
      </c>
      <c r="C631" s="53" t="s">
        <v>80</v>
      </c>
      <c r="D631" s="11" t="s">
        <v>90</v>
      </c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</row>
    <row r="632" spans="1:32" ht="15" x14ac:dyDescent="0.25">
      <c r="A632" t="s">
        <v>820</v>
      </c>
      <c r="B632" s="54" t="s">
        <v>821</v>
      </c>
      <c r="C632" s="55" t="s">
        <v>65</v>
      </c>
      <c r="D632" s="13" t="s">
        <v>66</v>
      </c>
      <c r="E632" s="8">
        <v>10613242.800000001</v>
      </c>
      <c r="F632" s="8">
        <v>10613242.800000001</v>
      </c>
      <c r="G632" s="8">
        <v>45482951.579999998</v>
      </c>
      <c r="H632" s="8">
        <v>10613242.800000001</v>
      </c>
      <c r="I632" s="8">
        <v>10613242.800000001</v>
      </c>
      <c r="J632" s="8">
        <v>10613242.800000001</v>
      </c>
      <c r="K632" s="8">
        <v>10613242.800000001</v>
      </c>
      <c r="L632" s="8">
        <v>10613242.800000001</v>
      </c>
      <c r="M632" s="8">
        <v>10613242.800000001</v>
      </c>
      <c r="N632" s="8">
        <v>10613242.800000001</v>
      </c>
      <c r="O632" s="8">
        <v>49528467.689999998</v>
      </c>
      <c r="P632" s="8">
        <v>14034904.59</v>
      </c>
      <c r="Q632" s="8">
        <v>10613242.800000001</v>
      </c>
      <c r="R632" s="8">
        <v>40139984.43</v>
      </c>
      <c r="S632" s="8">
        <v>10613242.800000001</v>
      </c>
      <c r="T632" s="8">
        <v>10613242.800000001</v>
      </c>
      <c r="U632" s="8">
        <v>10613242.800000001</v>
      </c>
      <c r="V632" s="8">
        <v>10613242.800000001</v>
      </c>
      <c r="W632" s="8">
        <v>10613242.800000001</v>
      </c>
      <c r="X632" s="8">
        <v>10613242.800000001</v>
      </c>
      <c r="Y632" s="8">
        <v>10613242.800000001</v>
      </c>
      <c r="Z632" s="8">
        <v>10613242.800000001</v>
      </c>
      <c r="AA632" s="8">
        <v>10613242.800000001</v>
      </c>
      <c r="AB632" s="8">
        <v>10613242.800000001</v>
      </c>
      <c r="AC632" s="8">
        <v>10613242.800000001</v>
      </c>
      <c r="AD632" s="8">
        <v>10613242.800000001</v>
      </c>
      <c r="AE632" s="8">
        <v>10613242.800000001</v>
      </c>
      <c r="AF632" s="8">
        <v>10613242.800000001</v>
      </c>
    </row>
    <row r="633" spans="1:32" x14ac:dyDescent="0.2">
      <c r="A633" t="s">
        <v>822</v>
      </c>
      <c r="B633" s="54" t="s">
        <v>821</v>
      </c>
      <c r="C633" s="55" t="s">
        <v>65</v>
      </c>
      <c r="D633" s="14" t="s">
        <v>68</v>
      </c>
      <c r="E633" s="8" t="s">
        <v>69</v>
      </c>
      <c r="F633" s="8" t="s">
        <v>69</v>
      </c>
      <c r="G633" s="8" t="s">
        <v>69</v>
      </c>
      <c r="H633" s="8" t="s">
        <v>69</v>
      </c>
      <c r="I633" s="8" t="s">
        <v>69</v>
      </c>
      <c r="J633" s="8" t="s">
        <v>69</v>
      </c>
      <c r="K633" s="8" t="s">
        <v>69</v>
      </c>
      <c r="L633" s="8" t="s">
        <v>69</v>
      </c>
      <c r="M633" s="8" t="s">
        <v>69</v>
      </c>
      <c r="N633" s="8" t="s">
        <v>69</v>
      </c>
      <c r="O633" s="8" t="s">
        <v>69</v>
      </c>
      <c r="P633" s="8" t="s">
        <v>69</v>
      </c>
      <c r="Q633" s="8" t="s">
        <v>69</v>
      </c>
      <c r="R633" s="8" t="s">
        <v>69</v>
      </c>
      <c r="S633" s="8" t="s">
        <v>69</v>
      </c>
      <c r="T633" s="8" t="s">
        <v>69</v>
      </c>
      <c r="U633" s="8" t="s">
        <v>69</v>
      </c>
      <c r="V633" s="8" t="s">
        <v>69</v>
      </c>
      <c r="W633" s="8" t="s">
        <v>69</v>
      </c>
      <c r="X633" s="8" t="s">
        <v>69</v>
      </c>
      <c r="Y633" s="8" t="s">
        <v>69</v>
      </c>
      <c r="Z633" s="8" t="s">
        <v>69</v>
      </c>
      <c r="AA633" s="8" t="s">
        <v>69</v>
      </c>
      <c r="AB633" s="8" t="s">
        <v>69</v>
      </c>
      <c r="AC633" s="8" t="s">
        <v>69</v>
      </c>
      <c r="AD633" s="8" t="s">
        <v>69</v>
      </c>
      <c r="AE633" s="8" t="s">
        <v>69</v>
      </c>
      <c r="AF633" s="8" t="s">
        <v>69</v>
      </c>
    </row>
    <row r="634" spans="1:32" x14ac:dyDescent="0.2">
      <c r="A634" t="s">
        <v>823</v>
      </c>
      <c r="B634" s="54" t="s">
        <v>821</v>
      </c>
      <c r="C634" s="55" t="s">
        <v>65</v>
      </c>
      <c r="D634" s="14" t="s">
        <v>71</v>
      </c>
      <c r="E634" s="10"/>
      <c r="F634" s="10"/>
      <c r="G634" s="10">
        <v>21</v>
      </c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</row>
    <row r="635" spans="1:32" x14ac:dyDescent="0.2">
      <c r="A635" t="s">
        <v>824</v>
      </c>
      <c r="B635" s="54" t="s">
        <v>821</v>
      </c>
      <c r="C635" s="55" t="s">
        <v>65</v>
      </c>
      <c r="D635" s="14" t="s">
        <v>73</v>
      </c>
      <c r="E635" s="8"/>
      <c r="F635" s="8"/>
      <c r="G635" s="8" t="s">
        <v>825</v>
      </c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 t="s">
        <v>825</v>
      </c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</row>
    <row r="636" spans="1:32" x14ac:dyDescent="0.2">
      <c r="A636" t="s">
        <v>826</v>
      </c>
      <c r="B636" s="54" t="s">
        <v>821</v>
      </c>
      <c r="C636" s="55" t="s">
        <v>65</v>
      </c>
      <c r="D636" s="14" t="s">
        <v>76</v>
      </c>
      <c r="E636" s="8"/>
      <c r="F636" s="8"/>
      <c r="G636" s="8">
        <v>129</v>
      </c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</row>
    <row r="637" spans="1:32" x14ac:dyDescent="0.2">
      <c r="A637" t="s">
        <v>827</v>
      </c>
      <c r="B637" s="54" t="s">
        <v>821</v>
      </c>
      <c r="C637" s="55" t="s">
        <v>65</v>
      </c>
      <c r="D637" s="15" t="s">
        <v>78</v>
      </c>
      <c r="E637" s="8"/>
      <c r="F637" s="8"/>
      <c r="G637" s="8" t="s">
        <v>825</v>
      </c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 t="s">
        <v>825</v>
      </c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</row>
    <row r="638" spans="1:32" x14ac:dyDescent="0.2">
      <c r="A638" t="s">
        <v>828</v>
      </c>
      <c r="B638" s="54" t="s">
        <v>821</v>
      </c>
      <c r="C638" s="55" t="s">
        <v>80</v>
      </c>
      <c r="D638" s="14" t="s">
        <v>81</v>
      </c>
      <c r="E638" s="8">
        <v>21</v>
      </c>
      <c r="F638" s="8">
        <v>21</v>
      </c>
      <c r="G638" s="8">
        <v>21</v>
      </c>
      <c r="H638" s="8">
        <v>21</v>
      </c>
      <c r="I638" s="8">
        <v>21</v>
      </c>
      <c r="J638" s="8">
        <v>21</v>
      </c>
      <c r="K638" s="8">
        <v>21</v>
      </c>
      <c r="L638" s="8">
        <v>21</v>
      </c>
      <c r="M638" s="8">
        <v>21</v>
      </c>
      <c r="N638" s="8">
        <v>21</v>
      </c>
      <c r="O638" s="8">
        <v>21</v>
      </c>
      <c r="P638" s="8">
        <v>21</v>
      </c>
      <c r="Q638" s="8">
        <v>21</v>
      </c>
      <c r="R638" s="8">
        <v>21</v>
      </c>
      <c r="S638" s="8">
        <v>21</v>
      </c>
      <c r="T638" s="8">
        <v>21</v>
      </c>
      <c r="U638" s="8">
        <v>21</v>
      </c>
      <c r="V638" s="8">
        <v>21</v>
      </c>
      <c r="W638" s="8">
        <v>21</v>
      </c>
      <c r="X638" s="8">
        <v>21</v>
      </c>
      <c r="Y638" s="8">
        <v>21</v>
      </c>
      <c r="Z638" s="8">
        <v>21</v>
      </c>
      <c r="AA638" s="8">
        <v>21</v>
      </c>
      <c r="AB638" s="8">
        <v>21</v>
      </c>
      <c r="AC638" s="8">
        <v>21</v>
      </c>
      <c r="AD638" s="8">
        <v>21</v>
      </c>
      <c r="AE638" s="8">
        <v>21</v>
      </c>
      <c r="AF638" s="8">
        <v>21</v>
      </c>
    </row>
    <row r="639" spans="1:32" x14ac:dyDescent="0.2">
      <c r="A639" t="s">
        <v>829</v>
      </c>
      <c r="B639" s="54" t="s">
        <v>821</v>
      </c>
      <c r="C639" s="55" t="s">
        <v>80</v>
      </c>
      <c r="D639" s="14" t="s">
        <v>83</v>
      </c>
      <c r="E639" s="8" t="s">
        <v>153</v>
      </c>
      <c r="F639" s="8" t="s">
        <v>153</v>
      </c>
      <c r="G639" s="8" t="s">
        <v>153</v>
      </c>
      <c r="H639" s="8" t="s">
        <v>153</v>
      </c>
      <c r="I639" s="8" t="s">
        <v>153</v>
      </c>
      <c r="J639" s="8" t="s">
        <v>153</v>
      </c>
      <c r="K639" s="8" t="s">
        <v>153</v>
      </c>
      <c r="L639" s="8" t="s">
        <v>153</v>
      </c>
      <c r="M639" s="8" t="s">
        <v>153</v>
      </c>
      <c r="N639" s="8" t="s">
        <v>153</v>
      </c>
      <c r="O639" s="8" t="s">
        <v>153</v>
      </c>
      <c r="P639" s="8" t="s">
        <v>153</v>
      </c>
      <c r="Q639" s="8" t="s">
        <v>153</v>
      </c>
      <c r="R639" s="8" t="s">
        <v>153</v>
      </c>
      <c r="S639" s="8" t="s">
        <v>153</v>
      </c>
      <c r="T639" s="8" t="s">
        <v>153</v>
      </c>
      <c r="U639" s="8" t="s">
        <v>153</v>
      </c>
      <c r="V639" s="8" t="s">
        <v>153</v>
      </c>
      <c r="W639" s="8" t="s">
        <v>153</v>
      </c>
      <c r="X639" s="8" t="s">
        <v>153</v>
      </c>
      <c r="Y639" s="8" t="s">
        <v>153</v>
      </c>
      <c r="Z639" s="8" t="s">
        <v>153</v>
      </c>
      <c r="AA639" s="8" t="s">
        <v>153</v>
      </c>
      <c r="AB639" s="8" t="s">
        <v>153</v>
      </c>
      <c r="AC639" s="8" t="s">
        <v>153</v>
      </c>
      <c r="AD639" s="8" t="s">
        <v>153</v>
      </c>
      <c r="AE639" s="8" t="s">
        <v>153</v>
      </c>
      <c r="AF639" s="8" t="s">
        <v>153</v>
      </c>
    </row>
    <row r="640" spans="1:32" x14ac:dyDescent="0.2">
      <c r="A640" t="s">
        <v>830</v>
      </c>
      <c r="B640" s="54" t="s">
        <v>821</v>
      </c>
      <c r="C640" s="55" t="s">
        <v>80</v>
      </c>
      <c r="D640" s="14" t="s">
        <v>86</v>
      </c>
      <c r="E640" s="8">
        <v>14150990.4</v>
      </c>
      <c r="F640" s="8">
        <v>14150990.4</v>
      </c>
      <c r="G640" s="8">
        <v>14150990.4</v>
      </c>
      <c r="H640" s="8">
        <v>14150990.4</v>
      </c>
      <c r="I640" s="8">
        <v>14150990.4</v>
      </c>
      <c r="J640" s="8">
        <v>14150990.4</v>
      </c>
      <c r="K640" s="8">
        <v>14150990.4</v>
      </c>
      <c r="L640" s="8">
        <v>14150990.4</v>
      </c>
      <c r="M640" s="8">
        <v>14150990.4</v>
      </c>
      <c r="N640" s="8">
        <v>14150990.4</v>
      </c>
      <c r="O640" s="8">
        <v>14150990.4</v>
      </c>
      <c r="P640" s="8">
        <v>14150990.4</v>
      </c>
      <c r="Q640" s="8">
        <v>14150990.4</v>
      </c>
      <c r="R640" s="8">
        <v>14150990.4</v>
      </c>
      <c r="S640" s="8">
        <v>14150990.4</v>
      </c>
      <c r="T640" s="8">
        <v>14150990.4</v>
      </c>
      <c r="U640" s="8">
        <v>14150990.4</v>
      </c>
      <c r="V640" s="8">
        <v>14150990.4</v>
      </c>
      <c r="W640" s="8">
        <v>14150990.4</v>
      </c>
      <c r="X640" s="8">
        <v>14150990.4</v>
      </c>
      <c r="Y640" s="8">
        <v>14150990.4</v>
      </c>
      <c r="Z640" s="8">
        <v>14150990.4</v>
      </c>
      <c r="AA640" s="8">
        <v>14150990.4</v>
      </c>
      <c r="AB640" s="8">
        <v>14150990.4</v>
      </c>
      <c r="AC640" s="8">
        <v>14150990.4</v>
      </c>
      <c r="AD640" s="8">
        <v>14150990.4</v>
      </c>
      <c r="AE640" s="8">
        <v>14150990.4</v>
      </c>
      <c r="AF640" s="8">
        <v>14150990.4</v>
      </c>
    </row>
    <row r="641" spans="1:32" x14ac:dyDescent="0.2">
      <c r="A641" t="s">
        <v>831</v>
      </c>
      <c r="B641" s="54" t="s">
        <v>821</v>
      </c>
      <c r="C641" s="55" t="s">
        <v>80</v>
      </c>
      <c r="D641" s="14" t="s">
        <v>88</v>
      </c>
      <c r="E641" s="8" t="s">
        <v>69</v>
      </c>
      <c r="F641" s="8" t="s">
        <v>69</v>
      </c>
      <c r="G641" s="8" t="s">
        <v>69</v>
      </c>
      <c r="H641" s="8" t="s">
        <v>69</v>
      </c>
      <c r="I641" s="8" t="s">
        <v>69</v>
      </c>
      <c r="J641" s="8" t="s">
        <v>69</v>
      </c>
      <c r="K641" s="8" t="s">
        <v>69</v>
      </c>
      <c r="L641" s="8" t="s">
        <v>69</v>
      </c>
      <c r="M641" s="8" t="s">
        <v>69</v>
      </c>
      <c r="N641" s="8" t="s">
        <v>69</v>
      </c>
      <c r="O641" s="8" t="s">
        <v>69</v>
      </c>
      <c r="P641" s="8" t="s">
        <v>69</v>
      </c>
      <c r="Q641" s="8" t="s">
        <v>69</v>
      </c>
      <c r="R641" s="8" t="s">
        <v>69</v>
      </c>
      <c r="S641" s="8" t="s">
        <v>69</v>
      </c>
      <c r="T641" s="8" t="s">
        <v>69</v>
      </c>
      <c r="U641" s="8" t="s">
        <v>69</v>
      </c>
      <c r="V641" s="8" t="s">
        <v>69</v>
      </c>
      <c r="W641" s="8" t="s">
        <v>69</v>
      </c>
      <c r="X641" s="8" t="s">
        <v>69</v>
      </c>
      <c r="Y641" s="8" t="s">
        <v>69</v>
      </c>
      <c r="Z641" s="8" t="s">
        <v>69</v>
      </c>
      <c r="AA641" s="8" t="s">
        <v>69</v>
      </c>
      <c r="AB641" s="8" t="s">
        <v>69</v>
      </c>
      <c r="AC641" s="8" t="s">
        <v>69</v>
      </c>
      <c r="AD641" s="8" t="s">
        <v>69</v>
      </c>
      <c r="AE641" s="8" t="s">
        <v>69</v>
      </c>
      <c r="AF641" s="8" t="s">
        <v>69</v>
      </c>
    </row>
    <row r="642" spans="1:32" x14ac:dyDescent="0.2">
      <c r="A642" t="s">
        <v>832</v>
      </c>
      <c r="B642" s="54" t="s">
        <v>821</v>
      </c>
      <c r="C642" s="55" t="s">
        <v>80</v>
      </c>
      <c r="D642" s="15" t="s">
        <v>90</v>
      </c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</row>
    <row r="643" spans="1:32" ht="15" x14ac:dyDescent="0.25">
      <c r="A643" t="s">
        <v>833</v>
      </c>
      <c r="B643" s="52" t="s">
        <v>834</v>
      </c>
      <c r="C643" s="53" t="s">
        <v>65</v>
      </c>
      <c r="D643" s="7" t="s">
        <v>66</v>
      </c>
      <c r="E643" s="8">
        <v>3784567.2</v>
      </c>
      <c r="F643" s="8">
        <v>3784567.2</v>
      </c>
      <c r="G643" s="8">
        <v>17756319.239999998</v>
      </c>
      <c r="H643" s="8">
        <v>3784567.2</v>
      </c>
      <c r="I643" s="8">
        <v>3784567.2</v>
      </c>
      <c r="J643" s="8">
        <v>3784567.2</v>
      </c>
      <c r="K643" s="8">
        <v>3784567.2</v>
      </c>
      <c r="L643" s="8">
        <v>3784567.2</v>
      </c>
      <c r="M643" s="8">
        <v>3784567.2</v>
      </c>
      <c r="N643" s="8">
        <v>3784567.2</v>
      </c>
      <c r="O643" s="8">
        <v>11353701.6</v>
      </c>
      <c r="P643" s="8">
        <v>8174665.29</v>
      </c>
      <c r="Q643" s="8">
        <v>3784567.2</v>
      </c>
      <c r="R643" s="8">
        <v>28805449.32</v>
      </c>
      <c r="S643" s="8">
        <v>3784567.2</v>
      </c>
      <c r="T643" s="8">
        <v>3784567.2</v>
      </c>
      <c r="U643" s="8">
        <v>3784567.2</v>
      </c>
      <c r="V643" s="8">
        <v>3784567.2</v>
      </c>
      <c r="W643" s="8">
        <v>3784567.2</v>
      </c>
      <c r="X643" s="8">
        <v>3784567.2</v>
      </c>
      <c r="Y643" s="8">
        <v>3784567.2</v>
      </c>
      <c r="Z643" s="8">
        <v>3784567.2</v>
      </c>
      <c r="AA643" s="8">
        <v>3784567.2</v>
      </c>
      <c r="AB643" s="8">
        <v>3784567.2</v>
      </c>
      <c r="AC643" s="8">
        <v>3784567.2</v>
      </c>
      <c r="AD643" s="8">
        <v>3784567.2</v>
      </c>
      <c r="AE643" s="8">
        <v>3784567.2</v>
      </c>
      <c r="AF643" s="8">
        <v>3784567.2</v>
      </c>
    </row>
    <row r="644" spans="1:32" x14ac:dyDescent="0.2">
      <c r="A644" t="s">
        <v>835</v>
      </c>
      <c r="B644" s="52" t="s">
        <v>834</v>
      </c>
      <c r="C644" s="53" t="s">
        <v>65</v>
      </c>
      <c r="D644" s="9" t="s">
        <v>68</v>
      </c>
      <c r="E644" s="8" t="s">
        <v>69</v>
      </c>
      <c r="F644" s="8" t="s">
        <v>69</v>
      </c>
      <c r="G644" s="8" t="s">
        <v>69</v>
      </c>
      <c r="H644" s="8" t="s">
        <v>69</v>
      </c>
      <c r="I644" s="8" t="s">
        <v>69</v>
      </c>
      <c r="J644" s="8" t="s">
        <v>69</v>
      </c>
      <c r="K644" s="8" t="s">
        <v>69</v>
      </c>
      <c r="L644" s="8" t="s">
        <v>69</v>
      </c>
      <c r="M644" s="8" t="s">
        <v>69</v>
      </c>
      <c r="N644" s="8" t="s">
        <v>69</v>
      </c>
      <c r="O644" s="8" t="s">
        <v>69</v>
      </c>
      <c r="P644" s="8" t="s">
        <v>69</v>
      </c>
      <c r="Q644" s="8" t="s">
        <v>69</v>
      </c>
      <c r="R644" s="8" t="s">
        <v>69</v>
      </c>
      <c r="S644" s="8" t="s">
        <v>69</v>
      </c>
      <c r="T644" s="8" t="s">
        <v>69</v>
      </c>
      <c r="U644" s="8" t="s">
        <v>69</v>
      </c>
      <c r="V644" s="8" t="s">
        <v>69</v>
      </c>
      <c r="W644" s="8" t="s">
        <v>69</v>
      </c>
      <c r="X644" s="8" t="s">
        <v>69</v>
      </c>
      <c r="Y644" s="8" t="s">
        <v>69</v>
      </c>
      <c r="Z644" s="8" t="s">
        <v>69</v>
      </c>
      <c r="AA644" s="8" t="s">
        <v>69</v>
      </c>
      <c r="AB644" s="8" t="s">
        <v>69</v>
      </c>
      <c r="AC644" s="8" t="s">
        <v>69</v>
      </c>
      <c r="AD644" s="8" t="s">
        <v>69</v>
      </c>
      <c r="AE644" s="8" t="s">
        <v>69</v>
      </c>
      <c r="AF644" s="8" t="s">
        <v>69</v>
      </c>
    </row>
    <row r="645" spans="1:32" x14ac:dyDescent="0.2">
      <c r="A645" t="s">
        <v>836</v>
      </c>
      <c r="B645" s="52" t="s">
        <v>834</v>
      </c>
      <c r="C645" s="53" t="s">
        <v>65</v>
      </c>
      <c r="D645" s="9" t="s">
        <v>71</v>
      </c>
      <c r="E645" s="10"/>
      <c r="F645" s="10"/>
      <c r="G645" s="10">
        <v>21</v>
      </c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</row>
    <row r="646" spans="1:32" x14ac:dyDescent="0.2">
      <c r="A646" t="s">
        <v>837</v>
      </c>
      <c r="B646" s="52" t="s">
        <v>834</v>
      </c>
      <c r="C646" s="53" t="s">
        <v>65</v>
      </c>
      <c r="D646" s="9" t="s">
        <v>73</v>
      </c>
      <c r="E646" s="8"/>
      <c r="F646" s="8"/>
      <c r="G646" s="8" t="s">
        <v>838</v>
      </c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 t="s">
        <v>838</v>
      </c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</row>
    <row r="647" spans="1:32" x14ac:dyDescent="0.2">
      <c r="A647" t="s">
        <v>839</v>
      </c>
      <c r="B647" s="52" t="s">
        <v>834</v>
      </c>
      <c r="C647" s="53" t="s">
        <v>65</v>
      </c>
      <c r="D647" s="9" t="s">
        <v>76</v>
      </c>
      <c r="E647" s="8"/>
      <c r="F647" s="8"/>
      <c r="G647" s="8">
        <v>69</v>
      </c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</row>
    <row r="648" spans="1:32" x14ac:dyDescent="0.2">
      <c r="A648" t="s">
        <v>840</v>
      </c>
      <c r="B648" s="52" t="s">
        <v>834</v>
      </c>
      <c r="C648" s="53" t="s">
        <v>65</v>
      </c>
      <c r="D648" s="11" t="s">
        <v>78</v>
      </c>
      <c r="E648" s="8"/>
      <c r="F648" s="8"/>
      <c r="G648" s="8" t="s">
        <v>838</v>
      </c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 t="s">
        <v>838</v>
      </c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</row>
    <row r="649" spans="1:32" x14ac:dyDescent="0.2">
      <c r="A649" t="s">
        <v>841</v>
      </c>
      <c r="B649" s="52" t="s">
        <v>834</v>
      </c>
      <c r="C649" s="53" t="s">
        <v>80</v>
      </c>
      <c r="D649" s="9" t="s">
        <v>81</v>
      </c>
      <c r="E649" s="8">
        <v>21</v>
      </c>
      <c r="F649" s="8">
        <v>21</v>
      </c>
      <c r="G649" s="8">
        <v>21</v>
      </c>
      <c r="H649" s="8">
        <v>21</v>
      </c>
      <c r="I649" s="8">
        <v>21</v>
      </c>
      <c r="J649" s="8">
        <v>21</v>
      </c>
      <c r="K649" s="8">
        <v>21</v>
      </c>
      <c r="L649" s="8">
        <v>21</v>
      </c>
      <c r="M649" s="8">
        <v>21</v>
      </c>
      <c r="N649" s="8">
        <v>21</v>
      </c>
      <c r="O649" s="8">
        <v>21</v>
      </c>
      <c r="P649" s="8">
        <v>21</v>
      </c>
      <c r="Q649" s="8">
        <v>21</v>
      </c>
      <c r="R649" s="8">
        <v>21</v>
      </c>
      <c r="S649" s="8">
        <v>21</v>
      </c>
      <c r="T649" s="8">
        <v>21</v>
      </c>
      <c r="U649" s="8">
        <v>21</v>
      </c>
      <c r="V649" s="8">
        <v>21</v>
      </c>
      <c r="W649" s="8">
        <v>21</v>
      </c>
      <c r="X649" s="8">
        <v>21</v>
      </c>
      <c r="Y649" s="8">
        <v>21</v>
      </c>
      <c r="Z649" s="8">
        <v>21</v>
      </c>
      <c r="AA649" s="8">
        <v>21</v>
      </c>
      <c r="AB649" s="8">
        <v>21</v>
      </c>
      <c r="AC649" s="8">
        <v>21</v>
      </c>
      <c r="AD649" s="8">
        <v>21</v>
      </c>
      <c r="AE649" s="8">
        <v>21</v>
      </c>
      <c r="AF649" s="8">
        <v>21</v>
      </c>
    </row>
    <row r="650" spans="1:32" x14ac:dyDescent="0.2">
      <c r="A650" t="s">
        <v>842</v>
      </c>
      <c r="B650" s="52" t="s">
        <v>834</v>
      </c>
      <c r="C650" s="53" t="s">
        <v>80</v>
      </c>
      <c r="D650" s="9" t="s">
        <v>83</v>
      </c>
      <c r="E650" s="8" t="s">
        <v>153</v>
      </c>
      <c r="F650" s="8" t="s">
        <v>153</v>
      </c>
      <c r="G650" s="8" t="s">
        <v>153</v>
      </c>
      <c r="H650" s="8" t="s">
        <v>153</v>
      </c>
      <c r="I650" s="8" t="s">
        <v>153</v>
      </c>
      <c r="J650" s="8" t="s">
        <v>153</v>
      </c>
      <c r="K650" s="8" t="s">
        <v>153</v>
      </c>
      <c r="L650" s="8" t="s">
        <v>153</v>
      </c>
      <c r="M650" s="8" t="s">
        <v>153</v>
      </c>
      <c r="N650" s="8" t="s">
        <v>153</v>
      </c>
      <c r="O650" s="8" t="s">
        <v>153</v>
      </c>
      <c r="P650" s="8" t="s">
        <v>153</v>
      </c>
      <c r="Q650" s="8" t="s">
        <v>153</v>
      </c>
      <c r="R650" s="8" t="s">
        <v>153</v>
      </c>
      <c r="S650" s="8" t="s">
        <v>153</v>
      </c>
      <c r="T650" s="8" t="s">
        <v>153</v>
      </c>
      <c r="U650" s="8" t="s">
        <v>153</v>
      </c>
      <c r="V650" s="8" t="s">
        <v>153</v>
      </c>
      <c r="W650" s="8" t="s">
        <v>153</v>
      </c>
      <c r="X650" s="8" t="s">
        <v>153</v>
      </c>
      <c r="Y650" s="8" t="s">
        <v>153</v>
      </c>
      <c r="Z650" s="8" t="s">
        <v>153</v>
      </c>
      <c r="AA650" s="8" t="s">
        <v>153</v>
      </c>
      <c r="AB650" s="8" t="s">
        <v>153</v>
      </c>
      <c r="AC650" s="8" t="s">
        <v>153</v>
      </c>
      <c r="AD650" s="8" t="s">
        <v>153</v>
      </c>
      <c r="AE650" s="8" t="s">
        <v>153</v>
      </c>
      <c r="AF650" s="8" t="s">
        <v>153</v>
      </c>
    </row>
    <row r="651" spans="1:32" x14ac:dyDescent="0.2">
      <c r="A651" t="s">
        <v>843</v>
      </c>
      <c r="B651" s="52" t="s">
        <v>834</v>
      </c>
      <c r="C651" s="53" t="s">
        <v>80</v>
      </c>
      <c r="D651" s="9" t="s">
        <v>86</v>
      </c>
      <c r="E651" s="8">
        <v>3784567.2</v>
      </c>
      <c r="F651" s="8">
        <v>3784567.2</v>
      </c>
      <c r="G651" s="8">
        <v>3784567.2</v>
      </c>
      <c r="H651" s="8">
        <v>3784567.2</v>
      </c>
      <c r="I651" s="8">
        <v>3784567.2</v>
      </c>
      <c r="J651" s="8">
        <v>3784567.2</v>
      </c>
      <c r="K651" s="8">
        <v>3784567.2</v>
      </c>
      <c r="L651" s="8">
        <v>3784567.2</v>
      </c>
      <c r="M651" s="8">
        <v>3784567.2</v>
      </c>
      <c r="N651" s="8">
        <v>3784567.2</v>
      </c>
      <c r="O651" s="8">
        <v>3784567.2</v>
      </c>
      <c r="P651" s="8">
        <v>3784567.2</v>
      </c>
      <c r="Q651" s="8">
        <v>3784567.2</v>
      </c>
      <c r="R651" s="8">
        <v>3784567.2</v>
      </c>
      <c r="S651" s="8">
        <v>3784567.2</v>
      </c>
      <c r="T651" s="8">
        <v>3784567.2</v>
      </c>
      <c r="U651" s="8">
        <v>3784567.2</v>
      </c>
      <c r="V651" s="8">
        <v>3784567.2</v>
      </c>
      <c r="W651" s="8">
        <v>3784567.2</v>
      </c>
      <c r="X651" s="8">
        <v>3784567.2</v>
      </c>
      <c r="Y651" s="8">
        <v>3784567.2</v>
      </c>
      <c r="Z651" s="8">
        <v>3784567.2</v>
      </c>
      <c r="AA651" s="8">
        <v>3784567.2</v>
      </c>
      <c r="AB651" s="8">
        <v>3784567.2</v>
      </c>
      <c r="AC651" s="8">
        <v>3784567.2</v>
      </c>
      <c r="AD651" s="8">
        <v>3784567.2</v>
      </c>
      <c r="AE651" s="8">
        <v>3784567.2</v>
      </c>
      <c r="AF651" s="8">
        <v>3784567.2</v>
      </c>
    </row>
    <row r="652" spans="1:32" x14ac:dyDescent="0.2">
      <c r="A652" t="s">
        <v>844</v>
      </c>
      <c r="B652" s="52" t="s">
        <v>834</v>
      </c>
      <c r="C652" s="53" t="s">
        <v>80</v>
      </c>
      <c r="D652" s="9" t="s">
        <v>88</v>
      </c>
      <c r="E652" s="8" t="s">
        <v>69</v>
      </c>
      <c r="F652" s="8" t="s">
        <v>69</v>
      </c>
      <c r="G652" s="8" t="s">
        <v>69</v>
      </c>
      <c r="H652" s="8" t="s">
        <v>69</v>
      </c>
      <c r="I652" s="8" t="s">
        <v>69</v>
      </c>
      <c r="J652" s="8" t="s">
        <v>69</v>
      </c>
      <c r="K652" s="8" t="s">
        <v>69</v>
      </c>
      <c r="L652" s="8" t="s">
        <v>69</v>
      </c>
      <c r="M652" s="8" t="s">
        <v>69</v>
      </c>
      <c r="N652" s="8" t="s">
        <v>69</v>
      </c>
      <c r="O652" s="8" t="s">
        <v>69</v>
      </c>
      <c r="P652" s="8" t="s">
        <v>69</v>
      </c>
      <c r="Q652" s="8" t="s">
        <v>69</v>
      </c>
      <c r="R652" s="8" t="s">
        <v>69</v>
      </c>
      <c r="S652" s="8" t="s">
        <v>69</v>
      </c>
      <c r="T652" s="8" t="s">
        <v>69</v>
      </c>
      <c r="U652" s="8" t="s">
        <v>69</v>
      </c>
      <c r="V652" s="8" t="s">
        <v>69</v>
      </c>
      <c r="W652" s="8" t="s">
        <v>69</v>
      </c>
      <c r="X652" s="8" t="s">
        <v>69</v>
      </c>
      <c r="Y652" s="8" t="s">
        <v>69</v>
      </c>
      <c r="Z652" s="8" t="s">
        <v>69</v>
      </c>
      <c r="AA652" s="8" t="s">
        <v>69</v>
      </c>
      <c r="AB652" s="8" t="s">
        <v>69</v>
      </c>
      <c r="AC652" s="8" t="s">
        <v>69</v>
      </c>
      <c r="AD652" s="8" t="s">
        <v>69</v>
      </c>
      <c r="AE652" s="8" t="s">
        <v>69</v>
      </c>
      <c r="AF652" s="8" t="s">
        <v>69</v>
      </c>
    </row>
    <row r="653" spans="1:32" x14ac:dyDescent="0.2">
      <c r="A653" t="s">
        <v>845</v>
      </c>
      <c r="B653" s="52" t="s">
        <v>834</v>
      </c>
      <c r="C653" s="53" t="s">
        <v>80</v>
      </c>
      <c r="D653" s="11" t="s">
        <v>90</v>
      </c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</row>
    <row r="654" spans="1:32" ht="15" x14ac:dyDescent="0.25">
      <c r="A654" t="s">
        <v>846</v>
      </c>
      <c r="B654" s="54" t="s">
        <v>847</v>
      </c>
      <c r="C654" s="55" t="s">
        <v>65</v>
      </c>
      <c r="D654" s="13" t="s">
        <v>66</v>
      </c>
      <c r="E654" s="8">
        <v>0</v>
      </c>
      <c r="F654" s="8">
        <v>0</v>
      </c>
      <c r="G654" s="8">
        <v>0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>
        <v>0</v>
      </c>
      <c r="N654" s="8">
        <v>0</v>
      </c>
      <c r="O654" s="8">
        <v>0</v>
      </c>
      <c r="P654" s="8">
        <v>0</v>
      </c>
      <c r="Q654" s="8">
        <v>0</v>
      </c>
      <c r="R654" s="8">
        <v>55500000</v>
      </c>
      <c r="S654" s="8">
        <v>0</v>
      </c>
      <c r="T654" s="8">
        <v>0</v>
      </c>
      <c r="U654" s="8">
        <v>0</v>
      </c>
      <c r="V654" s="8">
        <v>0</v>
      </c>
      <c r="W654" s="8">
        <v>0</v>
      </c>
      <c r="X654" s="8">
        <v>0</v>
      </c>
      <c r="Y654" s="8">
        <v>0</v>
      </c>
      <c r="Z654" s="8">
        <v>0</v>
      </c>
      <c r="AA654" s="8">
        <v>0</v>
      </c>
      <c r="AB654" s="8">
        <v>0</v>
      </c>
      <c r="AC654" s="8">
        <v>0</v>
      </c>
      <c r="AD654" s="8">
        <v>0</v>
      </c>
      <c r="AE654" s="8">
        <v>0</v>
      </c>
      <c r="AF654" s="8">
        <v>0</v>
      </c>
    </row>
    <row r="655" spans="1:32" x14ac:dyDescent="0.2">
      <c r="A655" t="s">
        <v>848</v>
      </c>
      <c r="B655" s="54" t="s">
        <v>847</v>
      </c>
      <c r="C655" s="55" t="s">
        <v>65</v>
      </c>
      <c r="D655" s="14" t="s">
        <v>68</v>
      </c>
      <c r="E655" s="8" t="s">
        <v>69</v>
      </c>
      <c r="F655" s="8" t="s">
        <v>69</v>
      </c>
      <c r="G655" s="8" t="s">
        <v>69</v>
      </c>
      <c r="H655" s="8" t="s">
        <v>69</v>
      </c>
      <c r="I655" s="8" t="s">
        <v>69</v>
      </c>
      <c r="J655" s="8" t="s">
        <v>69</v>
      </c>
      <c r="K655" s="8" t="s">
        <v>69</v>
      </c>
      <c r="L655" s="8" t="s">
        <v>69</v>
      </c>
      <c r="M655" s="8" t="s">
        <v>69</v>
      </c>
      <c r="N655" s="8" t="s">
        <v>69</v>
      </c>
      <c r="O655" s="8" t="s">
        <v>69</v>
      </c>
      <c r="P655" s="8" t="s">
        <v>69</v>
      </c>
      <c r="Q655" s="8" t="s">
        <v>69</v>
      </c>
      <c r="R655" s="8" t="s">
        <v>69</v>
      </c>
      <c r="S655" s="8" t="s">
        <v>69</v>
      </c>
      <c r="T655" s="8" t="s">
        <v>69</v>
      </c>
      <c r="U655" s="8" t="s">
        <v>69</v>
      </c>
      <c r="V655" s="8" t="s">
        <v>69</v>
      </c>
      <c r="W655" s="8" t="s">
        <v>69</v>
      </c>
      <c r="X655" s="8" t="s">
        <v>69</v>
      </c>
      <c r="Y655" s="8" t="s">
        <v>69</v>
      </c>
      <c r="Z655" s="8" t="s">
        <v>69</v>
      </c>
      <c r="AA655" s="8" t="s">
        <v>69</v>
      </c>
      <c r="AB655" s="8" t="s">
        <v>69</v>
      </c>
      <c r="AC655" s="8" t="s">
        <v>69</v>
      </c>
      <c r="AD655" s="8" t="s">
        <v>69</v>
      </c>
      <c r="AE655" s="8" t="s">
        <v>69</v>
      </c>
      <c r="AF655" s="8" t="s">
        <v>69</v>
      </c>
    </row>
    <row r="656" spans="1:32" x14ac:dyDescent="0.2">
      <c r="A656" t="s">
        <v>849</v>
      </c>
      <c r="B656" s="54" t="s">
        <v>847</v>
      </c>
      <c r="C656" s="55" t="s">
        <v>65</v>
      </c>
      <c r="D656" s="14" t="s">
        <v>71</v>
      </c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</row>
    <row r="657" spans="1:32" x14ac:dyDescent="0.2">
      <c r="A657" t="s">
        <v>850</v>
      </c>
      <c r="B657" s="54" t="s">
        <v>847</v>
      </c>
      <c r="C657" s="55" t="s">
        <v>65</v>
      </c>
      <c r="D657" s="14" t="s">
        <v>73</v>
      </c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 t="s">
        <v>851</v>
      </c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</row>
    <row r="658" spans="1:32" x14ac:dyDescent="0.2">
      <c r="A658" t="s">
        <v>852</v>
      </c>
      <c r="B658" s="54" t="s">
        <v>847</v>
      </c>
      <c r="C658" s="55" t="s">
        <v>65</v>
      </c>
      <c r="D658" s="14" t="s">
        <v>76</v>
      </c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</row>
    <row r="659" spans="1:32" x14ac:dyDescent="0.2">
      <c r="A659" t="s">
        <v>853</v>
      </c>
      <c r="B659" s="54" t="s">
        <v>847</v>
      </c>
      <c r="C659" s="55" t="s">
        <v>65</v>
      </c>
      <c r="D659" s="15" t="s">
        <v>78</v>
      </c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 t="s">
        <v>851</v>
      </c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</row>
    <row r="660" spans="1:32" x14ac:dyDescent="0.2">
      <c r="A660" t="s">
        <v>854</v>
      </c>
      <c r="B660" s="54" t="s">
        <v>847</v>
      </c>
      <c r="C660" s="55" t="s">
        <v>80</v>
      </c>
      <c r="D660" s="14" t="s">
        <v>81</v>
      </c>
      <c r="E660" s="8">
        <v>1</v>
      </c>
      <c r="F660" s="8">
        <v>1</v>
      </c>
      <c r="G660" s="8">
        <v>1</v>
      </c>
      <c r="H660" s="8">
        <v>1</v>
      </c>
      <c r="I660" s="8">
        <v>1</v>
      </c>
      <c r="J660" s="8">
        <v>1</v>
      </c>
      <c r="K660" s="8">
        <v>1</v>
      </c>
      <c r="L660" s="8">
        <v>1</v>
      </c>
      <c r="M660" s="8">
        <v>1</v>
      </c>
      <c r="N660" s="8">
        <v>1</v>
      </c>
      <c r="O660" s="8">
        <v>1</v>
      </c>
      <c r="P660" s="8">
        <v>1</v>
      </c>
      <c r="Q660" s="8">
        <v>1</v>
      </c>
      <c r="R660" s="8">
        <v>1</v>
      </c>
      <c r="S660" s="8">
        <v>1</v>
      </c>
      <c r="T660" s="8">
        <v>1</v>
      </c>
      <c r="U660" s="8">
        <v>1</v>
      </c>
      <c r="V660" s="8">
        <v>1</v>
      </c>
      <c r="W660" s="8">
        <v>1</v>
      </c>
      <c r="X660" s="8">
        <v>1</v>
      </c>
      <c r="Y660" s="8">
        <v>1</v>
      </c>
      <c r="Z660" s="8">
        <v>1</v>
      </c>
      <c r="AA660" s="8">
        <v>1</v>
      </c>
      <c r="AB660" s="8">
        <v>1</v>
      </c>
      <c r="AC660" s="8">
        <v>1</v>
      </c>
      <c r="AD660" s="8">
        <v>1</v>
      </c>
      <c r="AE660" s="8">
        <v>1</v>
      </c>
      <c r="AF660" s="8">
        <v>1</v>
      </c>
    </row>
    <row r="661" spans="1:32" x14ac:dyDescent="0.2">
      <c r="A661" t="s">
        <v>855</v>
      </c>
      <c r="B661" s="54" t="s">
        <v>847</v>
      </c>
      <c r="C661" s="55" t="s">
        <v>80</v>
      </c>
      <c r="D661" s="14" t="s">
        <v>83</v>
      </c>
      <c r="E661" s="8" t="s">
        <v>153</v>
      </c>
      <c r="F661" s="8" t="s">
        <v>153</v>
      </c>
      <c r="G661" s="8" t="s">
        <v>153</v>
      </c>
      <c r="H661" s="8" t="s">
        <v>153</v>
      </c>
      <c r="I661" s="8" t="s">
        <v>153</v>
      </c>
      <c r="J661" s="8" t="s">
        <v>153</v>
      </c>
      <c r="K661" s="8" t="s">
        <v>153</v>
      </c>
      <c r="L661" s="8" t="s">
        <v>153</v>
      </c>
      <c r="M661" s="8" t="s">
        <v>153</v>
      </c>
      <c r="N661" s="8" t="s">
        <v>153</v>
      </c>
      <c r="O661" s="8" t="s">
        <v>153</v>
      </c>
      <c r="P661" s="8" t="s">
        <v>153</v>
      </c>
      <c r="Q661" s="8" t="s">
        <v>153</v>
      </c>
      <c r="R661" s="8" t="s">
        <v>153</v>
      </c>
      <c r="S661" s="8" t="s">
        <v>153</v>
      </c>
      <c r="T661" s="8" t="s">
        <v>153</v>
      </c>
      <c r="U661" s="8" t="s">
        <v>153</v>
      </c>
      <c r="V661" s="8" t="s">
        <v>153</v>
      </c>
      <c r="W661" s="8" t="s">
        <v>153</v>
      </c>
      <c r="X661" s="8" t="s">
        <v>153</v>
      </c>
      <c r="Y661" s="8" t="s">
        <v>153</v>
      </c>
      <c r="Z661" s="8" t="s">
        <v>153</v>
      </c>
      <c r="AA661" s="8" t="s">
        <v>153</v>
      </c>
      <c r="AB661" s="8" t="s">
        <v>153</v>
      </c>
      <c r="AC661" s="8" t="s">
        <v>153</v>
      </c>
      <c r="AD661" s="8" t="s">
        <v>153</v>
      </c>
      <c r="AE661" s="8" t="s">
        <v>153</v>
      </c>
      <c r="AF661" s="8" t="s">
        <v>153</v>
      </c>
    </row>
    <row r="662" spans="1:32" x14ac:dyDescent="0.2">
      <c r="A662" t="s">
        <v>856</v>
      </c>
      <c r="B662" s="54" t="s">
        <v>847</v>
      </c>
      <c r="C662" s="55" t="s">
        <v>80</v>
      </c>
      <c r="D662" s="14" t="s">
        <v>86</v>
      </c>
      <c r="E662" s="8">
        <v>0</v>
      </c>
      <c r="F662" s="8">
        <v>0</v>
      </c>
      <c r="G662" s="8">
        <v>0</v>
      </c>
      <c r="H662" s="8">
        <v>0</v>
      </c>
      <c r="I662" s="8">
        <v>0</v>
      </c>
      <c r="J662" s="8">
        <v>0</v>
      </c>
      <c r="K662" s="8">
        <v>0</v>
      </c>
      <c r="L662" s="8">
        <v>0</v>
      </c>
      <c r="M662" s="8">
        <v>0</v>
      </c>
      <c r="N662" s="8">
        <v>0</v>
      </c>
      <c r="O662" s="8">
        <v>0</v>
      </c>
      <c r="P662" s="8">
        <v>0</v>
      </c>
      <c r="Q662" s="8">
        <v>0</v>
      </c>
      <c r="R662" s="8">
        <v>0</v>
      </c>
      <c r="S662" s="8">
        <v>0</v>
      </c>
      <c r="T662" s="8">
        <v>0</v>
      </c>
      <c r="U662" s="8">
        <v>0</v>
      </c>
      <c r="V662" s="8">
        <v>0</v>
      </c>
      <c r="W662" s="8">
        <v>0</v>
      </c>
      <c r="X662" s="8">
        <v>0</v>
      </c>
      <c r="Y662" s="8">
        <v>0</v>
      </c>
      <c r="Z662" s="8">
        <v>0</v>
      </c>
      <c r="AA662" s="8">
        <v>0</v>
      </c>
      <c r="AB662" s="8">
        <v>0</v>
      </c>
      <c r="AC662" s="8">
        <v>0</v>
      </c>
      <c r="AD662" s="8">
        <v>0</v>
      </c>
      <c r="AE662" s="8">
        <v>0</v>
      </c>
      <c r="AF662" s="8">
        <v>0</v>
      </c>
    </row>
    <row r="663" spans="1:32" x14ac:dyDescent="0.2">
      <c r="A663" t="s">
        <v>857</v>
      </c>
      <c r="B663" s="54" t="s">
        <v>847</v>
      </c>
      <c r="C663" s="55" t="s">
        <v>80</v>
      </c>
      <c r="D663" s="14" t="s">
        <v>88</v>
      </c>
      <c r="E663" s="8" t="s">
        <v>69</v>
      </c>
      <c r="F663" s="8" t="s">
        <v>69</v>
      </c>
      <c r="G663" s="8" t="s">
        <v>69</v>
      </c>
      <c r="H663" s="8" t="s">
        <v>69</v>
      </c>
      <c r="I663" s="8" t="s">
        <v>69</v>
      </c>
      <c r="J663" s="8" t="s">
        <v>69</v>
      </c>
      <c r="K663" s="8" t="s">
        <v>69</v>
      </c>
      <c r="L663" s="8" t="s">
        <v>69</v>
      </c>
      <c r="M663" s="8" t="s">
        <v>69</v>
      </c>
      <c r="N663" s="8" t="s">
        <v>69</v>
      </c>
      <c r="O663" s="8" t="s">
        <v>69</v>
      </c>
      <c r="P663" s="8" t="s">
        <v>69</v>
      </c>
      <c r="Q663" s="8" t="s">
        <v>69</v>
      </c>
      <c r="R663" s="8" t="s">
        <v>69</v>
      </c>
      <c r="S663" s="8" t="s">
        <v>69</v>
      </c>
      <c r="T663" s="8" t="s">
        <v>69</v>
      </c>
      <c r="U663" s="8" t="s">
        <v>69</v>
      </c>
      <c r="V663" s="8" t="s">
        <v>69</v>
      </c>
      <c r="W663" s="8" t="s">
        <v>69</v>
      </c>
      <c r="X663" s="8" t="s">
        <v>69</v>
      </c>
      <c r="Y663" s="8" t="s">
        <v>69</v>
      </c>
      <c r="Z663" s="8" t="s">
        <v>69</v>
      </c>
      <c r="AA663" s="8" t="s">
        <v>69</v>
      </c>
      <c r="AB663" s="8" t="s">
        <v>69</v>
      </c>
      <c r="AC663" s="8" t="s">
        <v>69</v>
      </c>
      <c r="AD663" s="8" t="s">
        <v>69</v>
      </c>
      <c r="AE663" s="8" t="s">
        <v>69</v>
      </c>
      <c r="AF663" s="8" t="s">
        <v>69</v>
      </c>
    </row>
    <row r="664" spans="1:32" x14ac:dyDescent="0.2">
      <c r="A664" t="s">
        <v>858</v>
      </c>
      <c r="B664" s="54" t="s">
        <v>847</v>
      </c>
      <c r="C664" s="55" t="s">
        <v>80</v>
      </c>
      <c r="D664" s="15" t="s">
        <v>90</v>
      </c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</row>
    <row r="665" spans="1:32" ht="15" x14ac:dyDescent="0.25">
      <c r="A665" t="s">
        <v>859</v>
      </c>
      <c r="B665" s="52" t="s">
        <v>860</v>
      </c>
      <c r="C665" s="53" t="s">
        <v>65</v>
      </c>
      <c r="D665" s="7" t="s">
        <v>66</v>
      </c>
      <c r="E665" s="8">
        <v>3564766039.3800001</v>
      </c>
      <c r="F665" s="8">
        <v>3567804936.2800002</v>
      </c>
      <c r="G665" s="8">
        <v>4289758068.9000001</v>
      </c>
      <c r="H665" s="8">
        <v>3564766039.3800001</v>
      </c>
      <c r="I665" s="8">
        <v>3564766039.3800001</v>
      </c>
      <c r="J665" s="8">
        <v>3564766039.3800001</v>
      </c>
      <c r="K665" s="8">
        <v>3582273809.52</v>
      </c>
      <c r="L665" s="8">
        <v>3564766039.3800001</v>
      </c>
      <c r="M665" s="8">
        <v>3571289827.6399999</v>
      </c>
      <c r="N665" s="8">
        <v>3567397871.52</v>
      </c>
      <c r="O665" s="8">
        <v>4081887708.3200002</v>
      </c>
      <c r="P665" s="8">
        <v>3584355409.7199998</v>
      </c>
      <c r="Q665" s="8">
        <v>3564766039.3800001</v>
      </c>
      <c r="R665" s="8">
        <v>3836986487.9000001</v>
      </c>
      <c r="S665" s="8">
        <v>3564766039.3800001</v>
      </c>
      <c r="T665" s="8">
        <v>3564766039.3800001</v>
      </c>
      <c r="U665" s="8">
        <v>3564766039.3800001</v>
      </c>
      <c r="V665" s="8">
        <v>3564766039.3800001</v>
      </c>
      <c r="W665" s="8">
        <v>3564766039.3800001</v>
      </c>
      <c r="X665" s="8">
        <v>3564766039.3800001</v>
      </c>
      <c r="Y665" s="8">
        <v>3564766039.3800001</v>
      </c>
      <c r="Z665" s="8">
        <v>3564766039.3800001</v>
      </c>
      <c r="AA665" s="8">
        <v>3564766039.3800001</v>
      </c>
      <c r="AB665" s="8">
        <v>3564766039.3800001</v>
      </c>
      <c r="AC665" s="8">
        <v>3564766039.3800001</v>
      </c>
      <c r="AD665" s="8">
        <v>3564766039.3800001</v>
      </c>
      <c r="AE665" s="8">
        <v>3564766039.3800001</v>
      </c>
      <c r="AF665" s="8">
        <v>3564766039.3800001</v>
      </c>
    </row>
    <row r="666" spans="1:32" x14ac:dyDescent="0.2">
      <c r="A666" t="s">
        <v>861</v>
      </c>
      <c r="B666" s="52" t="s">
        <v>860</v>
      </c>
      <c r="C666" s="53" t="s">
        <v>65</v>
      </c>
      <c r="D666" s="9" t="s">
        <v>68</v>
      </c>
      <c r="E666" s="8" t="s">
        <v>69</v>
      </c>
      <c r="F666" s="8" t="s">
        <v>69</v>
      </c>
      <c r="G666" s="8" t="s">
        <v>69</v>
      </c>
      <c r="H666" s="8" t="s">
        <v>69</v>
      </c>
      <c r="I666" s="8" t="s">
        <v>69</v>
      </c>
      <c r="J666" s="8" t="s">
        <v>69</v>
      </c>
      <c r="K666" s="8" t="s">
        <v>69</v>
      </c>
      <c r="L666" s="8" t="s">
        <v>69</v>
      </c>
      <c r="M666" s="8" t="s">
        <v>69</v>
      </c>
      <c r="N666" s="8" t="s">
        <v>69</v>
      </c>
      <c r="O666" s="8" t="s">
        <v>69</v>
      </c>
      <c r="P666" s="8" t="s">
        <v>69</v>
      </c>
      <c r="Q666" s="8" t="s">
        <v>69</v>
      </c>
      <c r="R666" s="8" t="s">
        <v>69</v>
      </c>
      <c r="S666" s="8" t="s">
        <v>69</v>
      </c>
      <c r="T666" s="8" t="s">
        <v>69</v>
      </c>
      <c r="U666" s="8" t="s">
        <v>69</v>
      </c>
      <c r="V666" s="8" t="s">
        <v>69</v>
      </c>
      <c r="W666" s="8" t="s">
        <v>69</v>
      </c>
      <c r="X666" s="8" t="s">
        <v>69</v>
      </c>
      <c r="Y666" s="8" t="s">
        <v>69</v>
      </c>
      <c r="Z666" s="8" t="s">
        <v>69</v>
      </c>
      <c r="AA666" s="8" t="s">
        <v>69</v>
      </c>
      <c r="AB666" s="8" t="s">
        <v>69</v>
      </c>
      <c r="AC666" s="8" t="s">
        <v>69</v>
      </c>
      <c r="AD666" s="8" t="s">
        <v>69</v>
      </c>
      <c r="AE666" s="8" t="s">
        <v>69</v>
      </c>
      <c r="AF666" s="8" t="s">
        <v>69</v>
      </c>
    </row>
    <row r="667" spans="1:32" x14ac:dyDescent="0.2">
      <c r="A667" t="s">
        <v>862</v>
      </c>
      <c r="B667" s="52" t="s">
        <v>860</v>
      </c>
      <c r="C667" s="53" t="s">
        <v>65</v>
      </c>
      <c r="D667" s="9" t="s">
        <v>71</v>
      </c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</row>
    <row r="668" spans="1:32" x14ac:dyDescent="0.2">
      <c r="A668" t="s">
        <v>863</v>
      </c>
      <c r="B668" s="52" t="s">
        <v>860</v>
      </c>
      <c r="C668" s="53" t="s">
        <v>65</v>
      </c>
      <c r="D668" s="9" t="s">
        <v>73</v>
      </c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 t="s">
        <v>864</v>
      </c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</row>
    <row r="669" spans="1:32" x14ac:dyDescent="0.2">
      <c r="A669" t="s">
        <v>865</v>
      </c>
      <c r="B669" s="52" t="s">
        <v>860</v>
      </c>
      <c r="C669" s="53" t="s">
        <v>65</v>
      </c>
      <c r="D669" s="9" t="s">
        <v>76</v>
      </c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</row>
    <row r="670" spans="1:32" x14ac:dyDescent="0.2">
      <c r="A670" t="s">
        <v>866</v>
      </c>
      <c r="B670" s="52" t="s">
        <v>860</v>
      </c>
      <c r="C670" s="53" t="s">
        <v>65</v>
      </c>
      <c r="D670" s="11" t="s">
        <v>78</v>
      </c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 t="s">
        <v>864</v>
      </c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</row>
    <row r="671" spans="1:32" x14ac:dyDescent="0.2">
      <c r="A671" t="s">
        <v>867</v>
      </c>
      <c r="B671" s="52" t="s">
        <v>860</v>
      </c>
      <c r="C671" s="53" t="s">
        <v>80</v>
      </c>
      <c r="D671" s="9" t="s">
        <v>81</v>
      </c>
      <c r="E671" s="8">
        <v>1</v>
      </c>
      <c r="F671" s="8">
        <v>1</v>
      </c>
      <c r="G671" s="8">
        <v>1</v>
      </c>
      <c r="H671" s="8">
        <v>1</v>
      </c>
      <c r="I671" s="8">
        <v>1</v>
      </c>
      <c r="J671" s="8">
        <v>1</v>
      </c>
      <c r="K671" s="8">
        <v>1</v>
      </c>
      <c r="L671" s="8">
        <v>1</v>
      </c>
      <c r="M671" s="8">
        <v>1</v>
      </c>
      <c r="N671" s="8">
        <v>1</v>
      </c>
      <c r="O671" s="8">
        <v>1</v>
      </c>
      <c r="P671" s="8">
        <v>1</v>
      </c>
      <c r="Q671" s="8">
        <v>1</v>
      </c>
      <c r="R671" s="8">
        <v>1</v>
      </c>
      <c r="S671" s="8">
        <v>1</v>
      </c>
      <c r="T671" s="8">
        <v>1</v>
      </c>
      <c r="U671" s="8">
        <v>1</v>
      </c>
      <c r="V671" s="8">
        <v>1</v>
      </c>
      <c r="W671" s="8">
        <v>1</v>
      </c>
      <c r="X671" s="8">
        <v>1</v>
      </c>
      <c r="Y671" s="8">
        <v>1</v>
      </c>
      <c r="Z671" s="8">
        <v>1</v>
      </c>
      <c r="AA671" s="8">
        <v>1</v>
      </c>
      <c r="AB671" s="8">
        <v>1</v>
      </c>
      <c r="AC671" s="8">
        <v>1</v>
      </c>
      <c r="AD671" s="8">
        <v>1</v>
      </c>
      <c r="AE671" s="8">
        <v>1</v>
      </c>
      <c r="AF671" s="8">
        <v>1</v>
      </c>
    </row>
    <row r="672" spans="1:32" x14ac:dyDescent="0.2">
      <c r="A672" t="s">
        <v>868</v>
      </c>
      <c r="B672" s="52" t="s">
        <v>860</v>
      </c>
      <c r="C672" s="53" t="s">
        <v>80</v>
      </c>
      <c r="D672" s="9" t="s">
        <v>83</v>
      </c>
      <c r="E672" s="8" t="s">
        <v>153</v>
      </c>
      <c r="F672" s="8" t="s">
        <v>153</v>
      </c>
      <c r="G672" s="8" t="s">
        <v>153</v>
      </c>
      <c r="H672" s="8" t="s">
        <v>153</v>
      </c>
      <c r="I672" s="8" t="s">
        <v>153</v>
      </c>
      <c r="J672" s="8" t="s">
        <v>153</v>
      </c>
      <c r="K672" s="8" t="s">
        <v>153</v>
      </c>
      <c r="L672" s="8" t="s">
        <v>153</v>
      </c>
      <c r="M672" s="8" t="s">
        <v>153</v>
      </c>
      <c r="N672" s="8" t="s">
        <v>153</v>
      </c>
      <c r="O672" s="8" t="s">
        <v>153</v>
      </c>
      <c r="P672" s="8" t="s">
        <v>153</v>
      </c>
      <c r="Q672" s="8" t="s">
        <v>153</v>
      </c>
      <c r="R672" s="8" t="s">
        <v>153</v>
      </c>
      <c r="S672" s="8" t="s">
        <v>153</v>
      </c>
      <c r="T672" s="8" t="s">
        <v>153</v>
      </c>
      <c r="U672" s="8" t="s">
        <v>153</v>
      </c>
      <c r="V672" s="8" t="s">
        <v>153</v>
      </c>
      <c r="W672" s="8" t="s">
        <v>153</v>
      </c>
      <c r="X672" s="8" t="s">
        <v>153</v>
      </c>
      <c r="Y672" s="8" t="s">
        <v>153</v>
      </c>
      <c r="Z672" s="8" t="s">
        <v>153</v>
      </c>
      <c r="AA672" s="8" t="s">
        <v>153</v>
      </c>
      <c r="AB672" s="8" t="s">
        <v>153</v>
      </c>
      <c r="AC672" s="8" t="s">
        <v>153</v>
      </c>
      <c r="AD672" s="8" t="s">
        <v>153</v>
      </c>
      <c r="AE672" s="8" t="s">
        <v>153</v>
      </c>
      <c r="AF672" s="8" t="s">
        <v>153</v>
      </c>
    </row>
    <row r="673" spans="1:32" x14ac:dyDescent="0.2">
      <c r="A673" t="s">
        <v>869</v>
      </c>
      <c r="B673" s="52" t="s">
        <v>860</v>
      </c>
      <c r="C673" s="53" t="s">
        <v>80</v>
      </c>
      <c r="D673" s="9" t="s">
        <v>86</v>
      </c>
      <c r="E673" s="8">
        <v>3640399765.46</v>
      </c>
      <c r="F673" s="8">
        <v>3640399765.46</v>
      </c>
      <c r="G673" s="8">
        <v>3640399765.46</v>
      </c>
      <c r="H673" s="8">
        <v>3640399765.46</v>
      </c>
      <c r="I673" s="8">
        <v>3640399765.46</v>
      </c>
      <c r="J673" s="8">
        <v>3640399765.46</v>
      </c>
      <c r="K673" s="8">
        <v>3640399765.46</v>
      </c>
      <c r="L673" s="8">
        <v>3640399765.46</v>
      </c>
      <c r="M673" s="8">
        <v>3640399765.46</v>
      </c>
      <c r="N673" s="8">
        <v>3640399765.46</v>
      </c>
      <c r="O673" s="8">
        <v>3640399765.46</v>
      </c>
      <c r="P673" s="8">
        <v>3640399765.46</v>
      </c>
      <c r="Q673" s="8">
        <v>3640399765.46</v>
      </c>
      <c r="R673" s="8">
        <v>3640399765.46</v>
      </c>
      <c r="S673" s="8">
        <v>3640399765.46</v>
      </c>
      <c r="T673" s="8">
        <v>3640399765.46</v>
      </c>
      <c r="U673" s="8">
        <v>3640399765.46</v>
      </c>
      <c r="V673" s="8">
        <v>3640399765.46</v>
      </c>
      <c r="W673" s="8">
        <v>3640399765.46</v>
      </c>
      <c r="X673" s="8">
        <v>3640399765.46</v>
      </c>
      <c r="Y673" s="8">
        <v>3640399765.46</v>
      </c>
      <c r="Z673" s="8">
        <v>3640399765.46</v>
      </c>
      <c r="AA673" s="8">
        <v>3640399765.46</v>
      </c>
      <c r="AB673" s="8">
        <v>3640399765.46</v>
      </c>
      <c r="AC673" s="8">
        <v>3640399765.46</v>
      </c>
      <c r="AD673" s="8">
        <v>3640399765.46</v>
      </c>
      <c r="AE673" s="8">
        <v>3640399765.46</v>
      </c>
      <c r="AF673" s="8">
        <v>3640399765.46</v>
      </c>
    </row>
    <row r="674" spans="1:32" x14ac:dyDescent="0.2">
      <c r="A674" t="s">
        <v>870</v>
      </c>
      <c r="B674" s="52" t="s">
        <v>860</v>
      </c>
      <c r="C674" s="53" t="s">
        <v>80</v>
      </c>
      <c r="D674" s="9" t="s">
        <v>88</v>
      </c>
      <c r="E674" s="8" t="s">
        <v>69</v>
      </c>
      <c r="F674" s="8" t="s">
        <v>69</v>
      </c>
      <c r="G674" s="8" t="s">
        <v>69</v>
      </c>
      <c r="H674" s="8" t="s">
        <v>69</v>
      </c>
      <c r="I674" s="8" t="s">
        <v>69</v>
      </c>
      <c r="J674" s="8" t="s">
        <v>69</v>
      </c>
      <c r="K674" s="8" t="s">
        <v>69</v>
      </c>
      <c r="L674" s="8" t="s">
        <v>69</v>
      </c>
      <c r="M674" s="8" t="s">
        <v>69</v>
      </c>
      <c r="N674" s="8" t="s">
        <v>69</v>
      </c>
      <c r="O674" s="8" t="s">
        <v>69</v>
      </c>
      <c r="P674" s="8" t="s">
        <v>69</v>
      </c>
      <c r="Q674" s="8" t="s">
        <v>69</v>
      </c>
      <c r="R674" s="8" t="s">
        <v>69</v>
      </c>
      <c r="S674" s="8" t="s">
        <v>69</v>
      </c>
      <c r="T674" s="8" t="s">
        <v>69</v>
      </c>
      <c r="U674" s="8" t="s">
        <v>69</v>
      </c>
      <c r="V674" s="8" t="s">
        <v>69</v>
      </c>
      <c r="W674" s="8" t="s">
        <v>69</v>
      </c>
      <c r="X674" s="8" t="s">
        <v>69</v>
      </c>
      <c r="Y674" s="8" t="s">
        <v>69</v>
      </c>
      <c r="Z674" s="8" t="s">
        <v>69</v>
      </c>
      <c r="AA674" s="8" t="s">
        <v>69</v>
      </c>
      <c r="AB674" s="8" t="s">
        <v>69</v>
      </c>
      <c r="AC674" s="8" t="s">
        <v>69</v>
      </c>
      <c r="AD674" s="8" t="s">
        <v>69</v>
      </c>
      <c r="AE674" s="8" t="s">
        <v>69</v>
      </c>
      <c r="AF674" s="8" t="s">
        <v>69</v>
      </c>
    </row>
    <row r="675" spans="1:32" x14ac:dyDescent="0.2">
      <c r="A675" t="s">
        <v>871</v>
      </c>
      <c r="B675" s="52" t="s">
        <v>860</v>
      </c>
      <c r="C675" s="53" t="s">
        <v>80</v>
      </c>
      <c r="D675" s="11" t="s">
        <v>90</v>
      </c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</row>
    <row r="676" spans="1:32" ht="15" x14ac:dyDescent="0.25">
      <c r="A676" t="s">
        <v>872</v>
      </c>
      <c r="B676" s="54" t="s">
        <v>873</v>
      </c>
      <c r="C676" s="55" t="s">
        <v>65</v>
      </c>
      <c r="D676" s="13" t="s">
        <v>66</v>
      </c>
      <c r="E676" s="8">
        <v>677305547.48000002</v>
      </c>
      <c r="F676" s="8">
        <v>677882937.88999999</v>
      </c>
      <c r="G676" s="8">
        <v>815054033.09000003</v>
      </c>
      <c r="H676" s="8">
        <v>677305547.48000002</v>
      </c>
      <c r="I676" s="8">
        <v>677305547.48000002</v>
      </c>
      <c r="J676" s="8">
        <v>677305547.48000002</v>
      </c>
      <c r="K676" s="8">
        <v>680632023.80999994</v>
      </c>
      <c r="L676" s="8">
        <v>677305547.48000002</v>
      </c>
      <c r="M676" s="8">
        <v>678545067.25</v>
      </c>
      <c r="N676" s="8">
        <v>677805595.59000003</v>
      </c>
      <c r="O676" s="8">
        <v>775558664.58000004</v>
      </c>
      <c r="P676" s="8">
        <v>681027527.85000002</v>
      </c>
      <c r="Q676" s="8">
        <v>677305547.48000002</v>
      </c>
      <c r="R676" s="8">
        <v>729027432.70000005</v>
      </c>
      <c r="S676" s="8">
        <v>677305547.48000002</v>
      </c>
      <c r="T676" s="8">
        <v>677305547.48000002</v>
      </c>
      <c r="U676" s="8">
        <v>677305547.48000002</v>
      </c>
      <c r="V676" s="8">
        <v>677305547.48000002</v>
      </c>
      <c r="W676" s="8">
        <v>677305547.48000002</v>
      </c>
      <c r="X676" s="8">
        <v>677305547.48000002</v>
      </c>
      <c r="Y676" s="8">
        <v>677305547.48000002</v>
      </c>
      <c r="Z676" s="8">
        <v>677305547.48000002</v>
      </c>
      <c r="AA676" s="8">
        <v>677305547.48000002</v>
      </c>
      <c r="AB676" s="8">
        <v>677305547.48000002</v>
      </c>
      <c r="AC676" s="8">
        <v>677305547.48000002</v>
      </c>
      <c r="AD676" s="8">
        <v>677305547.48000002</v>
      </c>
      <c r="AE676" s="8">
        <v>677305547.48000002</v>
      </c>
      <c r="AF676" s="8">
        <v>677305547.48000002</v>
      </c>
    </row>
    <row r="677" spans="1:32" x14ac:dyDescent="0.2">
      <c r="A677" t="s">
        <v>874</v>
      </c>
      <c r="B677" s="54" t="s">
        <v>873</v>
      </c>
      <c r="C677" s="55" t="s">
        <v>65</v>
      </c>
      <c r="D677" s="14" t="s">
        <v>68</v>
      </c>
      <c r="E677" s="8" t="s">
        <v>69</v>
      </c>
      <c r="F677" s="8" t="s">
        <v>69</v>
      </c>
      <c r="G677" s="8" t="s">
        <v>69</v>
      </c>
      <c r="H677" s="8" t="s">
        <v>69</v>
      </c>
      <c r="I677" s="8" t="s">
        <v>69</v>
      </c>
      <c r="J677" s="8" t="s">
        <v>69</v>
      </c>
      <c r="K677" s="8" t="s">
        <v>69</v>
      </c>
      <c r="L677" s="8" t="s">
        <v>69</v>
      </c>
      <c r="M677" s="8" t="s">
        <v>69</v>
      </c>
      <c r="N677" s="8" t="s">
        <v>69</v>
      </c>
      <c r="O677" s="8" t="s">
        <v>69</v>
      </c>
      <c r="P677" s="8" t="s">
        <v>69</v>
      </c>
      <c r="Q677" s="8" t="s">
        <v>69</v>
      </c>
      <c r="R677" s="8" t="s">
        <v>69</v>
      </c>
      <c r="S677" s="8" t="s">
        <v>69</v>
      </c>
      <c r="T677" s="8" t="s">
        <v>69</v>
      </c>
      <c r="U677" s="8" t="s">
        <v>69</v>
      </c>
      <c r="V677" s="8" t="s">
        <v>69</v>
      </c>
      <c r="W677" s="8" t="s">
        <v>69</v>
      </c>
      <c r="X677" s="8" t="s">
        <v>69</v>
      </c>
      <c r="Y677" s="8" t="s">
        <v>69</v>
      </c>
      <c r="Z677" s="8" t="s">
        <v>69</v>
      </c>
      <c r="AA677" s="8" t="s">
        <v>69</v>
      </c>
      <c r="AB677" s="8" t="s">
        <v>69</v>
      </c>
      <c r="AC677" s="8" t="s">
        <v>69</v>
      </c>
      <c r="AD677" s="8" t="s">
        <v>69</v>
      </c>
      <c r="AE677" s="8" t="s">
        <v>69</v>
      </c>
      <c r="AF677" s="8" t="s">
        <v>69</v>
      </c>
    </row>
    <row r="678" spans="1:32" x14ac:dyDescent="0.2">
      <c r="A678" t="s">
        <v>875</v>
      </c>
      <c r="B678" s="54" t="s">
        <v>873</v>
      </c>
      <c r="C678" s="55" t="s">
        <v>65</v>
      </c>
      <c r="D678" s="14" t="s">
        <v>71</v>
      </c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</row>
    <row r="679" spans="1:32" x14ac:dyDescent="0.2">
      <c r="A679" t="s">
        <v>876</v>
      </c>
      <c r="B679" s="54" t="s">
        <v>873</v>
      </c>
      <c r="C679" s="55" t="s">
        <v>65</v>
      </c>
      <c r="D679" s="14" t="s">
        <v>73</v>
      </c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 t="s">
        <v>877</v>
      </c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</row>
    <row r="680" spans="1:32" x14ac:dyDescent="0.2">
      <c r="A680" t="s">
        <v>878</v>
      </c>
      <c r="B680" s="54" t="s">
        <v>873</v>
      </c>
      <c r="C680" s="55" t="s">
        <v>65</v>
      </c>
      <c r="D680" s="14" t="s">
        <v>76</v>
      </c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</row>
    <row r="681" spans="1:32" x14ac:dyDescent="0.2">
      <c r="A681" t="s">
        <v>879</v>
      </c>
      <c r="B681" s="54" t="s">
        <v>873</v>
      </c>
      <c r="C681" s="55" t="s">
        <v>65</v>
      </c>
      <c r="D681" s="15" t="s">
        <v>78</v>
      </c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 t="s">
        <v>877</v>
      </c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</row>
    <row r="682" spans="1:32" x14ac:dyDescent="0.2">
      <c r="A682" t="s">
        <v>880</v>
      </c>
      <c r="B682" s="54" t="s">
        <v>873</v>
      </c>
      <c r="C682" s="55" t="s">
        <v>80</v>
      </c>
      <c r="D682" s="14" t="s">
        <v>81</v>
      </c>
      <c r="E682" s="8">
        <v>1</v>
      </c>
      <c r="F682" s="8">
        <v>1</v>
      </c>
      <c r="G682" s="8">
        <v>1</v>
      </c>
      <c r="H682" s="8">
        <v>1</v>
      </c>
      <c r="I682" s="8">
        <v>1</v>
      </c>
      <c r="J682" s="8">
        <v>1</v>
      </c>
      <c r="K682" s="8">
        <v>1</v>
      </c>
      <c r="L682" s="8">
        <v>1</v>
      </c>
      <c r="M682" s="8">
        <v>1</v>
      </c>
      <c r="N682" s="8">
        <v>1</v>
      </c>
      <c r="O682" s="8">
        <v>1</v>
      </c>
      <c r="P682" s="8">
        <v>1</v>
      </c>
      <c r="Q682" s="8">
        <v>1</v>
      </c>
      <c r="R682" s="8">
        <v>1</v>
      </c>
      <c r="S682" s="8">
        <v>1</v>
      </c>
      <c r="T682" s="8">
        <v>1</v>
      </c>
      <c r="U682" s="8">
        <v>1</v>
      </c>
      <c r="V682" s="8">
        <v>1</v>
      </c>
      <c r="W682" s="8">
        <v>1</v>
      </c>
      <c r="X682" s="8">
        <v>1</v>
      </c>
      <c r="Y682" s="8">
        <v>1</v>
      </c>
      <c r="Z682" s="8">
        <v>1</v>
      </c>
      <c r="AA682" s="8">
        <v>1</v>
      </c>
      <c r="AB682" s="8">
        <v>1</v>
      </c>
      <c r="AC682" s="8">
        <v>1</v>
      </c>
      <c r="AD682" s="8">
        <v>1</v>
      </c>
      <c r="AE682" s="8">
        <v>1</v>
      </c>
      <c r="AF682" s="8">
        <v>1</v>
      </c>
    </row>
    <row r="683" spans="1:32" x14ac:dyDescent="0.2">
      <c r="A683" t="s">
        <v>881</v>
      </c>
      <c r="B683" s="54" t="s">
        <v>873</v>
      </c>
      <c r="C683" s="55" t="s">
        <v>80</v>
      </c>
      <c r="D683" s="14" t="s">
        <v>83</v>
      </c>
      <c r="E683" s="8" t="s">
        <v>153</v>
      </c>
      <c r="F683" s="8" t="s">
        <v>153</v>
      </c>
      <c r="G683" s="8" t="s">
        <v>153</v>
      </c>
      <c r="H683" s="8" t="s">
        <v>153</v>
      </c>
      <c r="I683" s="8" t="s">
        <v>153</v>
      </c>
      <c r="J683" s="8" t="s">
        <v>153</v>
      </c>
      <c r="K683" s="8" t="s">
        <v>153</v>
      </c>
      <c r="L683" s="8" t="s">
        <v>153</v>
      </c>
      <c r="M683" s="8" t="s">
        <v>153</v>
      </c>
      <c r="N683" s="8" t="s">
        <v>153</v>
      </c>
      <c r="O683" s="8" t="s">
        <v>153</v>
      </c>
      <c r="P683" s="8" t="s">
        <v>153</v>
      </c>
      <c r="Q683" s="8" t="s">
        <v>153</v>
      </c>
      <c r="R683" s="8" t="s">
        <v>153</v>
      </c>
      <c r="S683" s="8" t="s">
        <v>153</v>
      </c>
      <c r="T683" s="8" t="s">
        <v>153</v>
      </c>
      <c r="U683" s="8" t="s">
        <v>153</v>
      </c>
      <c r="V683" s="8" t="s">
        <v>153</v>
      </c>
      <c r="W683" s="8" t="s">
        <v>153</v>
      </c>
      <c r="X683" s="8" t="s">
        <v>153</v>
      </c>
      <c r="Y683" s="8" t="s">
        <v>153</v>
      </c>
      <c r="Z683" s="8" t="s">
        <v>153</v>
      </c>
      <c r="AA683" s="8" t="s">
        <v>153</v>
      </c>
      <c r="AB683" s="8" t="s">
        <v>153</v>
      </c>
      <c r="AC683" s="8" t="s">
        <v>153</v>
      </c>
      <c r="AD683" s="8" t="s">
        <v>153</v>
      </c>
      <c r="AE683" s="8" t="s">
        <v>153</v>
      </c>
      <c r="AF683" s="8" t="s">
        <v>153</v>
      </c>
    </row>
    <row r="684" spans="1:32" x14ac:dyDescent="0.2">
      <c r="A684" t="s">
        <v>882</v>
      </c>
      <c r="B684" s="54" t="s">
        <v>873</v>
      </c>
      <c r="C684" s="55" t="s">
        <v>80</v>
      </c>
      <c r="D684" s="14" t="s">
        <v>86</v>
      </c>
      <c r="E684" s="8">
        <v>691675955.44000006</v>
      </c>
      <c r="F684" s="8">
        <v>691675955.44000006</v>
      </c>
      <c r="G684" s="8">
        <v>691675955.44000006</v>
      </c>
      <c r="H684" s="8">
        <v>691675955.44000006</v>
      </c>
      <c r="I684" s="8">
        <v>691675955.44000006</v>
      </c>
      <c r="J684" s="8">
        <v>691675955.44000006</v>
      </c>
      <c r="K684" s="8">
        <v>691675955.44000006</v>
      </c>
      <c r="L684" s="8">
        <v>691675955.44000006</v>
      </c>
      <c r="M684" s="8">
        <v>691675955.44000006</v>
      </c>
      <c r="N684" s="8">
        <v>691675955.44000006</v>
      </c>
      <c r="O684" s="8">
        <v>691675955.44000006</v>
      </c>
      <c r="P684" s="8">
        <v>691675955.44000006</v>
      </c>
      <c r="Q684" s="8">
        <v>691675955.44000006</v>
      </c>
      <c r="R684" s="8">
        <v>691675955.44000006</v>
      </c>
      <c r="S684" s="8">
        <v>691675955.44000006</v>
      </c>
      <c r="T684" s="8">
        <v>691675955.44000006</v>
      </c>
      <c r="U684" s="8">
        <v>691675955.44000006</v>
      </c>
      <c r="V684" s="8">
        <v>691675955.44000006</v>
      </c>
      <c r="W684" s="8">
        <v>691675955.44000006</v>
      </c>
      <c r="X684" s="8">
        <v>691675955.44000006</v>
      </c>
      <c r="Y684" s="8">
        <v>691675955.44000006</v>
      </c>
      <c r="Z684" s="8">
        <v>691675955.44000006</v>
      </c>
      <c r="AA684" s="8">
        <v>691675955.44000006</v>
      </c>
      <c r="AB684" s="8">
        <v>691675955.44000006</v>
      </c>
      <c r="AC684" s="8">
        <v>691675955.44000006</v>
      </c>
      <c r="AD684" s="8">
        <v>691675955.44000006</v>
      </c>
      <c r="AE684" s="8">
        <v>691675955.44000006</v>
      </c>
      <c r="AF684" s="8">
        <v>691675955.44000006</v>
      </c>
    </row>
    <row r="685" spans="1:32" x14ac:dyDescent="0.2">
      <c r="A685" t="s">
        <v>883</v>
      </c>
      <c r="B685" s="54" t="s">
        <v>873</v>
      </c>
      <c r="C685" s="55" t="s">
        <v>80</v>
      </c>
      <c r="D685" s="14" t="s">
        <v>88</v>
      </c>
      <c r="E685" s="8" t="s">
        <v>69</v>
      </c>
      <c r="F685" s="8" t="s">
        <v>69</v>
      </c>
      <c r="G685" s="8" t="s">
        <v>69</v>
      </c>
      <c r="H685" s="8" t="s">
        <v>69</v>
      </c>
      <c r="I685" s="8" t="s">
        <v>69</v>
      </c>
      <c r="J685" s="8" t="s">
        <v>69</v>
      </c>
      <c r="K685" s="8" t="s">
        <v>69</v>
      </c>
      <c r="L685" s="8" t="s">
        <v>69</v>
      </c>
      <c r="M685" s="8" t="s">
        <v>69</v>
      </c>
      <c r="N685" s="8" t="s">
        <v>69</v>
      </c>
      <c r="O685" s="8" t="s">
        <v>69</v>
      </c>
      <c r="P685" s="8" t="s">
        <v>69</v>
      </c>
      <c r="Q685" s="8" t="s">
        <v>69</v>
      </c>
      <c r="R685" s="8" t="s">
        <v>69</v>
      </c>
      <c r="S685" s="8" t="s">
        <v>69</v>
      </c>
      <c r="T685" s="8" t="s">
        <v>69</v>
      </c>
      <c r="U685" s="8" t="s">
        <v>69</v>
      </c>
      <c r="V685" s="8" t="s">
        <v>69</v>
      </c>
      <c r="W685" s="8" t="s">
        <v>69</v>
      </c>
      <c r="X685" s="8" t="s">
        <v>69</v>
      </c>
      <c r="Y685" s="8" t="s">
        <v>69</v>
      </c>
      <c r="Z685" s="8" t="s">
        <v>69</v>
      </c>
      <c r="AA685" s="8" t="s">
        <v>69</v>
      </c>
      <c r="AB685" s="8" t="s">
        <v>69</v>
      </c>
      <c r="AC685" s="8" t="s">
        <v>69</v>
      </c>
      <c r="AD685" s="8" t="s">
        <v>69</v>
      </c>
      <c r="AE685" s="8" t="s">
        <v>69</v>
      </c>
      <c r="AF685" s="8" t="s">
        <v>69</v>
      </c>
    </row>
    <row r="686" spans="1:32" x14ac:dyDescent="0.2">
      <c r="A686" t="s">
        <v>884</v>
      </c>
      <c r="B686" s="54" t="s">
        <v>873</v>
      </c>
      <c r="C686" s="55" t="s">
        <v>80</v>
      </c>
      <c r="D686" s="15" t="s">
        <v>90</v>
      </c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</row>
  </sheetData>
  <autoFilter ref="A4:AF686" xr:uid="{00000000-0009-0000-0000-000000000000}"/>
  <mergeCells count="190">
    <mergeCell ref="B654:B664"/>
    <mergeCell ref="C654:C659"/>
    <mergeCell ref="C660:C664"/>
    <mergeCell ref="B665:B675"/>
    <mergeCell ref="C665:C670"/>
    <mergeCell ref="C671:C675"/>
    <mergeCell ref="B676:B686"/>
    <mergeCell ref="C676:C681"/>
    <mergeCell ref="C682:C686"/>
    <mergeCell ref="B621:B631"/>
    <mergeCell ref="C621:C626"/>
    <mergeCell ref="C627:C631"/>
    <mergeCell ref="B632:B642"/>
    <mergeCell ref="C632:C637"/>
    <mergeCell ref="C638:C642"/>
    <mergeCell ref="B643:B653"/>
    <mergeCell ref="C643:C648"/>
    <mergeCell ref="C649:C653"/>
    <mergeCell ref="B588:B598"/>
    <mergeCell ref="C588:C593"/>
    <mergeCell ref="C594:C598"/>
    <mergeCell ref="B599:B609"/>
    <mergeCell ref="C599:C604"/>
    <mergeCell ref="C605:C609"/>
    <mergeCell ref="B610:B620"/>
    <mergeCell ref="C610:C615"/>
    <mergeCell ref="C616:C620"/>
    <mergeCell ref="B555:B565"/>
    <mergeCell ref="C555:C560"/>
    <mergeCell ref="C561:C565"/>
    <mergeCell ref="B566:B576"/>
    <mergeCell ref="C566:C571"/>
    <mergeCell ref="C572:C576"/>
    <mergeCell ref="B577:B587"/>
    <mergeCell ref="C577:C582"/>
    <mergeCell ref="C583:C587"/>
    <mergeCell ref="B522:B532"/>
    <mergeCell ref="C522:C527"/>
    <mergeCell ref="C528:C532"/>
    <mergeCell ref="B533:B543"/>
    <mergeCell ref="C533:C538"/>
    <mergeCell ref="C539:C543"/>
    <mergeCell ref="B544:B554"/>
    <mergeCell ref="C544:C549"/>
    <mergeCell ref="C550:C554"/>
    <mergeCell ref="B489:B499"/>
    <mergeCell ref="C489:C494"/>
    <mergeCell ref="C495:C499"/>
    <mergeCell ref="B500:B510"/>
    <mergeCell ref="C500:C505"/>
    <mergeCell ref="C506:C510"/>
    <mergeCell ref="B511:B521"/>
    <mergeCell ref="C511:C516"/>
    <mergeCell ref="C517:C521"/>
    <mergeCell ref="B456:B466"/>
    <mergeCell ref="C456:C461"/>
    <mergeCell ref="C462:C466"/>
    <mergeCell ref="B467:B477"/>
    <mergeCell ref="C467:C472"/>
    <mergeCell ref="C473:C477"/>
    <mergeCell ref="B478:B488"/>
    <mergeCell ref="C478:C483"/>
    <mergeCell ref="C484:C488"/>
    <mergeCell ref="B423:B433"/>
    <mergeCell ref="C423:C428"/>
    <mergeCell ref="C429:C433"/>
    <mergeCell ref="B434:B444"/>
    <mergeCell ref="C434:C439"/>
    <mergeCell ref="C440:C444"/>
    <mergeCell ref="B445:B455"/>
    <mergeCell ref="C445:C450"/>
    <mergeCell ref="C451:C455"/>
    <mergeCell ref="B390:B400"/>
    <mergeCell ref="C390:C395"/>
    <mergeCell ref="C396:C400"/>
    <mergeCell ref="B401:B411"/>
    <mergeCell ref="C401:C406"/>
    <mergeCell ref="C407:C411"/>
    <mergeCell ref="B412:B422"/>
    <mergeCell ref="C412:C417"/>
    <mergeCell ref="C418:C422"/>
    <mergeCell ref="B357:B367"/>
    <mergeCell ref="C357:C362"/>
    <mergeCell ref="C363:C367"/>
    <mergeCell ref="B368:B378"/>
    <mergeCell ref="C368:C373"/>
    <mergeCell ref="C374:C378"/>
    <mergeCell ref="B379:B389"/>
    <mergeCell ref="C379:C384"/>
    <mergeCell ref="C385:C389"/>
    <mergeCell ref="B324:B334"/>
    <mergeCell ref="C324:C329"/>
    <mergeCell ref="C330:C334"/>
    <mergeCell ref="B335:B345"/>
    <mergeCell ref="C335:C340"/>
    <mergeCell ref="C341:C345"/>
    <mergeCell ref="B346:B356"/>
    <mergeCell ref="C346:C351"/>
    <mergeCell ref="C352:C356"/>
    <mergeCell ref="B291:B301"/>
    <mergeCell ref="C291:C296"/>
    <mergeCell ref="C297:C301"/>
    <mergeCell ref="B302:B312"/>
    <mergeCell ref="C302:C307"/>
    <mergeCell ref="C308:C312"/>
    <mergeCell ref="B313:B323"/>
    <mergeCell ref="C313:C318"/>
    <mergeCell ref="C319:C323"/>
    <mergeCell ref="B258:B268"/>
    <mergeCell ref="C258:C263"/>
    <mergeCell ref="C264:C268"/>
    <mergeCell ref="B269:B279"/>
    <mergeCell ref="C269:C274"/>
    <mergeCell ref="C275:C279"/>
    <mergeCell ref="B280:B290"/>
    <mergeCell ref="C280:C285"/>
    <mergeCell ref="C286:C290"/>
    <mergeCell ref="B225:B235"/>
    <mergeCell ref="C225:C230"/>
    <mergeCell ref="C231:C235"/>
    <mergeCell ref="B236:B246"/>
    <mergeCell ref="C236:C241"/>
    <mergeCell ref="C242:C246"/>
    <mergeCell ref="B247:B257"/>
    <mergeCell ref="C247:C252"/>
    <mergeCell ref="C253:C257"/>
    <mergeCell ref="B192:B202"/>
    <mergeCell ref="C192:C197"/>
    <mergeCell ref="C198:C202"/>
    <mergeCell ref="B203:B213"/>
    <mergeCell ref="C203:C208"/>
    <mergeCell ref="C209:C213"/>
    <mergeCell ref="B214:B224"/>
    <mergeCell ref="C214:C219"/>
    <mergeCell ref="C220:C224"/>
    <mergeCell ref="B159:B169"/>
    <mergeCell ref="C159:C164"/>
    <mergeCell ref="C165:C169"/>
    <mergeCell ref="B170:B180"/>
    <mergeCell ref="C170:C175"/>
    <mergeCell ref="C176:C180"/>
    <mergeCell ref="B181:B191"/>
    <mergeCell ref="C181:C186"/>
    <mergeCell ref="C187:C191"/>
    <mergeCell ref="B126:B136"/>
    <mergeCell ref="C126:C131"/>
    <mergeCell ref="C132:C136"/>
    <mergeCell ref="B137:B147"/>
    <mergeCell ref="C137:C142"/>
    <mergeCell ref="C143:C147"/>
    <mergeCell ref="B148:B158"/>
    <mergeCell ref="C148:C153"/>
    <mergeCell ref="C154:C158"/>
    <mergeCell ref="B93:B103"/>
    <mergeCell ref="C93:C98"/>
    <mergeCell ref="C99:C103"/>
    <mergeCell ref="B104:B114"/>
    <mergeCell ref="C104:C109"/>
    <mergeCell ref="C110:C114"/>
    <mergeCell ref="B115:B125"/>
    <mergeCell ref="C115:C120"/>
    <mergeCell ref="C121:C125"/>
    <mergeCell ref="B60:B70"/>
    <mergeCell ref="C60:C65"/>
    <mergeCell ref="C66:C70"/>
    <mergeCell ref="B71:B81"/>
    <mergeCell ref="C71:C76"/>
    <mergeCell ref="C77:C81"/>
    <mergeCell ref="B82:B92"/>
    <mergeCell ref="C82:C87"/>
    <mergeCell ref="C88:C92"/>
    <mergeCell ref="B27:B37"/>
    <mergeCell ref="C27:C32"/>
    <mergeCell ref="C33:C37"/>
    <mergeCell ref="B38:B48"/>
    <mergeCell ref="C38:C43"/>
    <mergeCell ref="C44:C48"/>
    <mergeCell ref="B49:B59"/>
    <mergeCell ref="C49:C54"/>
    <mergeCell ref="C55:C59"/>
    <mergeCell ref="A2:A4"/>
    <mergeCell ref="B2:B4"/>
    <mergeCell ref="C2:C4"/>
    <mergeCell ref="D2:D4"/>
    <mergeCell ref="B5:B15"/>
    <mergeCell ref="C5:C10"/>
    <mergeCell ref="C11:C15"/>
    <mergeCell ref="B16:B26"/>
    <mergeCell ref="C16:C21"/>
    <mergeCell ref="C22:C2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39"/>
  <sheetViews>
    <sheetView showGridLines="0" showWhiteSpace="0" topLeftCell="C2" workbookViewId="0">
      <selection activeCell="E500" sqref="E500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style="2" hidden="1" bestFit="1" customWidth="1"/>
    <col min="7" max="8" width="20" hidden="1" bestFit="1" customWidth="1"/>
    <col min="9" max="9" width="95.75" bestFit="1" customWidth="1"/>
    <col min="10" max="10" width="20" style="4" hidden="1" bestFit="1" customWidth="1"/>
    <col min="11" max="12" width="20" style="2" hidden="1" bestFit="1" customWidth="1"/>
    <col min="13" max="13" width="20" style="4" hidden="1" bestFit="1" customWidth="1"/>
    <col min="14" max="17" width="20" bestFit="1" customWidth="1"/>
    <col min="18" max="18" width="20" style="3" bestFit="1" customWidth="1"/>
    <col min="19" max="19" width="20" hidden="1" bestFit="1" customWidth="1"/>
    <col min="20" max="21" width="20" bestFit="1" customWidth="1"/>
    <col min="22" max="22" width="20" style="4" bestFit="1" customWidth="1"/>
    <col min="23" max="23" width="70.375" style="2" bestFit="1" customWidth="1"/>
    <col min="24" max="24" width="20" style="2" bestFit="1" customWidth="1"/>
    <col min="25" max="25" width="70.375" style="2" bestFit="1" customWidth="1"/>
  </cols>
  <sheetData>
    <row r="1" spans="1:25" hidden="1" x14ac:dyDescent="0.2">
      <c r="A1" t="s">
        <v>885</v>
      </c>
      <c r="B1" t="s">
        <v>886</v>
      </c>
      <c r="C1" t="s">
        <v>887</v>
      </c>
      <c r="D1" t="s">
        <v>888</v>
      </c>
      <c r="E1" t="s">
        <v>889</v>
      </c>
      <c r="F1" t="s">
        <v>890</v>
      </c>
      <c r="G1" t="s">
        <v>891</v>
      </c>
      <c r="H1" t="s">
        <v>892</v>
      </c>
      <c r="I1" t="s">
        <v>893</v>
      </c>
      <c r="J1" t="s">
        <v>894</v>
      </c>
      <c r="K1" t="s">
        <v>895</v>
      </c>
      <c r="L1" t="s">
        <v>896</v>
      </c>
      <c r="M1" t="s">
        <v>897</v>
      </c>
      <c r="N1" t="s">
        <v>898</v>
      </c>
      <c r="O1" t="s">
        <v>899</v>
      </c>
      <c r="P1" t="s">
        <v>900</v>
      </c>
      <c r="Q1" t="s">
        <v>901</v>
      </c>
      <c r="R1" t="s">
        <v>902</v>
      </c>
      <c r="S1" t="s">
        <v>903</v>
      </c>
      <c r="T1" t="s">
        <v>904</v>
      </c>
      <c r="U1" t="s">
        <v>905</v>
      </c>
      <c r="V1" t="s">
        <v>906</v>
      </c>
      <c r="W1" t="s">
        <v>907</v>
      </c>
      <c r="X1" t="s">
        <v>908</v>
      </c>
      <c r="Y1" t="s">
        <v>909</v>
      </c>
    </row>
    <row r="2" spans="1:25" ht="20.25" x14ac:dyDescent="0.3">
      <c r="A2" s="1"/>
      <c r="B2" s="56" t="s">
        <v>910</v>
      </c>
      <c r="C2" s="56" t="s">
        <v>910</v>
      </c>
      <c r="D2" s="56" t="s">
        <v>910</v>
      </c>
      <c r="E2" s="56" t="s">
        <v>910</v>
      </c>
      <c r="F2" s="56" t="s">
        <v>911</v>
      </c>
      <c r="G2" s="56" t="s">
        <v>911</v>
      </c>
      <c r="H2" s="56" t="s">
        <v>912</v>
      </c>
      <c r="I2" s="56" t="s">
        <v>912</v>
      </c>
      <c r="J2" s="56" t="s">
        <v>913</v>
      </c>
      <c r="K2" s="56" t="s">
        <v>913</v>
      </c>
      <c r="L2" s="56" t="s">
        <v>914</v>
      </c>
      <c r="M2" s="56" t="s">
        <v>914</v>
      </c>
      <c r="N2" s="56" t="s">
        <v>80</v>
      </c>
      <c r="O2" s="56" t="s">
        <v>80</v>
      </c>
      <c r="P2" s="56" t="s">
        <v>80</v>
      </c>
      <c r="Q2" s="56" t="s">
        <v>80</v>
      </c>
      <c r="R2" s="56" t="s">
        <v>80</v>
      </c>
      <c r="S2" s="56" t="s">
        <v>65</v>
      </c>
      <c r="T2" s="56" t="s">
        <v>65</v>
      </c>
      <c r="U2" s="56" t="s">
        <v>65</v>
      </c>
      <c r="V2" s="56" t="s">
        <v>65</v>
      </c>
      <c r="W2" s="56" t="s">
        <v>65</v>
      </c>
      <c r="X2" s="56" t="s">
        <v>65</v>
      </c>
      <c r="Y2" s="56" t="s">
        <v>65</v>
      </c>
    </row>
    <row r="3" spans="1:25" ht="30" x14ac:dyDescent="0.25">
      <c r="A3" s="6"/>
      <c r="B3" s="6" t="s">
        <v>915</v>
      </c>
      <c r="C3" s="6" t="s">
        <v>916</v>
      </c>
      <c r="D3" s="6" t="s">
        <v>917</v>
      </c>
      <c r="E3" s="6" t="s">
        <v>918</v>
      </c>
      <c r="F3" s="6" t="s">
        <v>919</v>
      </c>
      <c r="G3" s="6" t="s">
        <v>920</v>
      </c>
      <c r="H3" s="6" t="s">
        <v>921</v>
      </c>
      <c r="I3" s="6" t="s">
        <v>3</v>
      </c>
      <c r="J3" s="6" t="s">
        <v>922</v>
      </c>
      <c r="K3" s="6" t="s">
        <v>923</v>
      </c>
      <c r="L3" s="6" t="s">
        <v>924</v>
      </c>
      <c r="M3" s="6" t="s">
        <v>925</v>
      </c>
      <c r="N3" s="6" t="s">
        <v>926</v>
      </c>
      <c r="O3" s="6" t="s">
        <v>927</v>
      </c>
      <c r="P3" s="6" t="s">
        <v>928</v>
      </c>
      <c r="Q3" s="6" t="s">
        <v>929</v>
      </c>
      <c r="R3" s="6" t="s">
        <v>930</v>
      </c>
      <c r="S3" s="6" t="s">
        <v>931</v>
      </c>
      <c r="T3" s="6" t="s">
        <v>932</v>
      </c>
      <c r="U3" s="6" t="s">
        <v>933</v>
      </c>
      <c r="V3" s="6" t="s">
        <v>934</v>
      </c>
      <c r="W3" s="6" t="s">
        <v>935</v>
      </c>
      <c r="X3" s="6" t="s">
        <v>936</v>
      </c>
      <c r="Y3" s="6" t="s">
        <v>3</v>
      </c>
    </row>
    <row r="4" spans="1:25" x14ac:dyDescent="0.2">
      <c r="B4" s="2">
        <v>1209901</v>
      </c>
      <c r="C4" s="2" t="s">
        <v>6</v>
      </c>
      <c r="D4" s="2" t="s">
        <v>34</v>
      </c>
      <c r="E4" s="3">
        <v>45881.615543981483</v>
      </c>
      <c r="G4" s="2" t="s">
        <v>937</v>
      </c>
      <c r="H4" s="2">
        <v>1740381</v>
      </c>
      <c r="I4" s="2" t="s">
        <v>64</v>
      </c>
      <c r="N4">
        <v>21</v>
      </c>
      <c r="O4" s="2" t="s">
        <v>84</v>
      </c>
      <c r="P4">
        <v>1450014991.3499999</v>
      </c>
      <c r="Q4" s="2" t="s">
        <v>69</v>
      </c>
      <c r="S4" s="2">
        <v>10722146</v>
      </c>
      <c r="T4">
        <v>1450014991.3499999</v>
      </c>
      <c r="U4" s="2" t="s">
        <v>69</v>
      </c>
    </row>
    <row r="5" spans="1:25" x14ac:dyDescent="0.2">
      <c r="B5" s="2">
        <v>1209901</v>
      </c>
      <c r="C5" s="2" t="s">
        <v>6</v>
      </c>
      <c r="D5" s="2" t="s">
        <v>34</v>
      </c>
      <c r="E5" s="3">
        <v>45881.615543981483</v>
      </c>
      <c r="G5" s="2" t="s">
        <v>937</v>
      </c>
      <c r="H5" s="2">
        <v>1740382</v>
      </c>
      <c r="I5" s="2" t="s">
        <v>92</v>
      </c>
      <c r="N5">
        <v>21</v>
      </c>
      <c r="O5" s="2" t="s">
        <v>84</v>
      </c>
      <c r="P5">
        <v>9590460</v>
      </c>
      <c r="Q5" s="2" t="s">
        <v>69</v>
      </c>
      <c r="S5" s="2">
        <v>10722147</v>
      </c>
      <c r="T5">
        <v>9590460</v>
      </c>
      <c r="U5" s="2" t="s">
        <v>69</v>
      </c>
    </row>
    <row r="6" spans="1:25" x14ac:dyDescent="0.2">
      <c r="B6" s="2">
        <v>1209901</v>
      </c>
      <c r="C6" s="2" t="s">
        <v>6</v>
      </c>
      <c r="D6" s="2" t="s">
        <v>34</v>
      </c>
      <c r="E6" s="3">
        <v>45881.615543981483</v>
      </c>
      <c r="G6" s="2" t="s">
        <v>937</v>
      </c>
      <c r="H6" s="2">
        <v>1740383</v>
      </c>
      <c r="I6" s="2" t="s">
        <v>105</v>
      </c>
      <c r="N6">
        <v>21</v>
      </c>
      <c r="O6" s="2" t="s">
        <v>84</v>
      </c>
      <c r="P6">
        <v>935307.52</v>
      </c>
      <c r="Q6" s="2" t="s">
        <v>69</v>
      </c>
      <c r="S6" s="2">
        <v>10722148</v>
      </c>
      <c r="T6">
        <v>935307.52</v>
      </c>
      <c r="U6" s="2" t="s">
        <v>69</v>
      </c>
    </row>
    <row r="7" spans="1:25" x14ac:dyDescent="0.2">
      <c r="B7" s="2">
        <v>1209901</v>
      </c>
      <c r="C7" s="2" t="s">
        <v>6</v>
      </c>
      <c r="D7" s="2" t="s">
        <v>34</v>
      </c>
      <c r="E7" s="3">
        <v>45881.615543981483</v>
      </c>
      <c r="G7" s="2" t="s">
        <v>937</v>
      </c>
      <c r="H7" s="2">
        <v>1740384</v>
      </c>
      <c r="I7" s="2" t="s">
        <v>118</v>
      </c>
      <c r="N7">
        <v>21</v>
      </c>
      <c r="O7" s="2" t="s">
        <v>84</v>
      </c>
      <c r="P7">
        <v>87282455.790000007</v>
      </c>
      <c r="Q7" s="2" t="s">
        <v>69</v>
      </c>
      <c r="S7" s="2">
        <v>10722149</v>
      </c>
      <c r="T7">
        <v>87282455.790000007</v>
      </c>
      <c r="U7" s="2" t="s">
        <v>69</v>
      </c>
    </row>
    <row r="8" spans="1:25" x14ac:dyDescent="0.2">
      <c r="B8" s="2">
        <v>1209901</v>
      </c>
      <c r="C8" s="2" t="s">
        <v>6</v>
      </c>
      <c r="D8" s="2" t="s">
        <v>34</v>
      </c>
      <c r="E8" s="3">
        <v>45881.615543981483</v>
      </c>
      <c r="G8" s="2" t="s">
        <v>937</v>
      </c>
      <c r="H8" s="2">
        <v>1740385</v>
      </c>
      <c r="I8" s="2" t="s">
        <v>131</v>
      </c>
      <c r="N8">
        <v>21</v>
      </c>
      <c r="O8" s="2" t="s">
        <v>84</v>
      </c>
      <c r="P8">
        <v>25340067.809999999</v>
      </c>
      <c r="Q8" s="2" t="s">
        <v>69</v>
      </c>
      <c r="S8" s="2">
        <v>10722150</v>
      </c>
      <c r="T8">
        <v>25340067.809999999</v>
      </c>
      <c r="U8" s="2" t="s">
        <v>69</v>
      </c>
    </row>
    <row r="9" spans="1:25" x14ac:dyDescent="0.2">
      <c r="B9" s="2">
        <v>1209901</v>
      </c>
      <c r="C9" s="2" t="s">
        <v>6</v>
      </c>
      <c r="D9" s="2" t="s">
        <v>34</v>
      </c>
      <c r="E9" s="3">
        <v>45881.615543981483</v>
      </c>
      <c r="G9" s="2" t="s">
        <v>937</v>
      </c>
      <c r="H9" s="2">
        <v>1740386</v>
      </c>
      <c r="I9" s="2" t="s">
        <v>144</v>
      </c>
      <c r="N9">
        <v>21</v>
      </c>
      <c r="O9" s="2" t="s">
        <v>153</v>
      </c>
      <c r="P9">
        <v>3107185.55</v>
      </c>
      <c r="Q9" s="2" t="s">
        <v>69</v>
      </c>
      <c r="S9" s="2">
        <v>10722151</v>
      </c>
      <c r="T9">
        <v>2885395.65</v>
      </c>
      <c r="U9" s="2" t="s">
        <v>69</v>
      </c>
    </row>
    <row r="10" spans="1:25" x14ac:dyDescent="0.2">
      <c r="B10" s="2">
        <v>1209901</v>
      </c>
      <c r="C10" s="2" t="s">
        <v>6</v>
      </c>
      <c r="D10" s="2" t="s">
        <v>34</v>
      </c>
      <c r="E10" s="3">
        <v>45881.615543981483</v>
      </c>
      <c r="G10" s="2" t="s">
        <v>937</v>
      </c>
      <c r="H10" s="2">
        <v>1740387</v>
      </c>
      <c r="I10" s="2" t="s">
        <v>158</v>
      </c>
      <c r="N10">
        <v>21</v>
      </c>
      <c r="O10" s="2" t="s">
        <v>153</v>
      </c>
      <c r="P10">
        <v>2122648.56</v>
      </c>
      <c r="Q10" s="2" t="s">
        <v>69</v>
      </c>
      <c r="S10" s="2">
        <v>10722152</v>
      </c>
      <c r="T10">
        <v>1518675.72</v>
      </c>
      <c r="U10" s="2" t="s">
        <v>69</v>
      </c>
    </row>
    <row r="11" spans="1:25" x14ac:dyDescent="0.2">
      <c r="B11" s="2">
        <v>1209901</v>
      </c>
      <c r="C11" s="2" t="s">
        <v>6</v>
      </c>
      <c r="D11" s="2" t="s">
        <v>34</v>
      </c>
      <c r="E11" s="3">
        <v>45881.615543981483</v>
      </c>
      <c r="G11" s="2" t="s">
        <v>937</v>
      </c>
      <c r="H11" s="2">
        <v>1740388</v>
      </c>
      <c r="I11" s="2" t="s">
        <v>171</v>
      </c>
      <c r="N11">
        <v>21</v>
      </c>
      <c r="O11" s="2" t="s">
        <v>153</v>
      </c>
      <c r="P11">
        <v>3954597.45</v>
      </c>
      <c r="Q11" s="2" t="s">
        <v>69</v>
      </c>
      <c r="S11" s="2">
        <v>10722153</v>
      </c>
      <c r="T11">
        <v>2641589.5</v>
      </c>
      <c r="U11" s="2" t="s">
        <v>69</v>
      </c>
    </row>
    <row r="12" spans="1:25" x14ac:dyDescent="0.2">
      <c r="B12" s="2">
        <v>1209901</v>
      </c>
      <c r="C12" s="2" t="s">
        <v>6</v>
      </c>
      <c r="D12" s="2" t="s">
        <v>34</v>
      </c>
      <c r="E12" s="3">
        <v>45881.615543981483</v>
      </c>
      <c r="G12" s="2" t="s">
        <v>937</v>
      </c>
      <c r="H12" s="2">
        <v>1740389</v>
      </c>
      <c r="I12" s="2" t="s">
        <v>184</v>
      </c>
      <c r="N12">
        <v>21</v>
      </c>
      <c r="O12" s="2" t="s">
        <v>153</v>
      </c>
      <c r="P12">
        <v>2264158.98</v>
      </c>
      <c r="Q12" s="2" t="s">
        <v>69</v>
      </c>
      <c r="S12" s="2">
        <v>10722154</v>
      </c>
      <c r="T12">
        <v>1236194.1000000001</v>
      </c>
      <c r="U12" s="2" t="s">
        <v>69</v>
      </c>
    </row>
    <row r="13" spans="1:25" x14ac:dyDescent="0.2">
      <c r="B13" s="2">
        <v>1209901</v>
      </c>
      <c r="C13" s="2" t="s">
        <v>6</v>
      </c>
      <c r="D13" s="2" t="s">
        <v>34</v>
      </c>
      <c r="E13" s="3">
        <v>45881.615543981483</v>
      </c>
      <c r="G13" s="2" t="s">
        <v>937</v>
      </c>
      <c r="H13" s="2">
        <v>1740390</v>
      </c>
      <c r="I13" s="2" t="s">
        <v>197</v>
      </c>
      <c r="N13">
        <v>21</v>
      </c>
      <c r="O13" s="2" t="s">
        <v>153</v>
      </c>
      <c r="P13">
        <v>5935735.5899999999</v>
      </c>
      <c r="Q13" s="2" t="s">
        <v>69</v>
      </c>
      <c r="S13" s="2">
        <v>10722155</v>
      </c>
      <c r="T13">
        <v>3156483.66</v>
      </c>
      <c r="U13" s="2" t="s">
        <v>69</v>
      </c>
    </row>
    <row r="14" spans="1:25" x14ac:dyDescent="0.2">
      <c r="B14" s="2">
        <v>1209901</v>
      </c>
      <c r="C14" s="2" t="s">
        <v>6</v>
      </c>
      <c r="D14" s="2" t="s">
        <v>34</v>
      </c>
      <c r="E14" s="3">
        <v>45881.615543981483</v>
      </c>
      <c r="G14" s="2" t="s">
        <v>937</v>
      </c>
      <c r="H14" s="2">
        <v>1740391</v>
      </c>
      <c r="I14" s="2" t="s">
        <v>210</v>
      </c>
      <c r="N14">
        <v>21</v>
      </c>
      <c r="O14" s="2" t="s">
        <v>153</v>
      </c>
      <c r="P14">
        <v>6509456.0999999996</v>
      </c>
      <c r="Q14" s="2" t="s">
        <v>69</v>
      </c>
      <c r="S14" s="2">
        <v>10722156</v>
      </c>
      <c r="T14">
        <v>3062101.38</v>
      </c>
      <c r="U14" s="2" t="s">
        <v>69</v>
      </c>
    </row>
    <row r="15" spans="1:25" x14ac:dyDescent="0.2">
      <c r="B15" s="2">
        <v>1209901</v>
      </c>
      <c r="C15" s="2" t="s">
        <v>6</v>
      </c>
      <c r="D15" s="2" t="s">
        <v>34</v>
      </c>
      <c r="E15" s="3">
        <v>45881.615543981483</v>
      </c>
      <c r="G15" s="2" t="s">
        <v>937</v>
      </c>
      <c r="H15" s="2">
        <v>1740392</v>
      </c>
      <c r="I15" s="2" t="s">
        <v>223</v>
      </c>
      <c r="N15">
        <v>21</v>
      </c>
      <c r="O15" s="2" t="s">
        <v>153</v>
      </c>
      <c r="P15">
        <v>566039.1</v>
      </c>
      <c r="Q15" s="2" t="s">
        <v>69</v>
      </c>
      <c r="S15" s="2">
        <v>10722157</v>
      </c>
      <c r="T15">
        <v>355254.39</v>
      </c>
      <c r="U15" s="2" t="s">
        <v>69</v>
      </c>
    </row>
    <row r="16" spans="1:25" x14ac:dyDescent="0.2">
      <c r="B16" s="2">
        <v>1209901</v>
      </c>
      <c r="C16" s="2" t="s">
        <v>6</v>
      </c>
      <c r="D16" s="2" t="s">
        <v>34</v>
      </c>
      <c r="E16" s="3">
        <v>45881.615543981483</v>
      </c>
      <c r="G16" s="2" t="s">
        <v>937</v>
      </c>
      <c r="H16" s="2">
        <v>1740393</v>
      </c>
      <c r="I16" s="2" t="s">
        <v>236</v>
      </c>
      <c r="N16">
        <v>21</v>
      </c>
      <c r="O16" s="2" t="s">
        <v>153</v>
      </c>
      <c r="P16">
        <v>495285.18</v>
      </c>
      <c r="Q16" s="2" t="s">
        <v>69</v>
      </c>
      <c r="S16" s="2">
        <v>10722158</v>
      </c>
      <c r="T16">
        <v>293916.18</v>
      </c>
      <c r="U16" s="2" t="s">
        <v>69</v>
      </c>
    </row>
    <row r="17" spans="2:21" x14ac:dyDescent="0.2">
      <c r="B17" s="2">
        <v>1209901</v>
      </c>
      <c r="C17" s="2" t="s">
        <v>6</v>
      </c>
      <c r="D17" s="2" t="s">
        <v>34</v>
      </c>
      <c r="E17" s="3">
        <v>45881.615543981483</v>
      </c>
      <c r="G17" s="2" t="s">
        <v>937</v>
      </c>
      <c r="H17" s="2">
        <v>1740394</v>
      </c>
      <c r="I17" s="2" t="s">
        <v>249</v>
      </c>
      <c r="N17">
        <v>21</v>
      </c>
      <c r="O17" s="2" t="s">
        <v>153</v>
      </c>
      <c r="P17">
        <v>7909194.9000000004</v>
      </c>
      <c r="Q17" s="2" t="s">
        <v>69</v>
      </c>
      <c r="S17" s="2">
        <v>10722159</v>
      </c>
      <c r="T17">
        <v>7909194.9000000004</v>
      </c>
      <c r="U17" s="2" t="s">
        <v>69</v>
      </c>
    </row>
    <row r="18" spans="2:21" x14ac:dyDescent="0.2">
      <c r="B18" s="2">
        <v>1209901</v>
      </c>
      <c r="C18" s="2" t="s">
        <v>6</v>
      </c>
      <c r="D18" s="2" t="s">
        <v>34</v>
      </c>
      <c r="E18" s="3">
        <v>45881.615543981483</v>
      </c>
      <c r="G18" s="2" t="s">
        <v>937</v>
      </c>
      <c r="H18" s="2">
        <v>1740395</v>
      </c>
      <c r="I18" s="2" t="s">
        <v>262</v>
      </c>
      <c r="N18">
        <v>21</v>
      </c>
      <c r="O18" s="2" t="s">
        <v>153</v>
      </c>
      <c r="P18">
        <v>1981138.14</v>
      </c>
      <c r="Q18" s="2" t="s">
        <v>69</v>
      </c>
      <c r="S18" s="2">
        <v>10722160</v>
      </c>
      <c r="T18">
        <v>1981138.14</v>
      </c>
      <c r="U18" s="2" t="s">
        <v>69</v>
      </c>
    </row>
    <row r="19" spans="2:21" x14ac:dyDescent="0.2">
      <c r="B19" s="2">
        <v>1209901</v>
      </c>
      <c r="C19" s="2" t="s">
        <v>6</v>
      </c>
      <c r="D19" s="2" t="s">
        <v>34</v>
      </c>
      <c r="E19" s="3">
        <v>45881.615543981483</v>
      </c>
      <c r="G19" s="2" t="s">
        <v>937</v>
      </c>
      <c r="H19" s="2">
        <v>1740396</v>
      </c>
      <c r="I19" s="2" t="s">
        <v>275</v>
      </c>
      <c r="N19">
        <v>21</v>
      </c>
      <c r="O19" s="2" t="s">
        <v>153</v>
      </c>
      <c r="P19">
        <v>2122648.56</v>
      </c>
      <c r="Q19" s="2" t="s">
        <v>69</v>
      </c>
      <c r="S19" s="2">
        <v>10722161</v>
      </c>
      <c r="T19">
        <v>820677.36</v>
      </c>
      <c r="U19" s="2" t="s">
        <v>69</v>
      </c>
    </row>
    <row r="20" spans="2:21" x14ac:dyDescent="0.2">
      <c r="B20" s="2">
        <v>1209901</v>
      </c>
      <c r="C20" s="2" t="s">
        <v>6</v>
      </c>
      <c r="D20" s="2" t="s">
        <v>34</v>
      </c>
      <c r="E20" s="3">
        <v>45881.615543981483</v>
      </c>
      <c r="G20" s="2" t="s">
        <v>937</v>
      </c>
      <c r="H20" s="2">
        <v>1740397</v>
      </c>
      <c r="I20" s="2" t="s">
        <v>288</v>
      </c>
      <c r="N20">
        <v>21</v>
      </c>
      <c r="O20" s="2" t="s">
        <v>153</v>
      </c>
      <c r="P20">
        <v>1981138.14</v>
      </c>
      <c r="Q20" s="2" t="s">
        <v>69</v>
      </c>
      <c r="S20" s="2">
        <v>10722162</v>
      </c>
      <c r="T20">
        <v>1371786</v>
      </c>
      <c r="U20" s="2" t="s">
        <v>69</v>
      </c>
    </row>
    <row r="21" spans="2:21" x14ac:dyDescent="0.2">
      <c r="B21" s="2">
        <v>1209901</v>
      </c>
      <c r="C21" s="2" t="s">
        <v>6</v>
      </c>
      <c r="D21" s="2" t="s">
        <v>34</v>
      </c>
      <c r="E21" s="3">
        <v>45881.615543981483</v>
      </c>
      <c r="G21" s="2" t="s">
        <v>937</v>
      </c>
      <c r="H21" s="2">
        <v>1740398</v>
      </c>
      <c r="I21" s="2" t="s">
        <v>301</v>
      </c>
      <c r="N21">
        <v>21</v>
      </c>
      <c r="O21" s="2" t="s">
        <v>153</v>
      </c>
      <c r="P21">
        <v>990569.07</v>
      </c>
      <c r="Q21" s="2" t="s">
        <v>69</v>
      </c>
      <c r="S21" s="2">
        <v>10722163</v>
      </c>
      <c r="T21">
        <v>661411.38</v>
      </c>
      <c r="U21" s="2" t="s">
        <v>69</v>
      </c>
    </row>
    <row r="22" spans="2:21" x14ac:dyDescent="0.2">
      <c r="B22" s="2">
        <v>1209901</v>
      </c>
      <c r="C22" s="2" t="s">
        <v>6</v>
      </c>
      <c r="D22" s="2" t="s">
        <v>34</v>
      </c>
      <c r="E22" s="3">
        <v>45881.615543981483</v>
      </c>
      <c r="G22" s="2" t="s">
        <v>937</v>
      </c>
      <c r="H22" s="2">
        <v>1740399</v>
      </c>
      <c r="I22" s="2" t="s">
        <v>314</v>
      </c>
      <c r="N22">
        <v>21</v>
      </c>
      <c r="O22" s="2" t="s">
        <v>153</v>
      </c>
      <c r="P22">
        <v>2655015.5499999998</v>
      </c>
      <c r="Q22" s="2" t="s">
        <v>69</v>
      </c>
      <c r="S22" s="2">
        <v>10722164</v>
      </c>
      <c r="T22">
        <v>2655015.5499999998</v>
      </c>
      <c r="U22" s="2" t="s">
        <v>69</v>
      </c>
    </row>
    <row r="23" spans="2:21" x14ac:dyDescent="0.2">
      <c r="B23" s="2">
        <v>1209901</v>
      </c>
      <c r="C23" s="2" t="s">
        <v>6</v>
      </c>
      <c r="D23" s="2" t="s">
        <v>34</v>
      </c>
      <c r="E23" s="3">
        <v>45881.615543981483</v>
      </c>
      <c r="G23" s="2" t="s">
        <v>937</v>
      </c>
      <c r="H23" s="2">
        <v>1740400</v>
      </c>
      <c r="I23" s="2" t="s">
        <v>327</v>
      </c>
      <c r="N23">
        <v>21</v>
      </c>
      <c r="O23" s="2" t="s">
        <v>153</v>
      </c>
      <c r="P23">
        <v>1330085.46</v>
      </c>
      <c r="Q23" s="2" t="s">
        <v>69</v>
      </c>
      <c r="S23" s="2">
        <v>10722165</v>
      </c>
      <c r="T23">
        <v>1330085.46</v>
      </c>
      <c r="U23" s="2" t="s">
        <v>69</v>
      </c>
    </row>
    <row r="24" spans="2:21" x14ac:dyDescent="0.2">
      <c r="B24" s="2">
        <v>1209901</v>
      </c>
      <c r="C24" s="2" t="s">
        <v>6</v>
      </c>
      <c r="D24" s="2" t="s">
        <v>34</v>
      </c>
      <c r="E24" s="3">
        <v>45881.615543981483</v>
      </c>
      <c r="G24" s="2" t="s">
        <v>937</v>
      </c>
      <c r="H24" s="2">
        <v>1740401</v>
      </c>
      <c r="I24" s="2" t="s">
        <v>340</v>
      </c>
      <c r="N24">
        <v>21</v>
      </c>
      <c r="O24" s="2" t="s">
        <v>153</v>
      </c>
      <c r="P24">
        <v>215877.7</v>
      </c>
      <c r="Q24" s="2" t="s">
        <v>69</v>
      </c>
      <c r="S24" s="2">
        <v>10722166</v>
      </c>
      <c r="T24">
        <v>215877.7</v>
      </c>
      <c r="U24" s="2" t="s">
        <v>69</v>
      </c>
    </row>
    <row r="25" spans="2:21" x14ac:dyDescent="0.2">
      <c r="B25" s="2">
        <v>1209901</v>
      </c>
      <c r="C25" s="2" t="s">
        <v>6</v>
      </c>
      <c r="D25" s="2" t="s">
        <v>34</v>
      </c>
      <c r="E25" s="3">
        <v>45881.615543981483</v>
      </c>
      <c r="G25" s="2" t="s">
        <v>937</v>
      </c>
      <c r="H25" s="2">
        <v>1740402</v>
      </c>
      <c r="I25" s="2" t="s">
        <v>353</v>
      </c>
      <c r="N25">
        <v>21</v>
      </c>
      <c r="O25" s="2" t="s">
        <v>153</v>
      </c>
      <c r="P25">
        <v>1388728.4</v>
      </c>
      <c r="Q25" s="2" t="s">
        <v>69</v>
      </c>
      <c r="S25" s="2">
        <v>10722167</v>
      </c>
      <c r="T25">
        <v>1388728.4</v>
      </c>
      <c r="U25" s="2" t="s">
        <v>69</v>
      </c>
    </row>
    <row r="26" spans="2:21" x14ac:dyDescent="0.2">
      <c r="B26" s="2">
        <v>1209901</v>
      </c>
      <c r="C26" s="2" t="s">
        <v>6</v>
      </c>
      <c r="D26" s="2" t="s">
        <v>34</v>
      </c>
      <c r="E26" s="3">
        <v>45881.615543981483</v>
      </c>
      <c r="G26" s="2" t="s">
        <v>937</v>
      </c>
      <c r="H26" s="2">
        <v>1740403</v>
      </c>
      <c r="I26" s="2" t="s">
        <v>366</v>
      </c>
      <c r="N26">
        <v>21</v>
      </c>
      <c r="O26" s="2" t="s">
        <v>153</v>
      </c>
      <c r="P26">
        <v>678493.56</v>
      </c>
      <c r="Q26" s="2" t="s">
        <v>69</v>
      </c>
      <c r="S26" s="2">
        <v>10722168</v>
      </c>
      <c r="T26">
        <v>678493.56</v>
      </c>
      <c r="U26" s="2" t="s">
        <v>69</v>
      </c>
    </row>
    <row r="27" spans="2:21" x14ac:dyDescent="0.2">
      <c r="B27" s="2">
        <v>1209901</v>
      </c>
      <c r="C27" s="2" t="s">
        <v>6</v>
      </c>
      <c r="D27" s="2" t="s">
        <v>34</v>
      </c>
      <c r="E27" s="3">
        <v>45881.615543981483</v>
      </c>
      <c r="G27" s="2" t="s">
        <v>937</v>
      </c>
      <c r="H27" s="2">
        <v>1740404</v>
      </c>
      <c r="I27" s="2" t="s">
        <v>379</v>
      </c>
      <c r="N27">
        <v>21</v>
      </c>
      <c r="O27" s="2" t="s">
        <v>153</v>
      </c>
      <c r="P27">
        <v>3347515.15</v>
      </c>
      <c r="Q27" s="2" t="s">
        <v>69</v>
      </c>
      <c r="S27" s="2">
        <v>10722169</v>
      </c>
      <c r="T27">
        <v>3347515.15</v>
      </c>
      <c r="U27" s="2" t="s">
        <v>69</v>
      </c>
    </row>
    <row r="28" spans="2:21" x14ac:dyDescent="0.2">
      <c r="B28" s="2">
        <v>1209901</v>
      </c>
      <c r="C28" s="2" t="s">
        <v>6</v>
      </c>
      <c r="D28" s="2" t="s">
        <v>34</v>
      </c>
      <c r="E28" s="3">
        <v>45881.615543981483</v>
      </c>
      <c r="G28" s="2" t="s">
        <v>937</v>
      </c>
      <c r="H28" s="2">
        <v>1740405</v>
      </c>
      <c r="I28" s="2" t="s">
        <v>392</v>
      </c>
      <c r="N28">
        <v>21</v>
      </c>
      <c r="O28" s="2" t="s">
        <v>153</v>
      </c>
      <c r="P28">
        <v>559044.72</v>
      </c>
      <c r="Q28" s="2" t="s">
        <v>69</v>
      </c>
      <c r="S28" s="2">
        <v>10722170</v>
      </c>
      <c r="T28">
        <v>559044.72</v>
      </c>
      <c r="U28" s="2" t="s">
        <v>69</v>
      </c>
    </row>
    <row r="29" spans="2:21" x14ac:dyDescent="0.2">
      <c r="B29" s="2">
        <v>1209901</v>
      </c>
      <c r="C29" s="2" t="s">
        <v>6</v>
      </c>
      <c r="D29" s="2" t="s">
        <v>34</v>
      </c>
      <c r="E29" s="3">
        <v>45881.615543981483</v>
      </c>
      <c r="G29" s="2" t="s">
        <v>937</v>
      </c>
      <c r="H29" s="2">
        <v>1740406</v>
      </c>
      <c r="I29" s="2" t="s">
        <v>405</v>
      </c>
      <c r="N29">
        <v>21</v>
      </c>
      <c r="O29" s="2" t="s">
        <v>153</v>
      </c>
      <c r="P29">
        <v>5087777.78</v>
      </c>
      <c r="Q29" s="2" t="s">
        <v>69</v>
      </c>
      <c r="S29" s="2">
        <v>10722171</v>
      </c>
      <c r="T29">
        <v>5087777.78</v>
      </c>
      <c r="U29" s="2" t="s">
        <v>69</v>
      </c>
    </row>
    <row r="30" spans="2:21" x14ac:dyDescent="0.2">
      <c r="B30" s="2">
        <v>1209901</v>
      </c>
      <c r="C30" s="2" t="s">
        <v>6</v>
      </c>
      <c r="D30" s="2" t="s">
        <v>34</v>
      </c>
      <c r="E30" s="3">
        <v>45881.615543981483</v>
      </c>
      <c r="G30" s="2" t="s">
        <v>937</v>
      </c>
      <c r="H30" s="2">
        <v>1740407</v>
      </c>
      <c r="I30" s="2" t="s">
        <v>418</v>
      </c>
      <c r="N30">
        <v>21</v>
      </c>
      <c r="O30" s="2" t="s">
        <v>153</v>
      </c>
      <c r="P30">
        <v>3347515.15</v>
      </c>
      <c r="Q30" s="2" t="s">
        <v>69</v>
      </c>
      <c r="S30" s="2">
        <v>10722172</v>
      </c>
      <c r="T30">
        <v>3347515.15</v>
      </c>
      <c r="U30" s="2" t="s">
        <v>69</v>
      </c>
    </row>
    <row r="31" spans="2:21" x14ac:dyDescent="0.2">
      <c r="B31" s="2">
        <v>1209901</v>
      </c>
      <c r="C31" s="2" t="s">
        <v>6</v>
      </c>
      <c r="D31" s="2" t="s">
        <v>34</v>
      </c>
      <c r="E31" s="3">
        <v>45881.615543981483</v>
      </c>
      <c r="G31" s="2" t="s">
        <v>937</v>
      </c>
      <c r="H31" s="2">
        <v>1740408</v>
      </c>
      <c r="I31" s="2" t="s">
        <v>431</v>
      </c>
      <c r="N31">
        <v>21</v>
      </c>
      <c r="O31" s="2" t="s">
        <v>153</v>
      </c>
      <c r="P31">
        <v>1947760.9</v>
      </c>
      <c r="Q31" s="2" t="s">
        <v>69</v>
      </c>
      <c r="S31" s="2">
        <v>10722173</v>
      </c>
      <c r="T31">
        <v>1947760.9</v>
      </c>
      <c r="U31" s="2" t="s">
        <v>69</v>
      </c>
    </row>
    <row r="32" spans="2:21" x14ac:dyDescent="0.2">
      <c r="B32" s="2">
        <v>1209901</v>
      </c>
      <c r="C32" s="2" t="s">
        <v>6</v>
      </c>
      <c r="D32" s="2" t="s">
        <v>34</v>
      </c>
      <c r="E32" s="3">
        <v>45881.615543981483</v>
      </c>
      <c r="G32" s="2" t="s">
        <v>937</v>
      </c>
      <c r="H32" s="2">
        <v>1740409</v>
      </c>
      <c r="I32" s="2" t="s">
        <v>444</v>
      </c>
      <c r="N32">
        <v>21</v>
      </c>
      <c r="O32" s="2" t="s">
        <v>153</v>
      </c>
      <c r="P32">
        <v>2355091.08</v>
      </c>
      <c r="Q32" s="2" t="s">
        <v>69</v>
      </c>
      <c r="S32" s="2">
        <v>10722174</v>
      </c>
      <c r="T32">
        <v>2306665.77</v>
      </c>
      <c r="U32" s="2" t="s">
        <v>69</v>
      </c>
    </row>
    <row r="33" spans="2:21" x14ac:dyDescent="0.2">
      <c r="B33" s="2">
        <v>1209901</v>
      </c>
      <c r="C33" s="2" t="s">
        <v>6</v>
      </c>
      <c r="D33" s="2" t="s">
        <v>34</v>
      </c>
      <c r="E33" s="3">
        <v>45881.615543981483</v>
      </c>
      <c r="G33" s="2" t="s">
        <v>937</v>
      </c>
      <c r="H33" s="2">
        <v>1740410</v>
      </c>
      <c r="I33" s="2" t="s">
        <v>457</v>
      </c>
      <c r="N33">
        <v>21</v>
      </c>
      <c r="O33" s="2" t="s">
        <v>153</v>
      </c>
      <c r="P33">
        <v>2355091.08</v>
      </c>
      <c r="Q33" s="2" t="s">
        <v>69</v>
      </c>
      <c r="S33" s="2">
        <v>10722175</v>
      </c>
      <c r="T33">
        <v>2306665.77</v>
      </c>
      <c r="U33" s="2" t="s">
        <v>69</v>
      </c>
    </row>
    <row r="34" spans="2:21" x14ac:dyDescent="0.2">
      <c r="B34" s="2">
        <v>1209901</v>
      </c>
      <c r="C34" s="2" t="s">
        <v>6</v>
      </c>
      <c r="D34" s="2" t="s">
        <v>34</v>
      </c>
      <c r="E34" s="3">
        <v>45881.615543981483</v>
      </c>
      <c r="G34" s="2" t="s">
        <v>937</v>
      </c>
      <c r="H34" s="2">
        <v>1740411</v>
      </c>
      <c r="I34" s="2" t="s">
        <v>470</v>
      </c>
      <c r="N34">
        <v>21</v>
      </c>
      <c r="O34" s="2" t="s">
        <v>153</v>
      </c>
      <c r="P34">
        <v>962329</v>
      </c>
      <c r="Q34" s="2" t="s">
        <v>69</v>
      </c>
      <c r="S34" s="2">
        <v>10722176</v>
      </c>
      <c r="T34">
        <v>962329</v>
      </c>
      <c r="U34" s="2" t="s">
        <v>69</v>
      </c>
    </row>
    <row r="35" spans="2:21" x14ac:dyDescent="0.2">
      <c r="B35" s="2">
        <v>1209901</v>
      </c>
      <c r="C35" s="2" t="s">
        <v>6</v>
      </c>
      <c r="D35" s="2" t="s">
        <v>34</v>
      </c>
      <c r="E35" s="3">
        <v>45881.615543981483</v>
      </c>
      <c r="G35" s="2" t="s">
        <v>937</v>
      </c>
      <c r="H35" s="2">
        <v>1740412</v>
      </c>
      <c r="I35" s="2" t="s">
        <v>483</v>
      </c>
      <c r="N35">
        <v>21</v>
      </c>
      <c r="O35" s="2" t="s">
        <v>153</v>
      </c>
      <c r="P35">
        <v>278177.25</v>
      </c>
      <c r="Q35" s="2" t="s">
        <v>69</v>
      </c>
      <c r="S35" s="2">
        <v>10722177</v>
      </c>
      <c r="T35">
        <v>278177.25</v>
      </c>
      <c r="U35" s="2" t="s">
        <v>69</v>
      </c>
    </row>
    <row r="36" spans="2:21" x14ac:dyDescent="0.2">
      <c r="B36" s="2">
        <v>1209901</v>
      </c>
      <c r="C36" s="2" t="s">
        <v>6</v>
      </c>
      <c r="D36" s="2" t="s">
        <v>34</v>
      </c>
      <c r="E36" s="3">
        <v>45881.615543981483</v>
      </c>
      <c r="G36" s="2" t="s">
        <v>937</v>
      </c>
      <c r="H36" s="2">
        <v>1740413</v>
      </c>
      <c r="I36" s="2" t="s">
        <v>496</v>
      </c>
      <c r="N36">
        <v>21</v>
      </c>
      <c r="O36" s="2" t="s">
        <v>153</v>
      </c>
      <c r="P36">
        <v>278177.25</v>
      </c>
      <c r="Q36" s="2" t="s">
        <v>69</v>
      </c>
      <c r="S36" s="2">
        <v>10722178</v>
      </c>
      <c r="T36">
        <v>278177.25</v>
      </c>
      <c r="U36" s="2" t="s">
        <v>69</v>
      </c>
    </row>
    <row r="37" spans="2:21" x14ac:dyDescent="0.2">
      <c r="B37" s="2">
        <v>1209901</v>
      </c>
      <c r="C37" s="2" t="s">
        <v>6</v>
      </c>
      <c r="D37" s="2" t="s">
        <v>34</v>
      </c>
      <c r="E37" s="3">
        <v>45881.615543981483</v>
      </c>
      <c r="G37" s="2" t="s">
        <v>937</v>
      </c>
      <c r="H37" s="2">
        <v>1740414</v>
      </c>
      <c r="I37" s="2" t="s">
        <v>509</v>
      </c>
      <c r="N37">
        <v>21</v>
      </c>
      <c r="O37" s="2" t="s">
        <v>153</v>
      </c>
      <c r="P37">
        <v>2846724.3</v>
      </c>
      <c r="Q37" s="2" t="s">
        <v>69</v>
      </c>
      <c r="S37" s="2">
        <v>10722179</v>
      </c>
      <c r="T37">
        <v>2471351.1</v>
      </c>
      <c r="U37" s="2" t="s">
        <v>69</v>
      </c>
    </row>
    <row r="38" spans="2:21" x14ac:dyDescent="0.2">
      <c r="B38" s="2">
        <v>1209901</v>
      </c>
      <c r="C38" s="2" t="s">
        <v>6</v>
      </c>
      <c r="D38" s="2" t="s">
        <v>34</v>
      </c>
      <c r="E38" s="3">
        <v>45881.615543981483</v>
      </c>
      <c r="G38" s="2" t="s">
        <v>937</v>
      </c>
      <c r="H38" s="2">
        <v>1740415</v>
      </c>
      <c r="I38" s="2" t="s">
        <v>522</v>
      </c>
      <c r="N38">
        <v>21</v>
      </c>
      <c r="O38" s="2" t="s">
        <v>153</v>
      </c>
      <c r="P38">
        <v>2175998.6</v>
      </c>
      <c r="Q38" s="2" t="s">
        <v>69</v>
      </c>
      <c r="S38" s="2">
        <v>10722180</v>
      </c>
      <c r="T38">
        <v>1948296.5</v>
      </c>
      <c r="U38" s="2" t="s">
        <v>69</v>
      </c>
    </row>
    <row r="39" spans="2:21" x14ac:dyDescent="0.2">
      <c r="B39" s="2">
        <v>1209901</v>
      </c>
      <c r="C39" s="2" t="s">
        <v>6</v>
      </c>
      <c r="D39" s="2" t="s">
        <v>34</v>
      </c>
      <c r="E39" s="3">
        <v>45881.615543981483</v>
      </c>
      <c r="G39" s="2" t="s">
        <v>937</v>
      </c>
      <c r="H39" s="2">
        <v>1740416</v>
      </c>
      <c r="I39" s="2" t="s">
        <v>535</v>
      </c>
      <c r="N39">
        <v>21</v>
      </c>
      <c r="O39" s="2" t="s">
        <v>153</v>
      </c>
      <c r="P39">
        <v>2175998.6</v>
      </c>
      <c r="Q39" s="2" t="s">
        <v>69</v>
      </c>
      <c r="S39" s="2">
        <v>10722181</v>
      </c>
      <c r="T39">
        <v>1948296.5</v>
      </c>
      <c r="U39" s="2" t="s">
        <v>69</v>
      </c>
    </row>
    <row r="40" spans="2:21" x14ac:dyDescent="0.2">
      <c r="B40" s="2">
        <v>1209901</v>
      </c>
      <c r="C40" s="2" t="s">
        <v>6</v>
      </c>
      <c r="D40" s="2" t="s">
        <v>34</v>
      </c>
      <c r="E40" s="3">
        <v>45881.615543981483</v>
      </c>
      <c r="G40" s="2" t="s">
        <v>937</v>
      </c>
      <c r="H40" s="2">
        <v>1740417</v>
      </c>
      <c r="I40" s="2" t="s">
        <v>548</v>
      </c>
      <c r="N40">
        <v>21</v>
      </c>
      <c r="O40" s="2" t="s">
        <v>153</v>
      </c>
      <c r="P40">
        <v>9732372.1500000004</v>
      </c>
      <c r="Q40" s="2" t="s">
        <v>69</v>
      </c>
      <c r="S40" s="2">
        <v>10722182</v>
      </c>
      <c r="T40">
        <v>8006931.5999999996</v>
      </c>
      <c r="U40" s="2" t="s">
        <v>69</v>
      </c>
    </row>
    <row r="41" spans="2:21" x14ac:dyDescent="0.2">
      <c r="B41" s="2">
        <v>1209901</v>
      </c>
      <c r="C41" s="2" t="s">
        <v>6</v>
      </c>
      <c r="D41" s="2" t="s">
        <v>34</v>
      </c>
      <c r="E41" s="3">
        <v>45881.615543981483</v>
      </c>
      <c r="G41" s="2" t="s">
        <v>937</v>
      </c>
      <c r="H41" s="2">
        <v>1740418</v>
      </c>
      <c r="I41" s="2" t="s">
        <v>561</v>
      </c>
      <c r="N41">
        <v>21</v>
      </c>
      <c r="O41" s="2" t="s">
        <v>153</v>
      </c>
      <c r="P41">
        <v>7457024.9000000004</v>
      </c>
      <c r="Q41" s="2" t="s">
        <v>69</v>
      </c>
      <c r="S41" s="2">
        <v>10722183</v>
      </c>
      <c r="T41">
        <v>5892156.2000000002</v>
      </c>
      <c r="U41" s="2" t="s">
        <v>69</v>
      </c>
    </row>
    <row r="42" spans="2:21" x14ac:dyDescent="0.2">
      <c r="B42" s="2">
        <v>1209901</v>
      </c>
      <c r="C42" s="2" t="s">
        <v>6</v>
      </c>
      <c r="D42" s="2" t="s">
        <v>34</v>
      </c>
      <c r="E42" s="3">
        <v>45881.615543981483</v>
      </c>
      <c r="G42" s="2" t="s">
        <v>937</v>
      </c>
      <c r="H42" s="2">
        <v>1740419</v>
      </c>
      <c r="I42" s="2" t="s">
        <v>574</v>
      </c>
      <c r="N42">
        <v>21</v>
      </c>
      <c r="O42" s="2" t="s">
        <v>153</v>
      </c>
      <c r="P42">
        <v>7457024.9000000004</v>
      </c>
      <c r="Q42" s="2" t="s">
        <v>69</v>
      </c>
      <c r="S42" s="2">
        <v>10722184</v>
      </c>
      <c r="T42">
        <v>5892156.2000000002</v>
      </c>
      <c r="U42" s="2" t="s">
        <v>69</v>
      </c>
    </row>
    <row r="43" spans="2:21" x14ac:dyDescent="0.2">
      <c r="B43" s="2">
        <v>1209901</v>
      </c>
      <c r="C43" s="2" t="s">
        <v>6</v>
      </c>
      <c r="D43" s="2" t="s">
        <v>34</v>
      </c>
      <c r="E43" s="3">
        <v>45881.615543981483</v>
      </c>
      <c r="G43" s="2" t="s">
        <v>937</v>
      </c>
      <c r="H43" s="2">
        <v>1740420</v>
      </c>
      <c r="I43" s="2" t="s">
        <v>587</v>
      </c>
      <c r="N43">
        <v>21</v>
      </c>
      <c r="O43" s="2" t="s">
        <v>153</v>
      </c>
      <c r="P43">
        <v>1694828.95</v>
      </c>
      <c r="Q43" s="2" t="s">
        <v>69</v>
      </c>
      <c r="S43" s="2">
        <v>10722185</v>
      </c>
      <c r="T43">
        <v>1694828.95</v>
      </c>
      <c r="U43" s="2" t="s">
        <v>69</v>
      </c>
    </row>
    <row r="44" spans="2:21" x14ac:dyDescent="0.2">
      <c r="B44" s="2">
        <v>1209901</v>
      </c>
      <c r="C44" s="2" t="s">
        <v>6</v>
      </c>
      <c r="D44" s="2" t="s">
        <v>34</v>
      </c>
      <c r="E44" s="3">
        <v>45881.615543981483</v>
      </c>
      <c r="G44" s="2" t="s">
        <v>937</v>
      </c>
      <c r="H44" s="2">
        <v>1740421</v>
      </c>
      <c r="I44" s="2" t="s">
        <v>600</v>
      </c>
      <c r="N44">
        <v>21</v>
      </c>
      <c r="O44" s="2" t="s">
        <v>153</v>
      </c>
      <c r="P44">
        <v>1935411.2</v>
      </c>
      <c r="Q44" s="2" t="s">
        <v>69</v>
      </c>
      <c r="S44" s="2">
        <v>10722186</v>
      </c>
      <c r="T44">
        <v>1935411.2</v>
      </c>
      <c r="U44" s="2" t="s">
        <v>69</v>
      </c>
    </row>
    <row r="45" spans="2:21" x14ac:dyDescent="0.2">
      <c r="B45" s="2">
        <v>1209901</v>
      </c>
      <c r="C45" s="2" t="s">
        <v>6</v>
      </c>
      <c r="D45" s="2" t="s">
        <v>34</v>
      </c>
      <c r="E45" s="3">
        <v>45881.615543981483</v>
      </c>
      <c r="G45" s="2" t="s">
        <v>937</v>
      </c>
      <c r="H45" s="2">
        <v>1740422</v>
      </c>
      <c r="I45" s="2" t="s">
        <v>613</v>
      </c>
      <c r="N45">
        <v>21</v>
      </c>
      <c r="O45" s="2" t="s">
        <v>153</v>
      </c>
      <c r="P45">
        <v>4886918.2</v>
      </c>
      <c r="Q45" s="2" t="s">
        <v>69</v>
      </c>
      <c r="S45" s="2">
        <v>10722187</v>
      </c>
      <c r="T45">
        <v>4886918.2</v>
      </c>
      <c r="U45" s="2" t="s">
        <v>69</v>
      </c>
    </row>
    <row r="46" spans="2:21" x14ac:dyDescent="0.2">
      <c r="B46" s="2">
        <v>1209901</v>
      </c>
      <c r="C46" s="2" t="s">
        <v>6</v>
      </c>
      <c r="D46" s="2" t="s">
        <v>34</v>
      </c>
      <c r="E46" s="3">
        <v>45881.615543981483</v>
      </c>
      <c r="G46" s="2" t="s">
        <v>937</v>
      </c>
      <c r="H46" s="2">
        <v>1740423</v>
      </c>
      <c r="I46" s="2" t="s">
        <v>626</v>
      </c>
      <c r="N46">
        <v>21</v>
      </c>
      <c r="O46" s="2" t="s">
        <v>153</v>
      </c>
      <c r="P46">
        <v>2168996.63</v>
      </c>
      <c r="Q46" s="2" t="s">
        <v>69</v>
      </c>
      <c r="S46" s="2">
        <v>10722188</v>
      </c>
      <c r="T46">
        <v>2168996.63</v>
      </c>
      <c r="U46" s="2" t="s">
        <v>69</v>
      </c>
    </row>
    <row r="47" spans="2:21" x14ac:dyDescent="0.2">
      <c r="B47" s="2">
        <v>1209901</v>
      </c>
      <c r="C47" s="2" t="s">
        <v>6</v>
      </c>
      <c r="D47" s="2" t="s">
        <v>34</v>
      </c>
      <c r="E47" s="3">
        <v>45881.615543981483</v>
      </c>
      <c r="G47" s="2" t="s">
        <v>937</v>
      </c>
      <c r="H47" s="2">
        <v>1740424</v>
      </c>
      <c r="I47" s="2" t="s">
        <v>639</v>
      </c>
      <c r="N47">
        <v>21</v>
      </c>
      <c r="O47" s="2" t="s">
        <v>153</v>
      </c>
      <c r="P47">
        <v>424529.97</v>
      </c>
      <c r="Q47" s="2" t="s">
        <v>69</v>
      </c>
      <c r="S47" s="2">
        <v>10722189</v>
      </c>
      <c r="T47">
        <v>320683.68</v>
      </c>
      <c r="U47" s="2" t="s">
        <v>69</v>
      </c>
    </row>
    <row r="48" spans="2:21" x14ac:dyDescent="0.2">
      <c r="B48" s="2">
        <v>1209901</v>
      </c>
      <c r="C48" s="2" t="s">
        <v>6</v>
      </c>
      <c r="D48" s="2" t="s">
        <v>34</v>
      </c>
      <c r="E48" s="3">
        <v>45881.615543981483</v>
      </c>
      <c r="G48" s="2" t="s">
        <v>937</v>
      </c>
      <c r="H48" s="2">
        <v>1740425</v>
      </c>
      <c r="I48" s="2" t="s">
        <v>652</v>
      </c>
      <c r="N48">
        <v>21</v>
      </c>
      <c r="O48" s="2" t="s">
        <v>153</v>
      </c>
      <c r="P48">
        <v>42581.88</v>
      </c>
      <c r="Q48" s="2" t="s">
        <v>69</v>
      </c>
      <c r="S48" s="2">
        <v>10722190</v>
      </c>
      <c r="T48">
        <v>42581.88</v>
      </c>
      <c r="U48" s="2" t="s">
        <v>69</v>
      </c>
    </row>
    <row r="49" spans="2:21" x14ac:dyDescent="0.2">
      <c r="B49" s="2">
        <v>1209901</v>
      </c>
      <c r="C49" s="2" t="s">
        <v>6</v>
      </c>
      <c r="D49" s="2" t="s">
        <v>34</v>
      </c>
      <c r="E49" s="3">
        <v>45881.615543981483</v>
      </c>
      <c r="G49" s="2" t="s">
        <v>937</v>
      </c>
      <c r="H49" s="2">
        <v>1740426</v>
      </c>
      <c r="I49" s="2" t="s">
        <v>665</v>
      </c>
      <c r="N49">
        <v>21</v>
      </c>
      <c r="O49" s="2" t="s">
        <v>153</v>
      </c>
      <c r="P49">
        <v>2020798.2</v>
      </c>
      <c r="Q49" s="2" t="s">
        <v>69</v>
      </c>
      <c r="S49" s="2">
        <v>10722191</v>
      </c>
      <c r="T49">
        <v>2020798.2</v>
      </c>
      <c r="U49" s="2" t="s">
        <v>69</v>
      </c>
    </row>
    <row r="50" spans="2:21" x14ac:dyDescent="0.2">
      <c r="B50" s="2">
        <v>1209901</v>
      </c>
      <c r="C50" s="2" t="s">
        <v>6</v>
      </c>
      <c r="D50" s="2" t="s">
        <v>34</v>
      </c>
      <c r="E50" s="3">
        <v>45881.615543981483</v>
      </c>
      <c r="G50" s="2" t="s">
        <v>937</v>
      </c>
      <c r="H50" s="2">
        <v>1740427</v>
      </c>
      <c r="I50" s="2" t="s">
        <v>678</v>
      </c>
      <c r="N50">
        <v>21</v>
      </c>
      <c r="O50" s="2" t="s">
        <v>153</v>
      </c>
      <c r="P50">
        <v>2203927.0499999998</v>
      </c>
      <c r="Q50" s="2" t="s">
        <v>69</v>
      </c>
      <c r="S50" s="2">
        <v>10722192</v>
      </c>
      <c r="T50">
        <v>2203927.0499999998</v>
      </c>
      <c r="U50" s="2" t="s">
        <v>69</v>
      </c>
    </row>
    <row r="51" spans="2:21" x14ac:dyDescent="0.2">
      <c r="B51" s="2">
        <v>1209901</v>
      </c>
      <c r="C51" s="2" t="s">
        <v>6</v>
      </c>
      <c r="D51" s="2" t="s">
        <v>34</v>
      </c>
      <c r="E51" s="3">
        <v>45881.615543981483</v>
      </c>
      <c r="G51" s="2" t="s">
        <v>937</v>
      </c>
      <c r="H51" s="2">
        <v>1740428</v>
      </c>
      <c r="I51" s="2" t="s">
        <v>691</v>
      </c>
      <c r="N51">
        <v>21</v>
      </c>
      <c r="O51" s="2" t="s">
        <v>153</v>
      </c>
      <c r="P51">
        <v>3389657.9</v>
      </c>
      <c r="Q51" s="2" t="s">
        <v>69</v>
      </c>
      <c r="S51" s="2">
        <v>10722193</v>
      </c>
      <c r="T51">
        <v>1609977.55</v>
      </c>
      <c r="U51" s="2" t="s">
        <v>69</v>
      </c>
    </row>
    <row r="52" spans="2:21" x14ac:dyDescent="0.2">
      <c r="B52" s="2">
        <v>1209901</v>
      </c>
      <c r="C52" s="2" t="s">
        <v>6</v>
      </c>
      <c r="D52" s="2" t="s">
        <v>34</v>
      </c>
      <c r="E52" s="3">
        <v>45881.615543981483</v>
      </c>
      <c r="G52" s="2" t="s">
        <v>937</v>
      </c>
      <c r="H52" s="2">
        <v>1740429</v>
      </c>
      <c r="I52" s="2" t="s">
        <v>704</v>
      </c>
      <c r="N52">
        <v>21</v>
      </c>
      <c r="O52" s="2" t="s">
        <v>153</v>
      </c>
      <c r="P52">
        <v>888550.56</v>
      </c>
      <c r="Q52" s="2" t="s">
        <v>69</v>
      </c>
      <c r="S52" s="2">
        <v>10722194</v>
      </c>
      <c r="T52">
        <v>784886.22</v>
      </c>
      <c r="U52" s="2" t="s">
        <v>69</v>
      </c>
    </row>
    <row r="53" spans="2:21" x14ac:dyDescent="0.2">
      <c r="B53" s="2">
        <v>1209901</v>
      </c>
      <c r="C53" s="2" t="s">
        <v>6</v>
      </c>
      <c r="D53" s="2" t="s">
        <v>34</v>
      </c>
      <c r="E53" s="3">
        <v>45881.615543981483</v>
      </c>
      <c r="G53" s="2" t="s">
        <v>937</v>
      </c>
      <c r="H53" s="2">
        <v>1740430</v>
      </c>
      <c r="I53" s="2" t="s">
        <v>717</v>
      </c>
      <c r="N53">
        <v>21</v>
      </c>
      <c r="O53" s="2" t="s">
        <v>153</v>
      </c>
      <c r="P53">
        <v>1808913.23</v>
      </c>
      <c r="Q53" s="2" t="s">
        <v>69</v>
      </c>
      <c r="S53" s="2">
        <v>10722195</v>
      </c>
      <c r="T53">
        <v>1808913.23</v>
      </c>
      <c r="U53" s="2" t="s">
        <v>69</v>
      </c>
    </row>
    <row r="54" spans="2:21" x14ac:dyDescent="0.2">
      <c r="B54" s="2">
        <v>1209901</v>
      </c>
      <c r="C54" s="2" t="s">
        <v>6</v>
      </c>
      <c r="D54" s="2" t="s">
        <v>34</v>
      </c>
      <c r="E54" s="3">
        <v>45881.615543981483</v>
      </c>
      <c r="G54" s="2" t="s">
        <v>937</v>
      </c>
      <c r="H54" s="2">
        <v>1740431</v>
      </c>
      <c r="I54" s="2" t="s">
        <v>730</v>
      </c>
      <c r="N54">
        <v>21</v>
      </c>
      <c r="O54" s="2" t="s">
        <v>153</v>
      </c>
      <c r="P54">
        <v>2824713.2</v>
      </c>
      <c r="Q54" s="2" t="s">
        <v>69</v>
      </c>
      <c r="S54" s="2">
        <v>10722196</v>
      </c>
      <c r="T54">
        <v>360340.35</v>
      </c>
      <c r="U54" s="2" t="s">
        <v>69</v>
      </c>
    </row>
    <row r="55" spans="2:21" x14ac:dyDescent="0.2">
      <c r="B55" s="2">
        <v>1209901</v>
      </c>
      <c r="C55" s="2" t="s">
        <v>6</v>
      </c>
      <c r="D55" s="2" t="s">
        <v>34</v>
      </c>
      <c r="E55" s="3">
        <v>45881.615543981483</v>
      </c>
      <c r="G55" s="2" t="s">
        <v>937</v>
      </c>
      <c r="H55" s="2">
        <v>1740432</v>
      </c>
      <c r="I55" s="2" t="s">
        <v>743</v>
      </c>
      <c r="N55">
        <v>21</v>
      </c>
      <c r="O55" s="2" t="s">
        <v>153</v>
      </c>
      <c r="P55">
        <v>11419794.66</v>
      </c>
      <c r="Q55" s="2" t="s">
        <v>69</v>
      </c>
      <c r="S55" s="2">
        <v>10722197</v>
      </c>
      <c r="T55">
        <v>5197933.74</v>
      </c>
      <c r="U55" s="2" t="s">
        <v>69</v>
      </c>
    </row>
    <row r="56" spans="2:21" x14ac:dyDescent="0.2">
      <c r="B56" s="2">
        <v>1209901</v>
      </c>
      <c r="C56" s="2" t="s">
        <v>6</v>
      </c>
      <c r="D56" s="2" t="s">
        <v>34</v>
      </c>
      <c r="E56" s="3">
        <v>45881.615543981483</v>
      </c>
      <c r="G56" s="2" t="s">
        <v>937</v>
      </c>
      <c r="H56" s="2">
        <v>1740433</v>
      </c>
      <c r="I56" s="2" t="s">
        <v>756</v>
      </c>
      <c r="N56">
        <v>21</v>
      </c>
      <c r="O56" s="2" t="s">
        <v>153</v>
      </c>
      <c r="P56">
        <v>1401935.47</v>
      </c>
      <c r="Q56" s="2" t="s">
        <v>69</v>
      </c>
      <c r="S56" s="2">
        <v>10722198</v>
      </c>
      <c r="T56">
        <v>1401935.47</v>
      </c>
      <c r="U56" s="2" t="s">
        <v>69</v>
      </c>
    </row>
    <row r="57" spans="2:21" x14ac:dyDescent="0.2">
      <c r="B57" s="2">
        <v>1209901</v>
      </c>
      <c r="C57" s="2" t="s">
        <v>6</v>
      </c>
      <c r="D57" s="2" t="s">
        <v>34</v>
      </c>
      <c r="E57" s="3">
        <v>45881.615543981483</v>
      </c>
      <c r="G57" s="2" t="s">
        <v>937</v>
      </c>
      <c r="H57" s="2">
        <v>1740434</v>
      </c>
      <c r="I57" s="2" t="s">
        <v>769</v>
      </c>
      <c r="N57">
        <v>21</v>
      </c>
      <c r="O57" s="2" t="s">
        <v>153</v>
      </c>
      <c r="P57">
        <v>993037.24</v>
      </c>
      <c r="Q57" s="2" t="s">
        <v>69</v>
      </c>
      <c r="S57" s="2">
        <v>10722199</v>
      </c>
      <c r="T57">
        <v>463017.98</v>
      </c>
      <c r="U57" s="2" t="s">
        <v>69</v>
      </c>
    </row>
    <row r="58" spans="2:21" x14ac:dyDescent="0.2">
      <c r="B58" s="2">
        <v>1209901</v>
      </c>
      <c r="C58" s="2" t="s">
        <v>6</v>
      </c>
      <c r="D58" s="2" t="s">
        <v>34</v>
      </c>
      <c r="E58" s="3">
        <v>45881.615543981483</v>
      </c>
      <c r="G58" s="2" t="s">
        <v>937</v>
      </c>
      <c r="H58" s="2">
        <v>1740435</v>
      </c>
      <c r="I58" s="2" t="s">
        <v>782</v>
      </c>
      <c r="N58">
        <v>21</v>
      </c>
      <c r="O58" s="2" t="s">
        <v>153</v>
      </c>
      <c r="P58">
        <v>1864526.6</v>
      </c>
      <c r="Q58" s="2" t="s">
        <v>69</v>
      </c>
      <c r="S58" s="2">
        <v>10722200</v>
      </c>
      <c r="T58">
        <v>1287767.8</v>
      </c>
      <c r="U58" s="2" t="s">
        <v>69</v>
      </c>
    </row>
    <row r="59" spans="2:21" x14ac:dyDescent="0.2">
      <c r="B59" s="2">
        <v>1209901</v>
      </c>
      <c r="C59" s="2" t="s">
        <v>6</v>
      </c>
      <c r="D59" s="2" t="s">
        <v>34</v>
      </c>
      <c r="E59" s="3">
        <v>45881.615543981483</v>
      </c>
      <c r="G59" s="2" t="s">
        <v>937</v>
      </c>
      <c r="H59" s="2">
        <v>1740436</v>
      </c>
      <c r="I59" s="2" t="s">
        <v>795</v>
      </c>
      <c r="N59">
        <v>21</v>
      </c>
      <c r="O59" s="2" t="s">
        <v>153</v>
      </c>
      <c r="P59">
        <v>3077840.67</v>
      </c>
      <c r="Q59" s="2" t="s">
        <v>69</v>
      </c>
      <c r="S59" s="2">
        <v>10722201</v>
      </c>
      <c r="T59">
        <v>711988.41</v>
      </c>
      <c r="U59" s="2" t="s">
        <v>69</v>
      </c>
    </row>
    <row r="60" spans="2:21" x14ac:dyDescent="0.2">
      <c r="B60" s="2">
        <v>1209901</v>
      </c>
      <c r="C60" s="2" t="s">
        <v>6</v>
      </c>
      <c r="D60" s="2" t="s">
        <v>34</v>
      </c>
      <c r="E60" s="3">
        <v>45881.615543981483</v>
      </c>
      <c r="G60" s="2" t="s">
        <v>937</v>
      </c>
      <c r="H60" s="2">
        <v>1740437</v>
      </c>
      <c r="I60" s="2" t="s">
        <v>808</v>
      </c>
      <c r="N60">
        <v>21</v>
      </c>
      <c r="O60" s="2" t="s">
        <v>153</v>
      </c>
      <c r="P60">
        <v>806277.36</v>
      </c>
      <c r="Q60" s="2" t="s">
        <v>69</v>
      </c>
      <c r="S60" s="2">
        <v>10722202</v>
      </c>
      <c r="T60">
        <v>302802.92</v>
      </c>
      <c r="U60" s="2" t="s">
        <v>69</v>
      </c>
    </row>
    <row r="61" spans="2:21" x14ac:dyDescent="0.2">
      <c r="B61" s="2">
        <v>1209901</v>
      </c>
      <c r="C61" s="2" t="s">
        <v>6</v>
      </c>
      <c r="D61" s="2" t="s">
        <v>34</v>
      </c>
      <c r="E61" s="3">
        <v>45881.615543981483</v>
      </c>
      <c r="G61" s="2" t="s">
        <v>937</v>
      </c>
      <c r="H61" s="2">
        <v>1740438</v>
      </c>
      <c r="I61" s="2" t="s">
        <v>821</v>
      </c>
      <c r="N61">
        <v>21</v>
      </c>
      <c r="O61" s="2" t="s">
        <v>153</v>
      </c>
      <c r="P61">
        <v>14150990.4</v>
      </c>
      <c r="Q61" s="2" t="s">
        <v>69</v>
      </c>
      <c r="S61" s="2">
        <v>10722203</v>
      </c>
      <c r="T61">
        <v>10613242.800000001</v>
      </c>
      <c r="U61" s="2" t="s">
        <v>69</v>
      </c>
    </row>
    <row r="62" spans="2:21" x14ac:dyDescent="0.2">
      <c r="B62" s="2">
        <v>1209901</v>
      </c>
      <c r="C62" s="2" t="s">
        <v>6</v>
      </c>
      <c r="D62" s="2" t="s">
        <v>34</v>
      </c>
      <c r="E62" s="3">
        <v>45881.615543981483</v>
      </c>
      <c r="G62" s="2" t="s">
        <v>937</v>
      </c>
      <c r="H62" s="2">
        <v>1740439</v>
      </c>
      <c r="I62" s="2" t="s">
        <v>834</v>
      </c>
      <c r="N62">
        <v>21</v>
      </c>
      <c r="O62" s="2" t="s">
        <v>153</v>
      </c>
      <c r="P62">
        <v>3784567.2</v>
      </c>
      <c r="Q62" s="2" t="s">
        <v>69</v>
      </c>
      <c r="S62" s="2">
        <v>10722204</v>
      </c>
      <c r="T62">
        <v>3784567.2</v>
      </c>
      <c r="U62" s="2" t="s">
        <v>69</v>
      </c>
    </row>
    <row r="63" spans="2:21" x14ac:dyDescent="0.2">
      <c r="B63" s="2">
        <v>1209901</v>
      </c>
      <c r="C63" s="2" t="s">
        <v>6</v>
      </c>
      <c r="D63" s="2" t="s">
        <v>34</v>
      </c>
      <c r="E63" s="3">
        <v>45881.615543981483</v>
      </c>
      <c r="G63" s="2" t="s">
        <v>937</v>
      </c>
      <c r="H63" s="2">
        <v>1740440</v>
      </c>
      <c r="I63" s="2" t="s">
        <v>847</v>
      </c>
      <c r="N63">
        <v>1</v>
      </c>
      <c r="O63" s="2" t="s">
        <v>153</v>
      </c>
      <c r="P63">
        <v>0</v>
      </c>
      <c r="Q63" s="2" t="s">
        <v>69</v>
      </c>
      <c r="S63" s="2">
        <v>10722205</v>
      </c>
      <c r="T63">
        <v>0</v>
      </c>
      <c r="U63" s="2" t="s">
        <v>69</v>
      </c>
    </row>
    <row r="64" spans="2:21" x14ac:dyDescent="0.2">
      <c r="B64" s="2">
        <v>1209901</v>
      </c>
      <c r="C64" s="2" t="s">
        <v>6</v>
      </c>
      <c r="D64" s="2" t="s">
        <v>34</v>
      </c>
      <c r="E64" s="3">
        <v>45881.615543981483</v>
      </c>
      <c r="G64" s="2" t="s">
        <v>937</v>
      </c>
      <c r="H64" s="2">
        <v>1740441</v>
      </c>
      <c r="I64" s="2" t="s">
        <v>860</v>
      </c>
      <c r="N64">
        <v>1</v>
      </c>
      <c r="O64" s="2" t="s">
        <v>153</v>
      </c>
      <c r="P64">
        <v>3640399765.46</v>
      </c>
      <c r="Q64" s="2" t="s">
        <v>69</v>
      </c>
      <c r="S64" s="2">
        <v>10722206</v>
      </c>
      <c r="T64">
        <v>3564766039.3800001</v>
      </c>
      <c r="U64" s="2" t="s">
        <v>69</v>
      </c>
    </row>
    <row r="65" spans="2:21" x14ac:dyDescent="0.2">
      <c r="B65" s="2">
        <v>1209901</v>
      </c>
      <c r="C65" s="2" t="s">
        <v>6</v>
      </c>
      <c r="D65" s="2" t="s">
        <v>34</v>
      </c>
      <c r="E65" s="3">
        <v>45881.615543981483</v>
      </c>
      <c r="G65" s="2" t="s">
        <v>937</v>
      </c>
      <c r="H65" s="2">
        <v>1740442</v>
      </c>
      <c r="I65" s="2" t="s">
        <v>873</v>
      </c>
      <c r="N65">
        <v>1</v>
      </c>
      <c r="O65" s="2" t="s">
        <v>153</v>
      </c>
      <c r="P65">
        <v>691675955.44000006</v>
      </c>
      <c r="Q65" s="2" t="s">
        <v>69</v>
      </c>
      <c r="S65" s="2">
        <v>10722207</v>
      </c>
      <c r="T65">
        <v>677305547.48000002</v>
      </c>
      <c r="U65" s="2" t="s">
        <v>69</v>
      </c>
    </row>
    <row r="66" spans="2:21" x14ac:dyDescent="0.2">
      <c r="B66" s="2">
        <v>1205609</v>
      </c>
      <c r="C66" s="2" t="s">
        <v>7</v>
      </c>
      <c r="D66" s="2" t="s">
        <v>35</v>
      </c>
      <c r="E66" s="3">
        <v>45881.543726851851</v>
      </c>
      <c r="G66" s="2" t="s">
        <v>937</v>
      </c>
      <c r="H66" s="2">
        <v>1740381</v>
      </c>
      <c r="I66" s="2" t="s">
        <v>64</v>
      </c>
      <c r="N66">
        <v>21</v>
      </c>
      <c r="O66" s="2" t="s">
        <v>84</v>
      </c>
      <c r="P66">
        <v>1450014991.3499999</v>
      </c>
      <c r="Q66" s="2" t="s">
        <v>69</v>
      </c>
      <c r="S66" s="2">
        <v>10717857</v>
      </c>
      <c r="T66">
        <v>1450014991.3499999</v>
      </c>
      <c r="U66" s="2" t="s">
        <v>69</v>
      </c>
    </row>
    <row r="67" spans="2:21" x14ac:dyDescent="0.2">
      <c r="B67" s="2">
        <v>1205609</v>
      </c>
      <c r="C67" s="2" t="s">
        <v>7</v>
      </c>
      <c r="D67" s="2" t="s">
        <v>35</v>
      </c>
      <c r="E67" s="3">
        <v>45881.543726851851</v>
      </c>
      <c r="G67" s="2" t="s">
        <v>937</v>
      </c>
      <c r="H67" s="2">
        <v>1740382</v>
      </c>
      <c r="I67" s="2" t="s">
        <v>92</v>
      </c>
      <c r="N67">
        <v>21</v>
      </c>
      <c r="O67" s="2" t="s">
        <v>84</v>
      </c>
      <c r="P67">
        <v>9590460</v>
      </c>
      <c r="Q67" s="2" t="s">
        <v>69</v>
      </c>
      <c r="S67" s="2">
        <v>10717858</v>
      </c>
      <c r="T67">
        <v>10909020</v>
      </c>
      <c r="U67" s="2" t="s">
        <v>69</v>
      </c>
    </row>
    <row r="68" spans="2:21" x14ac:dyDescent="0.2">
      <c r="B68" s="2">
        <v>1205609</v>
      </c>
      <c r="C68" s="2" t="s">
        <v>7</v>
      </c>
      <c r="D68" s="2" t="s">
        <v>35</v>
      </c>
      <c r="E68" s="3">
        <v>45881.543726851851</v>
      </c>
      <c r="G68" s="2" t="s">
        <v>937</v>
      </c>
      <c r="H68" s="2">
        <v>1740383</v>
      </c>
      <c r="I68" s="2" t="s">
        <v>105</v>
      </c>
      <c r="N68">
        <v>21</v>
      </c>
      <c r="O68" s="2" t="s">
        <v>84</v>
      </c>
      <c r="P68">
        <v>935307.52</v>
      </c>
      <c r="Q68" s="2" t="s">
        <v>69</v>
      </c>
      <c r="S68" s="2">
        <v>10717859</v>
      </c>
      <c r="T68">
        <v>1063841.28</v>
      </c>
      <c r="U68" s="2" t="s">
        <v>69</v>
      </c>
    </row>
    <row r="69" spans="2:21" x14ac:dyDescent="0.2">
      <c r="B69" s="2">
        <v>1205609</v>
      </c>
      <c r="C69" s="2" t="s">
        <v>7</v>
      </c>
      <c r="D69" s="2" t="s">
        <v>35</v>
      </c>
      <c r="E69" s="3">
        <v>45881.543726851851</v>
      </c>
      <c r="G69" s="2" t="s">
        <v>937</v>
      </c>
      <c r="H69" s="2">
        <v>1740384</v>
      </c>
      <c r="I69" s="2" t="s">
        <v>118</v>
      </c>
      <c r="N69">
        <v>21</v>
      </c>
      <c r="O69" s="2" t="s">
        <v>84</v>
      </c>
      <c r="P69">
        <v>87282455.790000007</v>
      </c>
      <c r="Q69" s="2" t="s">
        <v>69</v>
      </c>
      <c r="S69" s="2">
        <v>10717860</v>
      </c>
      <c r="T69">
        <v>87282455.790000007</v>
      </c>
      <c r="U69" s="2" t="s">
        <v>69</v>
      </c>
    </row>
    <row r="70" spans="2:21" x14ac:dyDescent="0.2">
      <c r="B70" s="2">
        <v>1205609</v>
      </c>
      <c r="C70" s="2" t="s">
        <v>7</v>
      </c>
      <c r="D70" s="2" t="s">
        <v>35</v>
      </c>
      <c r="E70" s="3">
        <v>45881.543726851851</v>
      </c>
      <c r="G70" s="2" t="s">
        <v>937</v>
      </c>
      <c r="H70" s="2">
        <v>1740385</v>
      </c>
      <c r="I70" s="2" t="s">
        <v>131</v>
      </c>
      <c r="N70">
        <v>21</v>
      </c>
      <c r="O70" s="2" t="s">
        <v>84</v>
      </c>
      <c r="P70">
        <v>25340067.809999999</v>
      </c>
      <c r="Q70" s="2" t="s">
        <v>69</v>
      </c>
      <c r="S70" s="2">
        <v>10717861</v>
      </c>
      <c r="T70">
        <v>25340067.809999999</v>
      </c>
      <c r="U70" s="2" t="s">
        <v>69</v>
      </c>
    </row>
    <row r="71" spans="2:21" x14ac:dyDescent="0.2">
      <c r="B71" s="2">
        <v>1205609</v>
      </c>
      <c r="C71" s="2" t="s">
        <v>7</v>
      </c>
      <c r="D71" s="2" t="s">
        <v>35</v>
      </c>
      <c r="E71" s="3">
        <v>45881.543726851851</v>
      </c>
      <c r="G71" s="2" t="s">
        <v>937</v>
      </c>
      <c r="H71" s="2">
        <v>1740386</v>
      </c>
      <c r="I71" s="2" t="s">
        <v>144</v>
      </c>
      <c r="N71">
        <v>21</v>
      </c>
      <c r="O71" s="2" t="s">
        <v>153</v>
      </c>
      <c r="P71">
        <v>3107185.55</v>
      </c>
      <c r="Q71" s="2" t="s">
        <v>69</v>
      </c>
      <c r="S71" s="2">
        <v>10717862</v>
      </c>
      <c r="T71">
        <v>2885395.65</v>
      </c>
      <c r="U71" s="2" t="s">
        <v>69</v>
      </c>
    </row>
    <row r="72" spans="2:21" x14ac:dyDescent="0.2">
      <c r="B72" s="2">
        <v>1205609</v>
      </c>
      <c r="C72" s="2" t="s">
        <v>7</v>
      </c>
      <c r="D72" s="2" t="s">
        <v>35</v>
      </c>
      <c r="E72" s="3">
        <v>45881.543726851851</v>
      </c>
      <c r="G72" s="2" t="s">
        <v>937</v>
      </c>
      <c r="H72" s="2">
        <v>1740387</v>
      </c>
      <c r="I72" s="2" t="s">
        <v>158</v>
      </c>
      <c r="N72">
        <v>21</v>
      </c>
      <c r="O72" s="2" t="s">
        <v>153</v>
      </c>
      <c r="P72">
        <v>2122648.56</v>
      </c>
      <c r="Q72" s="2" t="s">
        <v>69</v>
      </c>
      <c r="S72" s="2">
        <v>10717863</v>
      </c>
      <c r="T72">
        <v>1518675.72</v>
      </c>
      <c r="U72" s="2" t="s">
        <v>69</v>
      </c>
    </row>
    <row r="73" spans="2:21" x14ac:dyDescent="0.2">
      <c r="B73" s="2">
        <v>1205609</v>
      </c>
      <c r="C73" s="2" t="s">
        <v>7</v>
      </c>
      <c r="D73" s="2" t="s">
        <v>35</v>
      </c>
      <c r="E73" s="3">
        <v>45881.543726851851</v>
      </c>
      <c r="G73" s="2" t="s">
        <v>937</v>
      </c>
      <c r="H73" s="2">
        <v>1740388</v>
      </c>
      <c r="I73" s="2" t="s">
        <v>171</v>
      </c>
      <c r="N73">
        <v>21</v>
      </c>
      <c r="O73" s="2" t="s">
        <v>153</v>
      </c>
      <c r="P73">
        <v>3954597.45</v>
      </c>
      <c r="Q73" s="2" t="s">
        <v>69</v>
      </c>
      <c r="S73" s="2">
        <v>10717864</v>
      </c>
      <c r="T73">
        <v>2641589.5</v>
      </c>
      <c r="U73" s="2" t="s">
        <v>69</v>
      </c>
    </row>
    <row r="74" spans="2:21" x14ac:dyDescent="0.2">
      <c r="B74" s="2">
        <v>1205609</v>
      </c>
      <c r="C74" s="2" t="s">
        <v>7</v>
      </c>
      <c r="D74" s="2" t="s">
        <v>35</v>
      </c>
      <c r="E74" s="3">
        <v>45881.543726851851</v>
      </c>
      <c r="G74" s="2" t="s">
        <v>937</v>
      </c>
      <c r="H74" s="2">
        <v>1740389</v>
      </c>
      <c r="I74" s="2" t="s">
        <v>184</v>
      </c>
      <c r="N74">
        <v>21</v>
      </c>
      <c r="O74" s="2" t="s">
        <v>153</v>
      </c>
      <c r="P74">
        <v>2264158.98</v>
      </c>
      <c r="Q74" s="2" t="s">
        <v>69</v>
      </c>
      <c r="S74" s="2">
        <v>10717865</v>
      </c>
      <c r="T74">
        <v>1236194.1000000001</v>
      </c>
      <c r="U74" s="2" t="s">
        <v>69</v>
      </c>
    </row>
    <row r="75" spans="2:21" x14ac:dyDescent="0.2">
      <c r="B75" s="2">
        <v>1205609</v>
      </c>
      <c r="C75" s="2" t="s">
        <v>7</v>
      </c>
      <c r="D75" s="2" t="s">
        <v>35</v>
      </c>
      <c r="E75" s="3">
        <v>45881.543726851851</v>
      </c>
      <c r="G75" s="2" t="s">
        <v>937</v>
      </c>
      <c r="H75" s="2">
        <v>1740390</v>
      </c>
      <c r="I75" s="2" t="s">
        <v>197</v>
      </c>
      <c r="N75">
        <v>21</v>
      </c>
      <c r="O75" s="2" t="s">
        <v>153</v>
      </c>
      <c r="P75">
        <v>5935735.5899999999</v>
      </c>
      <c r="Q75" s="2" t="s">
        <v>69</v>
      </c>
      <c r="S75" s="2">
        <v>10717866</v>
      </c>
      <c r="T75">
        <v>3156483.66</v>
      </c>
      <c r="U75" s="2" t="s">
        <v>69</v>
      </c>
    </row>
    <row r="76" spans="2:21" x14ac:dyDescent="0.2">
      <c r="B76" s="2">
        <v>1205609</v>
      </c>
      <c r="C76" s="2" t="s">
        <v>7</v>
      </c>
      <c r="D76" s="2" t="s">
        <v>35</v>
      </c>
      <c r="E76" s="3">
        <v>45881.543726851851</v>
      </c>
      <c r="G76" s="2" t="s">
        <v>937</v>
      </c>
      <c r="H76" s="2">
        <v>1740391</v>
      </c>
      <c r="I76" s="2" t="s">
        <v>210</v>
      </c>
      <c r="N76">
        <v>21</v>
      </c>
      <c r="O76" s="2" t="s">
        <v>153</v>
      </c>
      <c r="P76">
        <v>6509456.0999999996</v>
      </c>
      <c r="Q76" s="2" t="s">
        <v>69</v>
      </c>
      <c r="S76" s="2">
        <v>10717867</v>
      </c>
      <c r="T76">
        <v>3062101.38</v>
      </c>
      <c r="U76" s="2" t="s">
        <v>69</v>
      </c>
    </row>
    <row r="77" spans="2:21" x14ac:dyDescent="0.2">
      <c r="B77" s="2">
        <v>1205609</v>
      </c>
      <c r="C77" s="2" t="s">
        <v>7</v>
      </c>
      <c r="D77" s="2" t="s">
        <v>35</v>
      </c>
      <c r="E77" s="3">
        <v>45881.543726851851</v>
      </c>
      <c r="G77" s="2" t="s">
        <v>937</v>
      </c>
      <c r="H77" s="2">
        <v>1740392</v>
      </c>
      <c r="I77" s="2" t="s">
        <v>223</v>
      </c>
      <c r="N77">
        <v>21</v>
      </c>
      <c r="O77" s="2" t="s">
        <v>153</v>
      </c>
      <c r="P77">
        <v>566039.1</v>
      </c>
      <c r="Q77" s="2" t="s">
        <v>69</v>
      </c>
      <c r="S77" s="2">
        <v>10717868</v>
      </c>
      <c r="T77">
        <v>355254.39</v>
      </c>
      <c r="U77" s="2" t="s">
        <v>69</v>
      </c>
    </row>
    <row r="78" spans="2:21" x14ac:dyDescent="0.2">
      <c r="B78" s="2">
        <v>1205609</v>
      </c>
      <c r="C78" s="2" t="s">
        <v>7</v>
      </c>
      <c r="D78" s="2" t="s">
        <v>35</v>
      </c>
      <c r="E78" s="3">
        <v>45881.543726851851</v>
      </c>
      <c r="G78" s="2" t="s">
        <v>937</v>
      </c>
      <c r="H78" s="2">
        <v>1740393</v>
      </c>
      <c r="I78" s="2" t="s">
        <v>236</v>
      </c>
      <c r="N78">
        <v>21</v>
      </c>
      <c r="O78" s="2" t="s">
        <v>153</v>
      </c>
      <c r="P78">
        <v>495285.18</v>
      </c>
      <c r="Q78" s="2" t="s">
        <v>69</v>
      </c>
      <c r="S78" s="2">
        <v>10717869</v>
      </c>
      <c r="T78">
        <v>293916.18</v>
      </c>
      <c r="U78" s="2" t="s">
        <v>69</v>
      </c>
    </row>
    <row r="79" spans="2:21" x14ac:dyDescent="0.2">
      <c r="B79" s="2">
        <v>1205609</v>
      </c>
      <c r="C79" s="2" t="s">
        <v>7</v>
      </c>
      <c r="D79" s="2" t="s">
        <v>35</v>
      </c>
      <c r="E79" s="3">
        <v>45881.543726851851</v>
      </c>
      <c r="G79" s="2" t="s">
        <v>937</v>
      </c>
      <c r="H79" s="2">
        <v>1740394</v>
      </c>
      <c r="I79" s="2" t="s">
        <v>249</v>
      </c>
      <c r="N79">
        <v>21</v>
      </c>
      <c r="O79" s="2" t="s">
        <v>153</v>
      </c>
      <c r="P79">
        <v>7909194.9000000004</v>
      </c>
      <c r="Q79" s="2" t="s">
        <v>69</v>
      </c>
      <c r="S79" s="2">
        <v>10717870</v>
      </c>
      <c r="T79">
        <v>7909194.9000000004</v>
      </c>
      <c r="U79" s="2" t="s">
        <v>69</v>
      </c>
    </row>
    <row r="80" spans="2:21" x14ac:dyDescent="0.2">
      <c r="B80" s="2">
        <v>1205609</v>
      </c>
      <c r="C80" s="2" t="s">
        <v>7</v>
      </c>
      <c r="D80" s="2" t="s">
        <v>35</v>
      </c>
      <c r="E80" s="3">
        <v>45881.543726851851</v>
      </c>
      <c r="G80" s="2" t="s">
        <v>937</v>
      </c>
      <c r="H80" s="2">
        <v>1740395</v>
      </c>
      <c r="I80" s="2" t="s">
        <v>262</v>
      </c>
      <c r="N80">
        <v>21</v>
      </c>
      <c r="O80" s="2" t="s">
        <v>153</v>
      </c>
      <c r="P80">
        <v>1981138.14</v>
      </c>
      <c r="Q80" s="2" t="s">
        <v>69</v>
      </c>
      <c r="S80" s="2">
        <v>10717871</v>
      </c>
      <c r="T80">
        <v>1981138.14</v>
      </c>
      <c r="U80" s="2" t="s">
        <v>69</v>
      </c>
    </row>
    <row r="81" spans="2:21" x14ac:dyDescent="0.2">
      <c r="B81" s="2">
        <v>1205609</v>
      </c>
      <c r="C81" s="2" t="s">
        <v>7</v>
      </c>
      <c r="D81" s="2" t="s">
        <v>35</v>
      </c>
      <c r="E81" s="3">
        <v>45881.543726851851</v>
      </c>
      <c r="G81" s="2" t="s">
        <v>937</v>
      </c>
      <c r="H81" s="2">
        <v>1740396</v>
      </c>
      <c r="I81" s="2" t="s">
        <v>275</v>
      </c>
      <c r="N81">
        <v>21</v>
      </c>
      <c r="O81" s="2" t="s">
        <v>153</v>
      </c>
      <c r="P81">
        <v>2122648.56</v>
      </c>
      <c r="Q81" s="2" t="s">
        <v>69</v>
      </c>
      <c r="S81" s="2">
        <v>10717872</v>
      </c>
      <c r="T81">
        <v>820677.36</v>
      </c>
      <c r="U81" s="2" t="s">
        <v>69</v>
      </c>
    </row>
    <row r="82" spans="2:21" x14ac:dyDescent="0.2">
      <c r="B82" s="2">
        <v>1205609</v>
      </c>
      <c r="C82" s="2" t="s">
        <v>7</v>
      </c>
      <c r="D82" s="2" t="s">
        <v>35</v>
      </c>
      <c r="E82" s="3">
        <v>45881.543726851851</v>
      </c>
      <c r="G82" s="2" t="s">
        <v>937</v>
      </c>
      <c r="H82" s="2">
        <v>1740397</v>
      </c>
      <c r="I82" s="2" t="s">
        <v>288</v>
      </c>
      <c r="N82">
        <v>21</v>
      </c>
      <c r="O82" s="2" t="s">
        <v>153</v>
      </c>
      <c r="P82">
        <v>1981138.14</v>
      </c>
      <c r="Q82" s="2" t="s">
        <v>69</v>
      </c>
      <c r="S82" s="2">
        <v>10717873</v>
      </c>
      <c r="T82">
        <v>1371786</v>
      </c>
      <c r="U82" s="2" t="s">
        <v>69</v>
      </c>
    </row>
    <row r="83" spans="2:21" x14ac:dyDescent="0.2">
      <c r="B83" s="2">
        <v>1205609</v>
      </c>
      <c r="C83" s="2" t="s">
        <v>7</v>
      </c>
      <c r="D83" s="2" t="s">
        <v>35</v>
      </c>
      <c r="E83" s="3">
        <v>45881.543726851851</v>
      </c>
      <c r="G83" s="2" t="s">
        <v>937</v>
      </c>
      <c r="H83" s="2">
        <v>1740398</v>
      </c>
      <c r="I83" s="2" t="s">
        <v>301</v>
      </c>
      <c r="N83">
        <v>21</v>
      </c>
      <c r="O83" s="2" t="s">
        <v>153</v>
      </c>
      <c r="P83">
        <v>990569.07</v>
      </c>
      <c r="Q83" s="2" t="s">
        <v>69</v>
      </c>
      <c r="S83" s="2">
        <v>10717874</v>
      </c>
      <c r="T83">
        <v>661411.38</v>
      </c>
      <c r="U83" s="2" t="s">
        <v>69</v>
      </c>
    </row>
    <row r="84" spans="2:21" x14ac:dyDescent="0.2">
      <c r="B84" s="2">
        <v>1205609</v>
      </c>
      <c r="C84" s="2" t="s">
        <v>7</v>
      </c>
      <c r="D84" s="2" t="s">
        <v>35</v>
      </c>
      <c r="E84" s="3">
        <v>45881.543726851851</v>
      </c>
      <c r="G84" s="2" t="s">
        <v>937</v>
      </c>
      <c r="H84" s="2">
        <v>1740399</v>
      </c>
      <c r="I84" s="2" t="s">
        <v>314</v>
      </c>
      <c r="N84">
        <v>21</v>
      </c>
      <c r="O84" s="2" t="s">
        <v>153</v>
      </c>
      <c r="P84">
        <v>2655015.5499999998</v>
      </c>
      <c r="Q84" s="2" t="s">
        <v>69</v>
      </c>
      <c r="S84" s="2">
        <v>10717875</v>
      </c>
      <c r="T84">
        <v>2655015.5499999998</v>
      </c>
      <c r="U84" s="2" t="s">
        <v>69</v>
      </c>
    </row>
    <row r="85" spans="2:21" x14ac:dyDescent="0.2">
      <c r="B85" s="2">
        <v>1205609</v>
      </c>
      <c r="C85" s="2" t="s">
        <v>7</v>
      </c>
      <c r="D85" s="2" t="s">
        <v>35</v>
      </c>
      <c r="E85" s="3">
        <v>45881.543726851851</v>
      </c>
      <c r="G85" s="2" t="s">
        <v>937</v>
      </c>
      <c r="H85" s="2">
        <v>1740400</v>
      </c>
      <c r="I85" s="2" t="s">
        <v>327</v>
      </c>
      <c r="N85">
        <v>21</v>
      </c>
      <c r="O85" s="2" t="s">
        <v>153</v>
      </c>
      <c r="P85">
        <v>1330085.46</v>
      </c>
      <c r="Q85" s="2" t="s">
        <v>69</v>
      </c>
      <c r="S85" s="2">
        <v>10717876</v>
      </c>
      <c r="T85">
        <v>1330085.46</v>
      </c>
      <c r="U85" s="2" t="s">
        <v>69</v>
      </c>
    </row>
    <row r="86" spans="2:21" x14ac:dyDescent="0.2">
      <c r="B86" s="2">
        <v>1205609</v>
      </c>
      <c r="C86" s="2" t="s">
        <v>7</v>
      </c>
      <c r="D86" s="2" t="s">
        <v>35</v>
      </c>
      <c r="E86" s="3">
        <v>45881.543726851851</v>
      </c>
      <c r="G86" s="2" t="s">
        <v>937</v>
      </c>
      <c r="H86" s="2">
        <v>1740401</v>
      </c>
      <c r="I86" s="2" t="s">
        <v>340</v>
      </c>
      <c r="N86">
        <v>21</v>
      </c>
      <c r="O86" s="2" t="s">
        <v>153</v>
      </c>
      <c r="P86">
        <v>215877.7</v>
      </c>
      <c r="Q86" s="2" t="s">
        <v>69</v>
      </c>
      <c r="S86" s="2">
        <v>10717877</v>
      </c>
      <c r="T86">
        <v>215877.7</v>
      </c>
      <c r="U86" s="2" t="s">
        <v>69</v>
      </c>
    </row>
    <row r="87" spans="2:21" x14ac:dyDescent="0.2">
      <c r="B87" s="2">
        <v>1205609</v>
      </c>
      <c r="C87" s="2" t="s">
        <v>7</v>
      </c>
      <c r="D87" s="2" t="s">
        <v>35</v>
      </c>
      <c r="E87" s="3">
        <v>45881.543726851851</v>
      </c>
      <c r="G87" s="2" t="s">
        <v>937</v>
      </c>
      <c r="H87" s="2">
        <v>1740402</v>
      </c>
      <c r="I87" s="2" t="s">
        <v>353</v>
      </c>
      <c r="N87">
        <v>21</v>
      </c>
      <c r="O87" s="2" t="s">
        <v>153</v>
      </c>
      <c r="P87">
        <v>1388728.4</v>
      </c>
      <c r="Q87" s="2" t="s">
        <v>69</v>
      </c>
      <c r="S87" s="2">
        <v>10717878</v>
      </c>
      <c r="T87">
        <v>1388728.4</v>
      </c>
      <c r="U87" s="2" t="s">
        <v>69</v>
      </c>
    </row>
    <row r="88" spans="2:21" x14ac:dyDescent="0.2">
      <c r="B88" s="2">
        <v>1205609</v>
      </c>
      <c r="C88" s="2" t="s">
        <v>7</v>
      </c>
      <c r="D88" s="2" t="s">
        <v>35</v>
      </c>
      <c r="E88" s="3">
        <v>45881.543726851851</v>
      </c>
      <c r="G88" s="2" t="s">
        <v>937</v>
      </c>
      <c r="H88" s="2">
        <v>1740403</v>
      </c>
      <c r="I88" s="2" t="s">
        <v>366</v>
      </c>
      <c r="N88">
        <v>21</v>
      </c>
      <c r="O88" s="2" t="s">
        <v>153</v>
      </c>
      <c r="P88">
        <v>678493.56</v>
      </c>
      <c r="Q88" s="2" t="s">
        <v>69</v>
      </c>
      <c r="S88" s="2">
        <v>10717879</v>
      </c>
      <c r="T88">
        <v>678493.56</v>
      </c>
      <c r="U88" s="2" t="s">
        <v>69</v>
      </c>
    </row>
    <row r="89" spans="2:21" x14ac:dyDescent="0.2">
      <c r="B89" s="2">
        <v>1205609</v>
      </c>
      <c r="C89" s="2" t="s">
        <v>7</v>
      </c>
      <c r="D89" s="2" t="s">
        <v>35</v>
      </c>
      <c r="E89" s="3">
        <v>45881.543726851851</v>
      </c>
      <c r="G89" s="2" t="s">
        <v>937</v>
      </c>
      <c r="H89" s="2">
        <v>1740404</v>
      </c>
      <c r="I89" s="2" t="s">
        <v>379</v>
      </c>
      <c r="N89">
        <v>21</v>
      </c>
      <c r="O89" s="2" t="s">
        <v>153</v>
      </c>
      <c r="P89">
        <v>3347515.15</v>
      </c>
      <c r="Q89" s="2" t="s">
        <v>69</v>
      </c>
      <c r="S89" s="2">
        <v>10717880</v>
      </c>
      <c r="T89">
        <v>3347515.15</v>
      </c>
      <c r="U89" s="2" t="s">
        <v>69</v>
      </c>
    </row>
    <row r="90" spans="2:21" x14ac:dyDescent="0.2">
      <c r="B90" s="2">
        <v>1205609</v>
      </c>
      <c r="C90" s="2" t="s">
        <v>7</v>
      </c>
      <c r="D90" s="2" t="s">
        <v>35</v>
      </c>
      <c r="E90" s="3">
        <v>45881.543726851851</v>
      </c>
      <c r="G90" s="2" t="s">
        <v>937</v>
      </c>
      <c r="H90" s="2">
        <v>1740405</v>
      </c>
      <c r="I90" s="2" t="s">
        <v>392</v>
      </c>
      <c r="N90">
        <v>21</v>
      </c>
      <c r="O90" s="2" t="s">
        <v>153</v>
      </c>
      <c r="P90">
        <v>559044.72</v>
      </c>
      <c r="Q90" s="2" t="s">
        <v>69</v>
      </c>
      <c r="S90" s="2">
        <v>10717881</v>
      </c>
      <c r="T90">
        <v>559044.72</v>
      </c>
      <c r="U90" s="2" t="s">
        <v>69</v>
      </c>
    </row>
    <row r="91" spans="2:21" x14ac:dyDescent="0.2">
      <c r="B91" s="2">
        <v>1205609</v>
      </c>
      <c r="C91" s="2" t="s">
        <v>7</v>
      </c>
      <c r="D91" s="2" t="s">
        <v>35</v>
      </c>
      <c r="E91" s="3">
        <v>45881.543726851851</v>
      </c>
      <c r="G91" s="2" t="s">
        <v>937</v>
      </c>
      <c r="H91" s="2">
        <v>1740406</v>
      </c>
      <c r="I91" s="2" t="s">
        <v>405</v>
      </c>
      <c r="N91">
        <v>21</v>
      </c>
      <c r="O91" s="2" t="s">
        <v>153</v>
      </c>
      <c r="P91">
        <v>5087777.78</v>
      </c>
      <c r="Q91" s="2" t="s">
        <v>69</v>
      </c>
      <c r="S91" s="2">
        <v>10717882</v>
      </c>
      <c r="T91">
        <v>5087777.78</v>
      </c>
      <c r="U91" s="2" t="s">
        <v>69</v>
      </c>
    </row>
    <row r="92" spans="2:21" x14ac:dyDescent="0.2">
      <c r="B92" s="2">
        <v>1205609</v>
      </c>
      <c r="C92" s="2" t="s">
        <v>7</v>
      </c>
      <c r="D92" s="2" t="s">
        <v>35</v>
      </c>
      <c r="E92" s="3">
        <v>45881.543726851851</v>
      </c>
      <c r="G92" s="2" t="s">
        <v>937</v>
      </c>
      <c r="H92" s="2">
        <v>1740407</v>
      </c>
      <c r="I92" s="2" t="s">
        <v>418</v>
      </c>
      <c r="N92">
        <v>21</v>
      </c>
      <c r="O92" s="2" t="s">
        <v>153</v>
      </c>
      <c r="P92">
        <v>3347515.15</v>
      </c>
      <c r="Q92" s="2" t="s">
        <v>69</v>
      </c>
      <c r="S92" s="2">
        <v>10717883</v>
      </c>
      <c r="T92">
        <v>3347515.15</v>
      </c>
      <c r="U92" s="2" t="s">
        <v>69</v>
      </c>
    </row>
    <row r="93" spans="2:21" x14ac:dyDescent="0.2">
      <c r="B93" s="2">
        <v>1205609</v>
      </c>
      <c r="C93" s="2" t="s">
        <v>7</v>
      </c>
      <c r="D93" s="2" t="s">
        <v>35</v>
      </c>
      <c r="E93" s="3">
        <v>45881.543726851851</v>
      </c>
      <c r="G93" s="2" t="s">
        <v>937</v>
      </c>
      <c r="H93" s="2">
        <v>1740408</v>
      </c>
      <c r="I93" s="2" t="s">
        <v>431</v>
      </c>
      <c r="N93">
        <v>21</v>
      </c>
      <c r="O93" s="2" t="s">
        <v>153</v>
      </c>
      <c r="P93">
        <v>1947760.9</v>
      </c>
      <c r="Q93" s="2" t="s">
        <v>69</v>
      </c>
      <c r="S93" s="2">
        <v>10717884</v>
      </c>
      <c r="T93">
        <v>1947760.9</v>
      </c>
      <c r="U93" s="2" t="s">
        <v>69</v>
      </c>
    </row>
    <row r="94" spans="2:21" x14ac:dyDescent="0.2">
      <c r="B94" s="2">
        <v>1205609</v>
      </c>
      <c r="C94" s="2" t="s">
        <v>7</v>
      </c>
      <c r="D94" s="2" t="s">
        <v>35</v>
      </c>
      <c r="E94" s="3">
        <v>45881.543726851851</v>
      </c>
      <c r="G94" s="2" t="s">
        <v>937</v>
      </c>
      <c r="H94" s="2">
        <v>1740409</v>
      </c>
      <c r="I94" s="2" t="s">
        <v>444</v>
      </c>
      <c r="N94">
        <v>21</v>
      </c>
      <c r="O94" s="2" t="s">
        <v>153</v>
      </c>
      <c r="P94">
        <v>2355091.08</v>
      </c>
      <c r="Q94" s="2" t="s">
        <v>69</v>
      </c>
      <c r="S94" s="2">
        <v>10717885</v>
      </c>
      <c r="T94">
        <v>2306665.77</v>
      </c>
      <c r="U94" s="2" t="s">
        <v>69</v>
      </c>
    </row>
    <row r="95" spans="2:21" x14ac:dyDescent="0.2">
      <c r="B95" s="2">
        <v>1205609</v>
      </c>
      <c r="C95" s="2" t="s">
        <v>7</v>
      </c>
      <c r="D95" s="2" t="s">
        <v>35</v>
      </c>
      <c r="E95" s="3">
        <v>45881.543726851851</v>
      </c>
      <c r="G95" s="2" t="s">
        <v>937</v>
      </c>
      <c r="H95" s="2">
        <v>1740410</v>
      </c>
      <c r="I95" s="2" t="s">
        <v>457</v>
      </c>
      <c r="N95">
        <v>21</v>
      </c>
      <c r="O95" s="2" t="s">
        <v>153</v>
      </c>
      <c r="P95">
        <v>2355091.08</v>
      </c>
      <c r="Q95" s="2" t="s">
        <v>69</v>
      </c>
      <c r="S95" s="2">
        <v>10717886</v>
      </c>
      <c r="T95">
        <v>2306665.77</v>
      </c>
      <c r="U95" s="2" t="s">
        <v>69</v>
      </c>
    </row>
    <row r="96" spans="2:21" x14ac:dyDescent="0.2">
      <c r="B96" s="2">
        <v>1205609</v>
      </c>
      <c r="C96" s="2" t="s">
        <v>7</v>
      </c>
      <c r="D96" s="2" t="s">
        <v>35</v>
      </c>
      <c r="E96" s="3">
        <v>45881.543726851851</v>
      </c>
      <c r="G96" s="2" t="s">
        <v>937</v>
      </c>
      <c r="H96" s="2">
        <v>1740411</v>
      </c>
      <c r="I96" s="2" t="s">
        <v>470</v>
      </c>
      <c r="N96">
        <v>21</v>
      </c>
      <c r="O96" s="2" t="s">
        <v>153</v>
      </c>
      <c r="P96">
        <v>962329</v>
      </c>
      <c r="Q96" s="2" t="s">
        <v>69</v>
      </c>
      <c r="S96" s="2">
        <v>10717887</v>
      </c>
      <c r="T96">
        <v>962329</v>
      </c>
      <c r="U96" s="2" t="s">
        <v>69</v>
      </c>
    </row>
    <row r="97" spans="2:21" x14ac:dyDescent="0.2">
      <c r="B97" s="2">
        <v>1205609</v>
      </c>
      <c r="C97" s="2" t="s">
        <v>7</v>
      </c>
      <c r="D97" s="2" t="s">
        <v>35</v>
      </c>
      <c r="E97" s="3">
        <v>45881.543726851851</v>
      </c>
      <c r="G97" s="2" t="s">
        <v>937</v>
      </c>
      <c r="H97" s="2">
        <v>1740412</v>
      </c>
      <c r="I97" s="2" t="s">
        <v>483</v>
      </c>
      <c r="N97">
        <v>21</v>
      </c>
      <c r="O97" s="2" t="s">
        <v>153</v>
      </c>
      <c r="P97">
        <v>278177.25</v>
      </c>
      <c r="Q97" s="2" t="s">
        <v>69</v>
      </c>
      <c r="S97" s="2">
        <v>10717888</v>
      </c>
      <c r="T97">
        <v>278177.25</v>
      </c>
      <c r="U97" s="2" t="s">
        <v>69</v>
      </c>
    </row>
    <row r="98" spans="2:21" x14ac:dyDescent="0.2">
      <c r="B98" s="2">
        <v>1205609</v>
      </c>
      <c r="C98" s="2" t="s">
        <v>7</v>
      </c>
      <c r="D98" s="2" t="s">
        <v>35</v>
      </c>
      <c r="E98" s="3">
        <v>45881.543726851851</v>
      </c>
      <c r="G98" s="2" t="s">
        <v>937</v>
      </c>
      <c r="H98" s="2">
        <v>1740413</v>
      </c>
      <c r="I98" s="2" t="s">
        <v>496</v>
      </c>
      <c r="N98">
        <v>21</v>
      </c>
      <c r="O98" s="2" t="s">
        <v>153</v>
      </c>
      <c r="P98">
        <v>278177.25</v>
      </c>
      <c r="Q98" s="2" t="s">
        <v>69</v>
      </c>
      <c r="S98" s="2">
        <v>10717889</v>
      </c>
      <c r="T98">
        <v>278177.25</v>
      </c>
      <c r="U98" s="2" t="s">
        <v>69</v>
      </c>
    </row>
    <row r="99" spans="2:21" x14ac:dyDescent="0.2">
      <c r="B99" s="2">
        <v>1205609</v>
      </c>
      <c r="C99" s="2" t="s">
        <v>7</v>
      </c>
      <c r="D99" s="2" t="s">
        <v>35</v>
      </c>
      <c r="E99" s="3">
        <v>45881.543726851851</v>
      </c>
      <c r="G99" s="2" t="s">
        <v>937</v>
      </c>
      <c r="H99" s="2">
        <v>1740414</v>
      </c>
      <c r="I99" s="2" t="s">
        <v>509</v>
      </c>
      <c r="N99">
        <v>21</v>
      </c>
      <c r="O99" s="2" t="s">
        <v>153</v>
      </c>
      <c r="P99">
        <v>2846724.3</v>
      </c>
      <c r="Q99" s="2" t="s">
        <v>69</v>
      </c>
      <c r="S99" s="2">
        <v>10717890</v>
      </c>
      <c r="T99">
        <v>2471351.1</v>
      </c>
      <c r="U99" s="2" t="s">
        <v>69</v>
      </c>
    </row>
    <row r="100" spans="2:21" x14ac:dyDescent="0.2">
      <c r="B100" s="2">
        <v>1205609</v>
      </c>
      <c r="C100" s="2" t="s">
        <v>7</v>
      </c>
      <c r="D100" s="2" t="s">
        <v>35</v>
      </c>
      <c r="E100" s="3">
        <v>45881.543726851851</v>
      </c>
      <c r="G100" s="2" t="s">
        <v>937</v>
      </c>
      <c r="H100" s="2">
        <v>1740415</v>
      </c>
      <c r="I100" s="2" t="s">
        <v>522</v>
      </c>
      <c r="N100">
        <v>21</v>
      </c>
      <c r="O100" s="2" t="s">
        <v>153</v>
      </c>
      <c r="P100">
        <v>2175998.6</v>
      </c>
      <c r="Q100" s="2" t="s">
        <v>69</v>
      </c>
      <c r="S100" s="2">
        <v>10717891</v>
      </c>
      <c r="T100">
        <v>1948296.5</v>
      </c>
      <c r="U100" s="2" t="s">
        <v>69</v>
      </c>
    </row>
    <row r="101" spans="2:21" x14ac:dyDescent="0.2">
      <c r="B101" s="2">
        <v>1205609</v>
      </c>
      <c r="C101" s="2" t="s">
        <v>7</v>
      </c>
      <c r="D101" s="2" t="s">
        <v>35</v>
      </c>
      <c r="E101" s="3">
        <v>45881.543726851851</v>
      </c>
      <c r="G101" s="2" t="s">
        <v>937</v>
      </c>
      <c r="H101" s="2">
        <v>1740416</v>
      </c>
      <c r="I101" s="2" t="s">
        <v>535</v>
      </c>
      <c r="N101">
        <v>21</v>
      </c>
      <c r="O101" s="2" t="s">
        <v>153</v>
      </c>
      <c r="P101">
        <v>2175998.6</v>
      </c>
      <c r="Q101" s="2" t="s">
        <v>69</v>
      </c>
      <c r="S101" s="2">
        <v>10717892</v>
      </c>
      <c r="T101">
        <v>1948296.5</v>
      </c>
      <c r="U101" s="2" t="s">
        <v>69</v>
      </c>
    </row>
    <row r="102" spans="2:21" x14ac:dyDescent="0.2">
      <c r="B102" s="2">
        <v>1205609</v>
      </c>
      <c r="C102" s="2" t="s">
        <v>7</v>
      </c>
      <c r="D102" s="2" t="s">
        <v>35</v>
      </c>
      <c r="E102" s="3">
        <v>45881.543726851851</v>
      </c>
      <c r="G102" s="2" t="s">
        <v>937</v>
      </c>
      <c r="H102" s="2">
        <v>1740417</v>
      </c>
      <c r="I102" s="2" t="s">
        <v>548</v>
      </c>
      <c r="N102">
        <v>21</v>
      </c>
      <c r="O102" s="2" t="s">
        <v>153</v>
      </c>
      <c r="P102">
        <v>9732372.1500000004</v>
      </c>
      <c r="Q102" s="2" t="s">
        <v>69</v>
      </c>
      <c r="S102" s="2">
        <v>10717893</v>
      </c>
      <c r="T102">
        <v>8006931.5999999996</v>
      </c>
      <c r="U102" s="2" t="s">
        <v>69</v>
      </c>
    </row>
    <row r="103" spans="2:21" x14ac:dyDescent="0.2">
      <c r="B103" s="2">
        <v>1205609</v>
      </c>
      <c r="C103" s="2" t="s">
        <v>7</v>
      </c>
      <c r="D103" s="2" t="s">
        <v>35</v>
      </c>
      <c r="E103" s="3">
        <v>45881.543726851851</v>
      </c>
      <c r="G103" s="2" t="s">
        <v>937</v>
      </c>
      <c r="H103" s="2">
        <v>1740418</v>
      </c>
      <c r="I103" s="2" t="s">
        <v>561</v>
      </c>
      <c r="N103">
        <v>21</v>
      </c>
      <c r="O103" s="2" t="s">
        <v>153</v>
      </c>
      <c r="P103">
        <v>7457024.9000000004</v>
      </c>
      <c r="Q103" s="2" t="s">
        <v>69</v>
      </c>
      <c r="S103" s="2">
        <v>10717894</v>
      </c>
      <c r="T103">
        <v>5892156.2000000002</v>
      </c>
      <c r="U103" s="2" t="s">
        <v>69</v>
      </c>
    </row>
    <row r="104" spans="2:21" x14ac:dyDescent="0.2">
      <c r="B104" s="2">
        <v>1205609</v>
      </c>
      <c r="C104" s="2" t="s">
        <v>7</v>
      </c>
      <c r="D104" s="2" t="s">
        <v>35</v>
      </c>
      <c r="E104" s="3">
        <v>45881.543726851851</v>
      </c>
      <c r="G104" s="2" t="s">
        <v>937</v>
      </c>
      <c r="H104" s="2">
        <v>1740419</v>
      </c>
      <c r="I104" s="2" t="s">
        <v>574</v>
      </c>
      <c r="N104">
        <v>21</v>
      </c>
      <c r="O104" s="2" t="s">
        <v>153</v>
      </c>
      <c r="P104">
        <v>7457024.9000000004</v>
      </c>
      <c r="Q104" s="2" t="s">
        <v>69</v>
      </c>
      <c r="S104" s="2">
        <v>10717895</v>
      </c>
      <c r="T104">
        <v>5892156.2000000002</v>
      </c>
      <c r="U104" s="2" t="s">
        <v>69</v>
      </c>
    </row>
    <row r="105" spans="2:21" x14ac:dyDescent="0.2">
      <c r="B105" s="2">
        <v>1205609</v>
      </c>
      <c r="C105" s="2" t="s">
        <v>7</v>
      </c>
      <c r="D105" s="2" t="s">
        <v>35</v>
      </c>
      <c r="E105" s="3">
        <v>45881.543726851851</v>
      </c>
      <c r="G105" s="2" t="s">
        <v>937</v>
      </c>
      <c r="H105" s="2">
        <v>1740420</v>
      </c>
      <c r="I105" s="2" t="s">
        <v>587</v>
      </c>
      <c r="N105">
        <v>21</v>
      </c>
      <c r="O105" s="2" t="s">
        <v>153</v>
      </c>
      <c r="P105">
        <v>1694828.95</v>
      </c>
      <c r="Q105" s="2" t="s">
        <v>69</v>
      </c>
      <c r="S105" s="2">
        <v>10717896</v>
      </c>
      <c r="T105">
        <v>1694828.95</v>
      </c>
      <c r="U105" s="2" t="s">
        <v>69</v>
      </c>
    </row>
    <row r="106" spans="2:21" x14ac:dyDescent="0.2">
      <c r="B106" s="2">
        <v>1205609</v>
      </c>
      <c r="C106" s="2" t="s">
        <v>7</v>
      </c>
      <c r="D106" s="2" t="s">
        <v>35</v>
      </c>
      <c r="E106" s="3">
        <v>45881.543726851851</v>
      </c>
      <c r="G106" s="2" t="s">
        <v>937</v>
      </c>
      <c r="H106" s="2">
        <v>1740421</v>
      </c>
      <c r="I106" s="2" t="s">
        <v>600</v>
      </c>
      <c r="N106">
        <v>21</v>
      </c>
      <c r="O106" s="2" t="s">
        <v>153</v>
      </c>
      <c r="P106">
        <v>1935411.2</v>
      </c>
      <c r="Q106" s="2" t="s">
        <v>69</v>
      </c>
      <c r="S106" s="2">
        <v>10717897</v>
      </c>
      <c r="T106">
        <v>1935411.2</v>
      </c>
      <c r="U106" s="2" t="s">
        <v>69</v>
      </c>
    </row>
    <row r="107" spans="2:21" x14ac:dyDescent="0.2">
      <c r="B107" s="2">
        <v>1205609</v>
      </c>
      <c r="C107" s="2" t="s">
        <v>7</v>
      </c>
      <c r="D107" s="2" t="s">
        <v>35</v>
      </c>
      <c r="E107" s="3">
        <v>45881.543726851851</v>
      </c>
      <c r="G107" s="2" t="s">
        <v>937</v>
      </c>
      <c r="H107" s="2">
        <v>1740422</v>
      </c>
      <c r="I107" s="2" t="s">
        <v>613</v>
      </c>
      <c r="N107">
        <v>21</v>
      </c>
      <c r="O107" s="2" t="s">
        <v>153</v>
      </c>
      <c r="P107">
        <v>4886918.2</v>
      </c>
      <c r="Q107" s="2" t="s">
        <v>69</v>
      </c>
      <c r="S107" s="2">
        <v>10717898</v>
      </c>
      <c r="T107">
        <v>4886918.2</v>
      </c>
      <c r="U107" s="2" t="s">
        <v>69</v>
      </c>
    </row>
    <row r="108" spans="2:21" x14ac:dyDescent="0.2">
      <c r="B108" s="2">
        <v>1205609</v>
      </c>
      <c r="C108" s="2" t="s">
        <v>7</v>
      </c>
      <c r="D108" s="2" t="s">
        <v>35</v>
      </c>
      <c r="E108" s="3">
        <v>45881.543726851851</v>
      </c>
      <c r="G108" s="2" t="s">
        <v>937</v>
      </c>
      <c r="H108" s="2">
        <v>1740423</v>
      </c>
      <c r="I108" s="2" t="s">
        <v>626</v>
      </c>
      <c r="N108">
        <v>21</v>
      </c>
      <c r="O108" s="2" t="s">
        <v>153</v>
      </c>
      <c r="P108">
        <v>2168996.63</v>
      </c>
      <c r="Q108" s="2" t="s">
        <v>69</v>
      </c>
      <c r="S108" s="2">
        <v>10717899</v>
      </c>
      <c r="T108">
        <v>2168996.63</v>
      </c>
      <c r="U108" s="2" t="s">
        <v>69</v>
      </c>
    </row>
    <row r="109" spans="2:21" x14ac:dyDescent="0.2">
      <c r="B109" s="2">
        <v>1205609</v>
      </c>
      <c r="C109" s="2" t="s">
        <v>7</v>
      </c>
      <c r="D109" s="2" t="s">
        <v>35</v>
      </c>
      <c r="E109" s="3">
        <v>45881.543726851851</v>
      </c>
      <c r="G109" s="2" t="s">
        <v>937</v>
      </c>
      <c r="H109" s="2">
        <v>1740424</v>
      </c>
      <c r="I109" s="2" t="s">
        <v>639</v>
      </c>
      <c r="N109">
        <v>21</v>
      </c>
      <c r="O109" s="2" t="s">
        <v>153</v>
      </c>
      <c r="P109">
        <v>424529.97</v>
      </c>
      <c r="Q109" s="2" t="s">
        <v>69</v>
      </c>
      <c r="S109" s="2">
        <v>10717900</v>
      </c>
      <c r="T109">
        <v>320683.68</v>
      </c>
      <c r="U109" s="2" t="s">
        <v>69</v>
      </c>
    </row>
    <row r="110" spans="2:21" x14ac:dyDescent="0.2">
      <c r="B110" s="2">
        <v>1205609</v>
      </c>
      <c r="C110" s="2" t="s">
        <v>7</v>
      </c>
      <c r="D110" s="2" t="s">
        <v>35</v>
      </c>
      <c r="E110" s="3">
        <v>45881.543726851851</v>
      </c>
      <c r="G110" s="2" t="s">
        <v>937</v>
      </c>
      <c r="H110" s="2">
        <v>1740425</v>
      </c>
      <c r="I110" s="2" t="s">
        <v>652</v>
      </c>
      <c r="N110">
        <v>21</v>
      </c>
      <c r="O110" s="2" t="s">
        <v>153</v>
      </c>
      <c r="P110">
        <v>42581.88</v>
      </c>
      <c r="Q110" s="2" t="s">
        <v>69</v>
      </c>
      <c r="S110" s="2">
        <v>10717901</v>
      </c>
      <c r="T110">
        <v>42581.88</v>
      </c>
      <c r="U110" s="2" t="s">
        <v>69</v>
      </c>
    </row>
    <row r="111" spans="2:21" x14ac:dyDescent="0.2">
      <c r="B111" s="2">
        <v>1205609</v>
      </c>
      <c r="C111" s="2" t="s">
        <v>7</v>
      </c>
      <c r="D111" s="2" t="s">
        <v>35</v>
      </c>
      <c r="E111" s="3">
        <v>45881.543726851851</v>
      </c>
      <c r="G111" s="2" t="s">
        <v>937</v>
      </c>
      <c r="H111" s="2">
        <v>1740426</v>
      </c>
      <c r="I111" s="2" t="s">
        <v>665</v>
      </c>
      <c r="N111">
        <v>21</v>
      </c>
      <c r="O111" s="2" t="s">
        <v>153</v>
      </c>
      <c r="P111">
        <v>2020798.2</v>
      </c>
      <c r="Q111" s="2" t="s">
        <v>69</v>
      </c>
      <c r="S111" s="2">
        <v>10717902</v>
      </c>
      <c r="T111">
        <v>2020798.2</v>
      </c>
      <c r="U111" s="2" t="s">
        <v>69</v>
      </c>
    </row>
    <row r="112" spans="2:21" x14ac:dyDescent="0.2">
      <c r="B112" s="2">
        <v>1205609</v>
      </c>
      <c r="C112" s="2" t="s">
        <v>7</v>
      </c>
      <c r="D112" s="2" t="s">
        <v>35</v>
      </c>
      <c r="E112" s="3">
        <v>45881.543726851851</v>
      </c>
      <c r="G112" s="2" t="s">
        <v>937</v>
      </c>
      <c r="H112" s="2">
        <v>1740427</v>
      </c>
      <c r="I112" s="2" t="s">
        <v>678</v>
      </c>
      <c r="N112">
        <v>21</v>
      </c>
      <c r="O112" s="2" t="s">
        <v>153</v>
      </c>
      <c r="P112">
        <v>2203927.0499999998</v>
      </c>
      <c r="Q112" s="2" t="s">
        <v>69</v>
      </c>
      <c r="S112" s="2">
        <v>10717903</v>
      </c>
      <c r="T112">
        <v>2203927.0499999998</v>
      </c>
      <c r="U112" s="2" t="s">
        <v>69</v>
      </c>
    </row>
    <row r="113" spans="2:25" x14ac:dyDescent="0.2">
      <c r="B113" s="2">
        <v>1205609</v>
      </c>
      <c r="C113" s="2" t="s">
        <v>7</v>
      </c>
      <c r="D113" s="2" t="s">
        <v>35</v>
      </c>
      <c r="E113" s="3">
        <v>45881.543726851851</v>
      </c>
      <c r="G113" s="2" t="s">
        <v>937</v>
      </c>
      <c r="H113" s="2">
        <v>1740428</v>
      </c>
      <c r="I113" s="2" t="s">
        <v>691</v>
      </c>
      <c r="N113">
        <v>21</v>
      </c>
      <c r="O113" s="2" t="s">
        <v>153</v>
      </c>
      <c r="P113">
        <v>3389657.9</v>
      </c>
      <c r="Q113" s="2" t="s">
        <v>69</v>
      </c>
      <c r="S113" s="2">
        <v>10717904</v>
      </c>
      <c r="T113">
        <v>1609977.55</v>
      </c>
      <c r="U113" s="2" t="s">
        <v>69</v>
      </c>
    </row>
    <row r="114" spans="2:25" x14ac:dyDescent="0.2">
      <c r="B114" s="2">
        <v>1205609</v>
      </c>
      <c r="C114" s="2" t="s">
        <v>7</v>
      </c>
      <c r="D114" s="2" t="s">
        <v>35</v>
      </c>
      <c r="E114" s="3">
        <v>45881.543726851851</v>
      </c>
      <c r="G114" s="2" t="s">
        <v>937</v>
      </c>
      <c r="H114" s="2">
        <v>1740429</v>
      </c>
      <c r="I114" s="2" t="s">
        <v>704</v>
      </c>
      <c r="N114">
        <v>21</v>
      </c>
      <c r="O114" s="2" t="s">
        <v>153</v>
      </c>
      <c r="P114">
        <v>888550.56</v>
      </c>
      <c r="Q114" s="2" t="s">
        <v>69</v>
      </c>
      <c r="S114" s="2">
        <v>10717905</v>
      </c>
      <c r="T114">
        <v>784886.22</v>
      </c>
      <c r="U114" s="2" t="s">
        <v>69</v>
      </c>
    </row>
    <row r="115" spans="2:25" x14ac:dyDescent="0.2">
      <c r="B115" s="2">
        <v>1205609</v>
      </c>
      <c r="C115" s="2" t="s">
        <v>7</v>
      </c>
      <c r="D115" s="2" t="s">
        <v>35</v>
      </c>
      <c r="E115" s="3">
        <v>45881.543726851851</v>
      </c>
      <c r="G115" s="2" t="s">
        <v>937</v>
      </c>
      <c r="H115" s="2">
        <v>1740430</v>
      </c>
      <c r="I115" s="2" t="s">
        <v>717</v>
      </c>
      <c r="N115">
        <v>21</v>
      </c>
      <c r="O115" s="2" t="s">
        <v>153</v>
      </c>
      <c r="P115">
        <v>1808913.23</v>
      </c>
      <c r="Q115" s="2" t="s">
        <v>69</v>
      </c>
      <c r="S115" s="2">
        <v>10717906</v>
      </c>
      <c r="T115">
        <v>1808913.23</v>
      </c>
      <c r="U115" s="2" t="s">
        <v>69</v>
      </c>
    </row>
    <row r="116" spans="2:25" x14ac:dyDescent="0.2">
      <c r="B116" s="2">
        <v>1205609</v>
      </c>
      <c r="C116" s="2" t="s">
        <v>7</v>
      </c>
      <c r="D116" s="2" t="s">
        <v>35</v>
      </c>
      <c r="E116" s="3">
        <v>45881.543726851851</v>
      </c>
      <c r="G116" s="2" t="s">
        <v>937</v>
      </c>
      <c r="H116" s="2">
        <v>1740431</v>
      </c>
      <c r="I116" s="2" t="s">
        <v>730</v>
      </c>
      <c r="N116">
        <v>21</v>
      </c>
      <c r="O116" s="2" t="s">
        <v>153</v>
      </c>
      <c r="P116">
        <v>2824713.2</v>
      </c>
      <c r="Q116" s="2" t="s">
        <v>69</v>
      </c>
      <c r="S116" s="2">
        <v>10717907</v>
      </c>
      <c r="T116">
        <v>360340.35</v>
      </c>
      <c r="U116" s="2" t="s">
        <v>69</v>
      </c>
    </row>
    <row r="117" spans="2:25" x14ac:dyDescent="0.2">
      <c r="B117" s="2">
        <v>1205609</v>
      </c>
      <c r="C117" s="2" t="s">
        <v>7</v>
      </c>
      <c r="D117" s="2" t="s">
        <v>35</v>
      </c>
      <c r="E117" s="3">
        <v>45881.543726851851</v>
      </c>
      <c r="G117" s="2" t="s">
        <v>937</v>
      </c>
      <c r="H117" s="2">
        <v>1740432</v>
      </c>
      <c r="I117" s="2" t="s">
        <v>743</v>
      </c>
      <c r="N117">
        <v>21</v>
      </c>
      <c r="O117" s="2" t="s">
        <v>153</v>
      </c>
      <c r="P117">
        <v>11419794.66</v>
      </c>
      <c r="Q117" s="2" t="s">
        <v>69</v>
      </c>
      <c r="S117" s="2">
        <v>10717908</v>
      </c>
      <c r="T117">
        <v>5197933.74</v>
      </c>
      <c r="U117" s="2" t="s">
        <v>69</v>
      </c>
    </row>
    <row r="118" spans="2:25" x14ac:dyDescent="0.2">
      <c r="B118" s="2">
        <v>1205609</v>
      </c>
      <c r="C118" s="2" t="s">
        <v>7</v>
      </c>
      <c r="D118" s="2" t="s">
        <v>35</v>
      </c>
      <c r="E118" s="3">
        <v>45881.543726851851</v>
      </c>
      <c r="G118" s="2" t="s">
        <v>937</v>
      </c>
      <c r="H118" s="2">
        <v>1740433</v>
      </c>
      <c r="I118" s="2" t="s">
        <v>756</v>
      </c>
      <c r="N118">
        <v>21</v>
      </c>
      <c r="O118" s="2" t="s">
        <v>153</v>
      </c>
      <c r="P118">
        <v>1401935.47</v>
      </c>
      <c r="Q118" s="2" t="s">
        <v>69</v>
      </c>
      <c r="S118" s="2">
        <v>10717909</v>
      </c>
      <c r="T118">
        <v>1401935.47</v>
      </c>
      <c r="U118" s="2" t="s">
        <v>69</v>
      </c>
    </row>
    <row r="119" spans="2:25" x14ac:dyDescent="0.2">
      <c r="B119" s="2">
        <v>1205609</v>
      </c>
      <c r="C119" s="2" t="s">
        <v>7</v>
      </c>
      <c r="D119" s="2" t="s">
        <v>35</v>
      </c>
      <c r="E119" s="3">
        <v>45881.543726851851</v>
      </c>
      <c r="G119" s="2" t="s">
        <v>937</v>
      </c>
      <c r="H119" s="2">
        <v>1740434</v>
      </c>
      <c r="I119" s="2" t="s">
        <v>769</v>
      </c>
      <c r="N119">
        <v>21</v>
      </c>
      <c r="O119" s="2" t="s">
        <v>153</v>
      </c>
      <c r="P119">
        <v>993037.24</v>
      </c>
      <c r="Q119" s="2" t="s">
        <v>69</v>
      </c>
      <c r="S119" s="2">
        <v>10717910</v>
      </c>
      <c r="T119">
        <v>463017.98</v>
      </c>
      <c r="U119" s="2" t="s">
        <v>69</v>
      </c>
    </row>
    <row r="120" spans="2:25" x14ac:dyDescent="0.2">
      <c r="B120" s="2">
        <v>1205609</v>
      </c>
      <c r="C120" s="2" t="s">
        <v>7</v>
      </c>
      <c r="D120" s="2" t="s">
        <v>35</v>
      </c>
      <c r="E120" s="3">
        <v>45881.543726851851</v>
      </c>
      <c r="G120" s="2" t="s">
        <v>937</v>
      </c>
      <c r="H120" s="2">
        <v>1740435</v>
      </c>
      <c r="I120" s="2" t="s">
        <v>782</v>
      </c>
      <c r="N120">
        <v>21</v>
      </c>
      <c r="O120" s="2" t="s">
        <v>153</v>
      </c>
      <c r="P120">
        <v>1864526.6</v>
      </c>
      <c r="Q120" s="2" t="s">
        <v>69</v>
      </c>
      <c r="S120" s="2">
        <v>10717911</v>
      </c>
      <c r="T120">
        <v>1287767.8</v>
      </c>
      <c r="U120" s="2" t="s">
        <v>69</v>
      </c>
    </row>
    <row r="121" spans="2:25" x14ac:dyDescent="0.2">
      <c r="B121" s="2">
        <v>1205609</v>
      </c>
      <c r="C121" s="2" t="s">
        <v>7</v>
      </c>
      <c r="D121" s="2" t="s">
        <v>35</v>
      </c>
      <c r="E121" s="3">
        <v>45881.543726851851</v>
      </c>
      <c r="G121" s="2" t="s">
        <v>937</v>
      </c>
      <c r="H121" s="2">
        <v>1740436</v>
      </c>
      <c r="I121" s="2" t="s">
        <v>795</v>
      </c>
      <c r="N121">
        <v>21</v>
      </c>
      <c r="O121" s="2" t="s">
        <v>153</v>
      </c>
      <c r="P121">
        <v>3077840.67</v>
      </c>
      <c r="Q121" s="2" t="s">
        <v>69</v>
      </c>
      <c r="S121" s="2">
        <v>10717912</v>
      </c>
      <c r="T121">
        <v>711988.41</v>
      </c>
      <c r="U121" s="2" t="s">
        <v>69</v>
      </c>
    </row>
    <row r="122" spans="2:25" x14ac:dyDescent="0.2">
      <c r="B122" s="2">
        <v>1205609</v>
      </c>
      <c r="C122" s="2" t="s">
        <v>7</v>
      </c>
      <c r="D122" s="2" t="s">
        <v>35</v>
      </c>
      <c r="E122" s="3">
        <v>45881.543726851851</v>
      </c>
      <c r="G122" s="2" t="s">
        <v>937</v>
      </c>
      <c r="H122" s="2">
        <v>1740437</v>
      </c>
      <c r="I122" s="2" t="s">
        <v>808</v>
      </c>
      <c r="N122">
        <v>21</v>
      </c>
      <c r="O122" s="2" t="s">
        <v>153</v>
      </c>
      <c r="P122">
        <v>806277.36</v>
      </c>
      <c r="Q122" s="2" t="s">
        <v>69</v>
      </c>
      <c r="S122" s="2">
        <v>10717913</v>
      </c>
      <c r="T122">
        <v>302802.92</v>
      </c>
      <c r="U122" s="2" t="s">
        <v>69</v>
      </c>
    </row>
    <row r="123" spans="2:25" x14ac:dyDescent="0.2">
      <c r="B123" s="2">
        <v>1205609</v>
      </c>
      <c r="C123" s="2" t="s">
        <v>7</v>
      </c>
      <c r="D123" s="2" t="s">
        <v>35</v>
      </c>
      <c r="E123" s="3">
        <v>45881.543726851851</v>
      </c>
      <c r="G123" s="2" t="s">
        <v>937</v>
      </c>
      <c r="H123" s="2">
        <v>1740438</v>
      </c>
      <c r="I123" s="2" t="s">
        <v>821</v>
      </c>
      <c r="N123">
        <v>21</v>
      </c>
      <c r="O123" s="2" t="s">
        <v>153</v>
      </c>
      <c r="P123">
        <v>14150990.4</v>
      </c>
      <c r="Q123" s="2" t="s">
        <v>69</v>
      </c>
      <c r="S123" s="2">
        <v>10717914</v>
      </c>
      <c r="T123">
        <v>10613242.800000001</v>
      </c>
      <c r="U123" s="2" t="s">
        <v>69</v>
      </c>
    </row>
    <row r="124" spans="2:25" x14ac:dyDescent="0.2">
      <c r="B124" s="2">
        <v>1205609</v>
      </c>
      <c r="C124" s="2" t="s">
        <v>7</v>
      </c>
      <c r="D124" s="2" t="s">
        <v>35</v>
      </c>
      <c r="E124" s="3">
        <v>45881.543726851851</v>
      </c>
      <c r="G124" s="2" t="s">
        <v>937</v>
      </c>
      <c r="H124" s="2">
        <v>1740439</v>
      </c>
      <c r="I124" s="2" t="s">
        <v>834</v>
      </c>
      <c r="N124">
        <v>21</v>
      </c>
      <c r="O124" s="2" t="s">
        <v>153</v>
      </c>
      <c r="P124">
        <v>3784567.2</v>
      </c>
      <c r="Q124" s="2" t="s">
        <v>69</v>
      </c>
      <c r="S124" s="2">
        <v>10717915</v>
      </c>
      <c r="T124">
        <v>3784567.2</v>
      </c>
      <c r="U124" s="2" t="s">
        <v>69</v>
      </c>
    </row>
    <row r="125" spans="2:25" x14ac:dyDescent="0.2">
      <c r="B125" s="2">
        <v>1205609</v>
      </c>
      <c r="C125" s="2" t="s">
        <v>7</v>
      </c>
      <c r="D125" s="2" t="s">
        <v>35</v>
      </c>
      <c r="E125" s="3">
        <v>45881.543726851851</v>
      </c>
      <c r="G125" s="2" t="s">
        <v>937</v>
      </c>
      <c r="H125" s="2">
        <v>1740440</v>
      </c>
      <c r="I125" s="2" t="s">
        <v>847</v>
      </c>
      <c r="N125">
        <v>1</v>
      </c>
      <c r="O125" s="2" t="s">
        <v>153</v>
      </c>
      <c r="P125">
        <v>0</v>
      </c>
      <c r="Q125" s="2" t="s">
        <v>69</v>
      </c>
      <c r="S125" s="2">
        <v>10717916</v>
      </c>
      <c r="T125">
        <v>0</v>
      </c>
      <c r="U125" s="2" t="s">
        <v>69</v>
      </c>
    </row>
    <row r="126" spans="2:25" x14ac:dyDescent="0.2">
      <c r="B126" s="2">
        <v>1205609</v>
      </c>
      <c r="C126" s="2" t="s">
        <v>7</v>
      </c>
      <c r="D126" s="2" t="s">
        <v>35</v>
      </c>
      <c r="E126" s="3">
        <v>45881.543726851851</v>
      </c>
      <c r="G126" s="2" t="s">
        <v>937</v>
      </c>
      <c r="H126" s="2">
        <v>1740441</v>
      </c>
      <c r="I126" s="2" t="s">
        <v>860</v>
      </c>
      <c r="N126">
        <v>1</v>
      </c>
      <c r="O126" s="2" t="s">
        <v>153</v>
      </c>
      <c r="P126">
        <v>3640399765.46</v>
      </c>
      <c r="Q126" s="2" t="s">
        <v>69</v>
      </c>
      <c r="S126" s="2">
        <v>10717917</v>
      </c>
      <c r="T126">
        <v>3567804936.2800002</v>
      </c>
      <c r="U126" s="2" t="s">
        <v>69</v>
      </c>
    </row>
    <row r="127" spans="2:25" x14ac:dyDescent="0.2">
      <c r="B127" s="2">
        <v>1205609</v>
      </c>
      <c r="C127" s="2" t="s">
        <v>7</v>
      </c>
      <c r="D127" s="2" t="s">
        <v>35</v>
      </c>
      <c r="E127" s="3">
        <v>45881.543726851851</v>
      </c>
      <c r="G127" s="2" t="s">
        <v>937</v>
      </c>
      <c r="H127" s="2">
        <v>1740442</v>
      </c>
      <c r="I127" s="2" t="s">
        <v>873</v>
      </c>
      <c r="N127">
        <v>1</v>
      </c>
      <c r="O127" s="2" t="s">
        <v>153</v>
      </c>
      <c r="P127">
        <v>691675955.44000006</v>
      </c>
      <c r="Q127" s="2" t="s">
        <v>69</v>
      </c>
      <c r="S127" s="2">
        <v>10717918</v>
      </c>
      <c r="T127">
        <v>677882937.88999999</v>
      </c>
      <c r="U127" s="2" t="s">
        <v>69</v>
      </c>
    </row>
    <row r="128" spans="2:25" x14ac:dyDescent="0.2">
      <c r="B128" s="2">
        <v>1205610</v>
      </c>
      <c r="C128" s="2" t="s">
        <v>8</v>
      </c>
      <c r="D128" s="2" t="s">
        <v>36</v>
      </c>
      <c r="E128" s="3">
        <v>45880.52511574074</v>
      </c>
      <c r="G128" s="2" t="s">
        <v>937</v>
      </c>
      <c r="H128" s="2">
        <v>1740381</v>
      </c>
      <c r="I128" s="2" t="s">
        <v>64</v>
      </c>
      <c r="N128">
        <v>21</v>
      </c>
      <c r="O128" s="2" t="s">
        <v>84</v>
      </c>
      <c r="P128">
        <v>1450014991.3499999</v>
      </c>
      <c r="Q128" s="2" t="s">
        <v>69</v>
      </c>
      <c r="S128" s="2">
        <v>10662044</v>
      </c>
      <c r="T128">
        <v>1450014991.3499999</v>
      </c>
      <c r="U128" s="2" t="s">
        <v>69</v>
      </c>
      <c r="V128" s="4">
        <v>21</v>
      </c>
      <c r="W128" s="2" t="s">
        <v>74</v>
      </c>
      <c r="X128" s="2">
        <v>515</v>
      </c>
      <c r="Y128" s="2" t="s">
        <v>74</v>
      </c>
    </row>
    <row r="129" spans="2:25" x14ac:dyDescent="0.2">
      <c r="B129" s="2">
        <v>1205610</v>
      </c>
      <c r="C129" s="2" t="s">
        <v>8</v>
      </c>
      <c r="D129" s="2" t="s">
        <v>36</v>
      </c>
      <c r="E129" s="3">
        <v>45880.52511574074</v>
      </c>
      <c r="G129" s="2" t="s">
        <v>937</v>
      </c>
      <c r="H129" s="2">
        <v>1740382</v>
      </c>
      <c r="I129" s="2" t="s">
        <v>92</v>
      </c>
      <c r="N129">
        <v>21</v>
      </c>
      <c r="O129" s="2" t="s">
        <v>84</v>
      </c>
      <c r="P129">
        <v>9590460</v>
      </c>
      <c r="Q129" s="2" t="s">
        <v>69</v>
      </c>
      <c r="S129" s="2">
        <v>10662045</v>
      </c>
      <c r="T129">
        <v>9590460</v>
      </c>
      <c r="U129" s="2" t="s">
        <v>69</v>
      </c>
      <c r="V129" s="4">
        <v>21</v>
      </c>
      <c r="W129" s="2" t="s">
        <v>96</v>
      </c>
      <c r="X129" s="2">
        <v>750</v>
      </c>
      <c r="Y129" s="2" t="s">
        <v>96</v>
      </c>
    </row>
    <row r="130" spans="2:25" x14ac:dyDescent="0.2">
      <c r="B130" s="2">
        <v>1205610</v>
      </c>
      <c r="C130" s="2" t="s">
        <v>8</v>
      </c>
      <c r="D130" s="2" t="s">
        <v>36</v>
      </c>
      <c r="E130" s="3">
        <v>45880.52511574074</v>
      </c>
      <c r="G130" s="2" t="s">
        <v>937</v>
      </c>
      <c r="H130" s="2">
        <v>1740383</v>
      </c>
      <c r="I130" s="2" t="s">
        <v>105</v>
      </c>
      <c r="N130">
        <v>21</v>
      </c>
      <c r="O130" s="2" t="s">
        <v>84</v>
      </c>
      <c r="P130">
        <v>935307.52</v>
      </c>
      <c r="Q130" s="2" t="s">
        <v>69</v>
      </c>
      <c r="S130" s="2">
        <v>10662046</v>
      </c>
      <c r="T130">
        <v>935307.52</v>
      </c>
      <c r="U130" s="2" t="s">
        <v>69</v>
      </c>
      <c r="V130" s="4">
        <v>21</v>
      </c>
      <c r="W130" s="2" t="s">
        <v>109</v>
      </c>
      <c r="X130" s="2">
        <v>64</v>
      </c>
      <c r="Y130" s="2" t="s">
        <v>109</v>
      </c>
    </row>
    <row r="131" spans="2:25" x14ac:dyDescent="0.2">
      <c r="B131" s="2">
        <v>1205610</v>
      </c>
      <c r="C131" s="2" t="s">
        <v>8</v>
      </c>
      <c r="D131" s="2" t="s">
        <v>36</v>
      </c>
      <c r="E131" s="3">
        <v>45880.52511574074</v>
      </c>
      <c r="G131" s="2" t="s">
        <v>937</v>
      </c>
      <c r="H131" s="2">
        <v>1740384</v>
      </c>
      <c r="I131" s="2" t="s">
        <v>118</v>
      </c>
      <c r="N131">
        <v>21</v>
      </c>
      <c r="O131" s="2" t="s">
        <v>84</v>
      </c>
      <c r="P131">
        <v>87282455.790000007</v>
      </c>
      <c r="Q131" s="2" t="s">
        <v>69</v>
      </c>
      <c r="S131" s="2">
        <v>10662047</v>
      </c>
      <c r="T131">
        <v>87282455.790000007</v>
      </c>
      <c r="U131" s="2" t="s">
        <v>69</v>
      </c>
      <c r="V131" s="4">
        <v>21</v>
      </c>
      <c r="W131" s="2" t="s">
        <v>122</v>
      </c>
      <c r="X131" s="2">
        <v>31</v>
      </c>
      <c r="Y131" s="2" t="s">
        <v>122</v>
      </c>
    </row>
    <row r="132" spans="2:25" x14ac:dyDescent="0.2">
      <c r="B132" s="2">
        <v>1205610</v>
      </c>
      <c r="C132" s="2" t="s">
        <v>8</v>
      </c>
      <c r="D132" s="2" t="s">
        <v>36</v>
      </c>
      <c r="E132" s="3">
        <v>45880.52511574074</v>
      </c>
      <c r="G132" s="2" t="s">
        <v>937</v>
      </c>
      <c r="H132" s="2">
        <v>1740385</v>
      </c>
      <c r="I132" s="2" t="s">
        <v>131</v>
      </c>
      <c r="N132">
        <v>21</v>
      </c>
      <c r="O132" s="2" t="s">
        <v>84</v>
      </c>
      <c r="P132">
        <v>25340067.809999999</v>
      </c>
      <c r="Q132" s="2" t="s">
        <v>69</v>
      </c>
      <c r="S132" s="2">
        <v>10662048</v>
      </c>
      <c r="T132">
        <v>33720522.390000001</v>
      </c>
      <c r="U132" s="2" t="s">
        <v>69</v>
      </c>
      <c r="V132" s="4">
        <v>21</v>
      </c>
      <c r="W132" s="2" t="s">
        <v>135</v>
      </c>
      <c r="X132" s="2">
        <v>9</v>
      </c>
      <c r="Y132" s="2" t="s">
        <v>135</v>
      </c>
    </row>
    <row r="133" spans="2:25" x14ac:dyDescent="0.2">
      <c r="B133" s="2">
        <v>1205610</v>
      </c>
      <c r="C133" s="2" t="s">
        <v>8</v>
      </c>
      <c r="D133" s="2" t="s">
        <v>36</v>
      </c>
      <c r="E133" s="3">
        <v>45880.52511574074</v>
      </c>
      <c r="G133" s="2" t="s">
        <v>937</v>
      </c>
      <c r="H133" s="2">
        <v>1740386</v>
      </c>
      <c r="I133" s="2" t="s">
        <v>144</v>
      </c>
      <c r="N133">
        <v>21</v>
      </c>
      <c r="O133" s="2" t="s">
        <v>153</v>
      </c>
      <c r="P133">
        <v>3107185.55</v>
      </c>
      <c r="Q133" s="2" t="s">
        <v>69</v>
      </c>
      <c r="S133" s="2">
        <v>10662049</v>
      </c>
      <c r="T133">
        <v>5962613.3499999996</v>
      </c>
      <c r="U133" s="2" t="s">
        <v>69</v>
      </c>
      <c r="V133" s="4">
        <v>21</v>
      </c>
      <c r="W133" s="2" t="s">
        <v>148</v>
      </c>
      <c r="X133" s="2">
        <v>515</v>
      </c>
      <c r="Y133" s="2" t="s">
        <v>148</v>
      </c>
    </row>
    <row r="134" spans="2:25" x14ac:dyDescent="0.2">
      <c r="B134" s="2">
        <v>1205610</v>
      </c>
      <c r="C134" s="2" t="s">
        <v>8</v>
      </c>
      <c r="D134" s="2" t="s">
        <v>36</v>
      </c>
      <c r="E134" s="3">
        <v>45880.52511574074</v>
      </c>
      <c r="G134" s="2" t="s">
        <v>937</v>
      </c>
      <c r="H134" s="2">
        <v>1740387</v>
      </c>
      <c r="I134" s="2" t="s">
        <v>158</v>
      </c>
      <c r="N134">
        <v>21</v>
      </c>
      <c r="O134" s="2" t="s">
        <v>153</v>
      </c>
      <c r="P134">
        <v>2122648.56</v>
      </c>
      <c r="Q134" s="2" t="s">
        <v>69</v>
      </c>
      <c r="S134" s="2">
        <v>10662050</v>
      </c>
      <c r="T134">
        <v>8343165.2999999998</v>
      </c>
      <c r="U134" s="2" t="s">
        <v>69</v>
      </c>
      <c r="V134" s="4">
        <v>21</v>
      </c>
      <c r="W134" s="2" t="s">
        <v>162</v>
      </c>
      <c r="X134" s="2">
        <v>258</v>
      </c>
      <c r="Y134" s="2" t="s">
        <v>162</v>
      </c>
    </row>
    <row r="135" spans="2:25" x14ac:dyDescent="0.2">
      <c r="B135" s="2">
        <v>1205610</v>
      </c>
      <c r="C135" s="2" t="s">
        <v>8</v>
      </c>
      <c r="D135" s="2" t="s">
        <v>36</v>
      </c>
      <c r="E135" s="3">
        <v>45880.52511574074</v>
      </c>
      <c r="G135" s="2" t="s">
        <v>937</v>
      </c>
      <c r="H135" s="2">
        <v>1740388</v>
      </c>
      <c r="I135" s="2" t="s">
        <v>171</v>
      </c>
      <c r="N135">
        <v>21</v>
      </c>
      <c r="O135" s="2" t="s">
        <v>153</v>
      </c>
      <c r="P135">
        <v>3954597.45</v>
      </c>
      <c r="Q135" s="2" t="s">
        <v>69</v>
      </c>
      <c r="S135" s="2">
        <v>10662051</v>
      </c>
      <c r="T135">
        <v>5924807.2000000002</v>
      </c>
      <c r="U135" s="2" t="s">
        <v>69</v>
      </c>
      <c r="V135" s="4">
        <v>21</v>
      </c>
      <c r="W135" s="2" t="s">
        <v>175</v>
      </c>
      <c r="X135" s="2">
        <v>515</v>
      </c>
      <c r="Y135" s="2" t="s">
        <v>175</v>
      </c>
    </row>
    <row r="136" spans="2:25" x14ac:dyDescent="0.2">
      <c r="B136" s="2">
        <v>1205610</v>
      </c>
      <c r="C136" s="2" t="s">
        <v>8</v>
      </c>
      <c r="D136" s="2" t="s">
        <v>36</v>
      </c>
      <c r="E136" s="3">
        <v>45880.52511574074</v>
      </c>
      <c r="G136" s="2" t="s">
        <v>937</v>
      </c>
      <c r="H136" s="2">
        <v>1740389</v>
      </c>
      <c r="I136" s="2" t="s">
        <v>184</v>
      </c>
      <c r="N136">
        <v>21</v>
      </c>
      <c r="O136" s="2" t="s">
        <v>153</v>
      </c>
      <c r="P136">
        <v>2264158.98</v>
      </c>
      <c r="Q136" s="2" t="s">
        <v>69</v>
      </c>
      <c r="S136" s="2">
        <v>10662052</v>
      </c>
      <c r="T136">
        <v>4395094.5</v>
      </c>
      <c r="U136" s="2" t="s">
        <v>69</v>
      </c>
      <c r="V136" s="4">
        <v>21</v>
      </c>
      <c r="W136" s="2" t="s">
        <v>188</v>
      </c>
      <c r="X136" s="2">
        <v>258</v>
      </c>
      <c r="Y136" s="2" t="s">
        <v>188</v>
      </c>
    </row>
    <row r="137" spans="2:25" x14ac:dyDescent="0.2">
      <c r="B137" s="2">
        <v>1205610</v>
      </c>
      <c r="C137" s="2" t="s">
        <v>8</v>
      </c>
      <c r="D137" s="2" t="s">
        <v>36</v>
      </c>
      <c r="E137" s="3">
        <v>45880.52511574074</v>
      </c>
      <c r="G137" s="2" t="s">
        <v>937</v>
      </c>
      <c r="H137" s="2">
        <v>1740390</v>
      </c>
      <c r="I137" s="2" t="s">
        <v>197</v>
      </c>
      <c r="N137">
        <v>21</v>
      </c>
      <c r="O137" s="2" t="s">
        <v>153</v>
      </c>
      <c r="P137">
        <v>5935735.5899999999</v>
      </c>
      <c r="Q137" s="2" t="s">
        <v>69</v>
      </c>
      <c r="S137" s="2">
        <v>10662053</v>
      </c>
      <c r="T137">
        <v>9748024.7200000007</v>
      </c>
      <c r="U137" s="2" t="s">
        <v>69</v>
      </c>
      <c r="V137" s="4">
        <v>21</v>
      </c>
      <c r="W137" s="2" t="s">
        <v>201</v>
      </c>
      <c r="X137" s="2">
        <v>773</v>
      </c>
      <c r="Y137" s="2" t="s">
        <v>201</v>
      </c>
    </row>
    <row r="138" spans="2:25" x14ac:dyDescent="0.2">
      <c r="B138" s="2">
        <v>1205610</v>
      </c>
      <c r="C138" s="2" t="s">
        <v>8</v>
      </c>
      <c r="D138" s="2" t="s">
        <v>36</v>
      </c>
      <c r="E138" s="3">
        <v>45880.52511574074</v>
      </c>
      <c r="G138" s="2" t="s">
        <v>937</v>
      </c>
      <c r="H138" s="2">
        <v>1740391</v>
      </c>
      <c r="I138" s="2" t="s">
        <v>210</v>
      </c>
      <c r="N138">
        <v>21</v>
      </c>
      <c r="O138" s="2" t="s">
        <v>153</v>
      </c>
      <c r="P138">
        <v>6509456.0999999996</v>
      </c>
      <c r="Q138" s="2" t="s">
        <v>69</v>
      </c>
      <c r="S138" s="2">
        <v>10662054</v>
      </c>
      <c r="T138">
        <v>8866376.4000000004</v>
      </c>
      <c r="U138" s="2" t="s">
        <v>69</v>
      </c>
      <c r="V138" s="4">
        <v>21</v>
      </c>
      <c r="W138" s="2" t="s">
        <v>214</v>
      </c>
      <c r="X138" s="2">
        <v>258</v>
      </c>
      <c r="Y138" s="2" t="s">
        <v>214</v>
      </c>
    </row>
    <row r="139" spans="2:25" x14ac:dyDescent="0.2">
      <c r="B139" s="2">
        <v>1205610</v>
      </c>
      <c r="C139" s="2" t="s">
        <v>8</v>
      </c>
      <c r="D139" s="2" t="s">
        <v>36</v>
      </c>
      <c r="E139" s="3">
        <v>45880.52511574074</v>
      </c>
      <c r="G139" s="2" t="s">
        <v>937</v>
      </c>
      <c r="H139" s="2">
        <v>1740392</v>
      </c>
      <c r="I139" s="2" t="s">
        <v>223</v>
      </c>
      <c r="N139">
        <v>21</v>
      </c>
      <c r="O139" s="2" t="s">
        <v>153</v>
      </c>
      <c r="P139">
        <v>566039.1</v>
      </c>
      <c r="Q139" s="2" t="s">
        <v>69</v>
      </c>
      <c r="S139" s="2">
        <v>10662055</v>
      </c>
      <c r="T139">
        <v>1322337.72</v>
      </c>
      <c r="U139" s="2" t="s">
        <v>69</v>
      </c>
      <c r="V139" s="4">
        <v>21</v>
      </c>
      <c r="W139" s="2" t="s">
        <v>227</v>
      </c>
      <c r="X139" s="2">
        <v>129</v>
      </c>
      <c r="Y139" s="2" t="s">
        <v>227</v>
      </c>
    </row>
    <row r="140" spans="2:25" x14ac:dyDescent="0.2">
      <c r="B140" s="2">
        <v>1205610</v>
      </c>
      <c r="C140" s="2" t="s">
        <v>8</v>
      </c>
      <c r="D140" s="2" t="s">
        <v>36</v>
      </c>
      <c r="E140" s="3">
        <v>45880.52511574074</v>
      </c>
      <c r="G140" s="2" t="s">
        <v>937</v>
      </c>
      <c r="H140" s="2">
        <v>1740393</v>
      </c>
      <c r="I140" s="2" t="s">
        <v>236</v>
      </c>
      <c r="N140">
        <v>21</v>
      </c>
      <c r="O140" s="2" t="s">
        <v>153</v>
      </c>
      <c r="P140">
        <v>495285.18</v>
      </c>
      <c r="Q140" s="2" t="s">
        <v>69</v>
      </c>
      <c r="S140" s="2">
        <v>10662056</v>
      </c>
      <c r="T140">
        <v>684951.3</v>
      </c>
      <c r="U140" s="2" t="s">
        <v>69</v>
      </c>
      <c r="V140" s="4">
        <v>21</v>
      </c>
      <c r="W140" s="2" t="s">
        <v>240</v>
      </c>
      <c r="X140" s="2">
        <v>129</v>
      </c>
      <c r="Y140" s="2" t="s">
        <v>240</v>
      </c>
    </row>
    <row r="141" spans="2:25" x14ac:dyDescent="0.2">
      <c r="B141" s="2">
        <v>1205610</v>
      </c>
      <c r="C141" s="2" t="s">
        <v>8</v>
      </c>
      <c r="D141" s="2" t="s">
        <v>36</v>
      </c>
      <c r="E141" s="3">
        <v>45880.52511574074</v>
      </c>
      <c r="G141" s="2" t="s">
        <v>937</v>
      </c>
      <c r="H141" s="2">
        <v>1740394</v>
      </c>
      <c r="I141" s="2" t="s">
        <v>249</v>
      </c>
      <c r="N141">
        <v>21</v>
      </c>
      <c r="O141" s="2" t="s">
        <v>153</v>
      </c>
      <c r="P141">
        <v>7909194.9000000004</v>
      </c>
      <c r="Q141" s="2" t="s">
        <v>69</v>
      </c>
      <c r="S141" s="2">
        <v>10662057</v>
      </c>
      <c r="T141">
        <v>61564572.899999999</v>
      </c>
      <c r="U141" s="2" t="s">
        <v>69</v>
      </c>
      <c r="V141" s="4">
        <v>21</v>
      </c>
      <c r="W141" s="2" t="s">
        <v>253</v>
      </c>
      <c r="X141" s="2">
        <v>1030</v>
      </c>
      <c r="Y141" s="2" t="s">
        <v>253</v>
      </c>
    </row>
    <row r="142" spans="2:25" x14ac:dyDescent="0.2">
      <c r="B142" s="2">
        <v>1205610</v>
      </c>
      <c r="C142" s="2" t="s">
        <v>8</v>
      </c>
      <c r="D142" s="2" t="s">
        <v>36</v>
      </c>
      <c r="E142" s="3">
        <v>45880.52511574074</v>
      </c>
      <c r="G142" s="2" t="s">
        <v>937</v>
      </c>
      <c r="H142" s="2">
        <v>1740395</v>
      </c>
      <c r="I142" s="2" t="s">
        <v>262</v>
      </c>
      <c r="N142">
        <v>21</v>
      </c>
      <c r="O142" s="2" t="s">
        <v>153</v>
      </c>
      <c r="P142">
        <v>1981138.14</v>
      </c>
      <c r="Q142" s="2" t="s">
        <v>69</v>
      </c>
      <c r="S142" s="2">
        <v>10662058</v>
      </c>
      <c r="T142">
        <v>8980660.0800000001</v>
      </c>
      <c r="U142" s="2" t="s">
        <v>69</v>
      </c>
      <c r="V142" s="4">
        <v>21</v>
      </c>
      <c r="W142" s="2" t="s">
        <v>266</v>
      </c>
      <c r="X142" s="2">
        <v>258</v>
      </c>
      <c r="Y142" s="2" t="s">
        <v>266</v>
      </c>
    </row>
    <row r="143" spans="2:25" x14ac:dyDescent="0.2">
      <c r="B143" s="2">
        <v>1205610</v>
      </c>
      <c r="C143" s="2" t="s">
        <v>8</v>
      </c>
      <c r="D143" s="2" t="s">
        <v>36</v>
      </c>
      <c r="E143" s="3">
        <v>45880.52511574074</v>
      </c>
      <c r="G143" s="2" t="s">
        <v>937</v>
      </c>
      <c r="H143" s="2">
        <v>1740396</v>
      </c>
      <c r="I143" s="2" t="s">
        <v>275</v>
      </c>
      <c r="N143">
        <v>21</v>
      </c>
      <c r="O143" s="2" t="s">
        <v>153</v>
      </c>
      <c r="P143">
        <v>2122648.56</v>
      </c>
      <c r="Q143" s="2" t="s">
        <v>69</v>
      </c>
      <c r="S143" s="2">
        <v>10662059</v>
      </c>
      <c r="T143">
        <v>7030298.7599999998</v>
      </c>
      <c r="U143" s="2" t="s">
        <v>69</v>
      </c>
      <c r="V143" s="4">
        <v>21</v>
      </c>
      <c r="W143" s="2" t="s">
        <v>279</v>
      </c>
      <c r="X143" s="2">
        <v>129</v>
      </c>
      <c r="Y143" s="2" t="s">
        <v>279</v>
      </c>
    </row>
    <row r="144" spans="2:25" x14ac:dyDescent="0.2">
      <c r="B144" s="2">
        <v>1205610</v>
      </c>
      <c r="C144" s="2" t="s">
        <v>8</v>
      </c>
      <c r="D144" s="2" t="s">
        <v>36</v>
      </c>
      <c r="E144" s="3">
        <v>45880.52511574074</v>
      </c>
      <c r="G144" s="2" t="s">
        <v>937</v>
      </c>
      <c r="H144" s="2">
        <v>1740397</v>
      </c>
      <c r="I144" s="2" t="s">
        <v>288</v>
      </c>
      <c r="N144">
        <v>21</v>
      </c>
      <c r="O144" s="2" t="s">
        <v>153</v>
      </c>
      <c r="P144">
        <v>1981138.14</v>
      </c>
      <c r="Q144" s="2" t="s">
        <v>69</v>
      </c>
      <c r="S144" s="2">
        <v>10662060</v>
      </c>
      <c r="T144">
        <v>5432259.6600000001</v>
      </c>
      <c r="U144" s="2" t="s">
        <v>69</v>
      </c>
      <c r="V144" s="4">
        <v>21</v>
      </c>
      <c r="W144" s="2" t="s">
        <v>292</v>
      </c>
      <c r="X144" s="2">
        <v>258</v>
      </c>
      <c r="Y144" s="2" t="s">
        <v>292</v>
      </c>
    </row>
    <row r="145" spans="2:25" x14ac:dyDescent="0.2">
      <c r="B145" s="2">
        <v>1205610</v>
      </c>
      <c r="C145" s="2" t="s">
        <v>8</v>
      </c>
      <c r="D145" s="2" t="s">
        <v>36</v>
      </c>
      <c r="E145" s="3">
        <v>45880.52511574074</v>
      </c>
      <c r="G145" s="2" t="s">
        <v>937</v>
      </c>
      <c r="H145" s="2">
        <v>1740398</v>
      </c>
      <c r="I145" s="2" t="s">
        <v>301</v>
      </c>
      <c r="N145">
        <v>21</v>
      </c>
      <c r="O145" s="2" t="s">
        <v>153</v>
      </c>
      <c r="P145">
        <v>990569.07</v>
      </c>
      <c r="Q145" s="2" t="s">
        <v>69</v>
      </c>
      <c r="S145" s="2">
        <v>10662061</v>
      </c>
      <c r="T145">
        <v>32858815.5</v>
      </c>
      <c r="U145" s="2" t="s">
        <v>69</v>
      </c>
      <c r="V145" s="4">
        <v>21</v>
      </c>
      <c r="W145" s="2" t="s">
        <v>305</v>
      </c>
      <c r="X145" s="2">
        <v>129</v>
      </c>
      <c r="Y145" s="2" t="s">
        <v>305</v>
      </c>
    </row>
    <row r="146" spans="2:25" x14ac:dyDescent="0.2">
      <c r="B146" s="2">
        <v>1205610</v>
      </c>
      <c r="C146" s="2" t="s">
        <v>8</v>
      </c>
      <c r="D146" s="2" t="s">
        <v>36</v>
      </c>
      <c r="E146" s="3">
        <v>45880.52511574074</v>
      </c>
      <c r="G146" s="2" t="s">
        <v>937</v>
      </c>
      <c r="H146" s="2">
        <v>1740399</v>
      </c>
      <c r="I146" s="2" t="s">
        <v>314</v>
      </c>
      <c r="N146">
        <v>21</v>
      </c>
      <c r="O146" s="2" t="s">
        <v>153</v>
      </c>
      <c r="P146">
        <v>2655015.5499999998</v>
      </c>
      <c r="Q146" s="2" t="s">
        <v>69</v>
      </c>
      <c r="S146" s="2">
        <v>10662062</v>
      </c>
      <c r="T146">
        <v>8811387.3499999996</v>
      </c>
      <c r="U146" s="2" t="s">
        <v>69</v>
      </c>
      <c r="V146" s="4">
        <v>21</v>
      </c>
      <c r="W146" s="2" t="s">
        <v>318</v>
      </c>
      <c r="X146" s="2">
        <v>515</v>
      </c>
      <c r="Y146" s="2" t="s">
        <v>318</v>
      </c>
    </row>
    <row r="147" spans="2:25" x14ac:dyDescent="0.2">
      <c r="B147" s="2">
        <v>1205610</v>
      </c>
      <c r="C147" s="2" t="s">
        <v>8</v>
      </c>
      <c r="D147" s="2" t="s">
        <v>36</v>
      </c>
      <c r="E147" s="3">
        <v>45880.52511574074</v>
      </c>
      <c r="G147" s="2" t="s">
        <v>937</v>
      </c>
      <c r="H147" s="2">
        <v>1740400</v>
      </c>
      <c r="I147" s="2" t="s">
        <v>327</v>
      </c>
      <c r="N147">
        <v>21</v>
      </c>
      <c r="O147" s="2" t="s">
        <v>153</v>
      </c>
      <c r="P147">
        <v>1330085.46</v>
      </c>
      <c r="Q147" s="2" t="s">
        <v>69</v>
      </c>
      <c r="S147" s="2">
        <v>10662063</v>
      </c>
      <c r="T147">
        <v>4433188.2</v>
      </c>
      <c r="U147" s="2" t="s">
        <v>69</v>
      </c>
      <c r="V147" s="4">
        <v>21</v>
      </c>
      <c r="W147" s="2" t="s">
        <v>331</v>
      </c>
      <c r="X147" s="2">
        <v>258</v>
      </c>
      <c r="Y147" s="2" t="s">
        <v>331</v>
      </c>
    </row>
    <row r="148" spans="2:25" x14ac:dyDescent="0.2">
      <c r="B148" s="2">
        <v>1205610</v>
      </c>
      <c r="C148" s="2" t="s">
        <v>8</v>
      </c>
      <c r="D148" s="2" t="s">
        <v>36</v>
      </c>
      <c r="E148" s="3">
        <v>45880.52511574074</v>
      </c>
      <c r="G148" s="2" t="s">
        <v>937</v>
      </c>
      <c r="H148" s="2">
        <v>1740401</v>
      </c>
      <c r="I148" s="2" t="s">
        <v>340</v>
      </c>
      <c r="N148">
        <v>21</v>
      </c>
      <c r="O148" s="2" t="s">
        <v>153</v>
      </c>
      <c r="P148">
        <v>215877.7</v>
      </c>
      <c r="Q148" s="2" t="s">
        <v>69</v>
      </c>
      <c r="S148" s="2">
        <v>10662064</v>
      </c>
      <c r="T148">
        <v>759552.9</v>
      </c>
      <c r="U148" s="2" t="s">
        <v>69</v>
      </c>
      <c r="V148" s="4">
        <v>21</v>
      </c>
      <c r="W148" s="2" t="s">
        <v>344</v>
      </c>
      <c r="X148" s="2">
        <v>1030</v>
      </c>
      <c r="Y148" s="2" t="s">
        <v>344</v>
      </c>
    </row>
    <row r="149" spans="2:25" x14ac:dyDescent="0.2">
      <c r="B149" s="2">
        <v>1205610</v>
      </c>
      <c r="C149" s="2" t="s">
        <v>8</v>
      </c>
      <c r="D149" s="2" t="s">
        <v>36</v>
      </c>
      <c r="E149" s="3">
        <v>45880.52511574074</v>
      </c>
      <c r="G149" s="2" t="s">
        <v>937</v>
      </c>
      <c r="H149" s="2">
        <v>1740402</v>
      </c>
      <c r="I149" s="2" t="s">
        <v>353</v>
      </c>
      <c r="N149">
        <v>21</v>
      </c>
      <c r="O149" s="2" t="s">
        <v>153</v>
      </c>
      <c r="P149">
        <v>1388728.4</v>
      </c>
      <c r="Q149" s="2" t="s">
        <v>69</v>
      </c>
      <c r="S149" s="2">
        <v>10662065</v>
      </c>
      <c r="T149">
        <v>6115130.5999999996</v>
      </c>
      <c r="U149" s="2" t="s">
        <v>69</v>
      </c>
      <c r="V149" s="4">
        <v>21</v>
      </c>
      <c r="W149" s="2" t="s">
        <v>357</v>
      </c>
      <c r="X149" s="2">
        <v>515</v>
      </c>
      <c r="Y149" s="2" t="s">
        <v>357</v>
      </c>
    </row>
    <row r="150" spans="2:25" x14ac:dyDescent="0.2">
      <c r="B150" s="2">
        <v>1205610</v>
      </c>
      <c r="C150" s="2" t="s">
        <v>8</v>
      </c>
      <c r="D150" s="2" t="s">
        <v>36</v>
      </c>
      <c r="E150" s="3">
        <v>45880.52511574074</v>
      </c>
      <c r="G150" s="2" t="s">
        <v>937</v>
      </c>
      <c r="H150" s="2">
        <v>1740403</v>
      </c>
      <c r="I150" s="2" t="s">
        <v>366</v>
      </c>
      <c r="N150">
        <v>21</v>
      </c>
      <c r="O150" s="2" t="s">
        <v>153</v>
      </c>
      <c r="P150">
        <v>678493.56</v>
      </c>
      <c r="Q150" s="2" t="s">
        <v>69</v>
      </c>
      <c r="S150" s="2">
        <v>10662066</v>
      </c>
      <c r="T150">
        <v>3510306.72</v>
      </c>
      <c r="U150" s="2" t="s">
        <v>69</v>
      </c>
      <c r="V150" s="4">
        <v>21</v>
      </c>
      <c r="W150" s="2" t="s">
        <v>370</v>
      </c>
      <c r="X150" s="2">
        <v>258</v>
      </c>
      <c r="Y150" s="2" t="s">
        <v>370</v>
      </c>
    </row>
    <row r="151" spans="2:25" x14ac:dyDescent="0.2">
      <c r="B151" s="2">
        <v>1205610</v>
      </c>
      <c r="C151" s="2" t="s">
        <v>8</v>
      </c>
      <c r="D151" s="2" t="s">
        <v>36</v>
      </c>
      <c r="E151" s="3">
        <v>45880.52511574074</v>
      </c>
      <c r="G151" s="2" t="s">
        <v>937</v>
      </c>
      <c r="H151" s="2">
        <v>1740404</v>
      </c>
      <c r="I151" s="2" t="s">
        <v>379</v>
      </c>
      <c r="N151">
        <v>21</v>
      </c>
      <c r="O151" s="2" t="s">
        <v>153</v>
      </c>
      <c r="P151">
        <v>3347515.15</v>
      </c>
      <c r="Q151" s="2" t="s">
        <v>69</v>
      </c>
      <c r="S151" s="2">
        <v>10662067</v>
      </c>
      <c r="T151">
        <v>9634532.8599999994</v>
      </c>
      <c r="U151" s="2" t="s">
        <v>69</v>
      </c>
      <c r="V151" s="4">
        <v>21</v>
      </c>
      <c r="W151" s="2" t="s">
        <v>383</v>
      </c>
      <c r="X151" s="2">
        <v>773</v>
      </c>
      <c r="Y151" s="2" t="s">
        <v>383</v>
      </c>
    </row>
    <row r="152" spans="2:25" x14ac:dyDescent="0.2">
      <c r="B152" s="2">
        <v>1205610</v>
      </c>
      <c r="C152" s="2" t="s">
        <v>8</v>
      </c>
      <c r="D152" s="2" t="s">
        <v>36</v>
      </c>
      <c r="E152" s="3">
        <v>45880.52511574074</v>
      </c>
      <c r="G152" s="2" t="s">
        <v>937</v>
      </c>
      <c r="H152" s="2">
        <v>1740405</v>
      </c>
      <c r="I152" s="2" t="s">
        <v>392</v>
      </c>
      <c r="N152">
        <v>21</v>
      </c>
      <c r="O152" s="2" t="s">
        <v>153</v>
      </c>
      <c r="P152">
        <v>559044.72</v>
      </c>
      <c r="Q152" s="2" t="s">
        <v>69</v>
      </c>
      <c r="S152" s="2">
        <v>10662068</v>
      </c>
      <c r="T152">
        <v>865848</v>
      </c>
      <c r="U152" s="2" t="s">
        <v>69</v>
      </c>
      <c r="V152" s="4">
        <v>21</v>
      </c>
      <c r="W152" s="2" t="s">
        <v>396</v>
      </c>
      <c r="X152" s="2">
        <v>258</v>
      </c>
      <c r="Y152" s="2" t="s">
        <v>396</v>
      </c>
    </row>
    <row r="153" spans="2:25" x14ac:dyDescent="0.2">
      <c r="B153" s="2">
        <v>1205610</v>
      </c>
      <c r="C153" s="2" t="s">
        <v>8</v>
      </c>
      <c r="D153" s="2" t="s">
        <v>36</v>
      </c>
      <c r="E153" s="3">
        <v>45880.52511574074</v>
      </c>
      <c r="G153" s="2" t="s">
        <v>937</v>
      </c>
      <c r="H153" s="2">
        <v>1740406</v>
      </c>
      <c r="I153" s="2" t="s">
        <v>405</v>
      </c>
      <c r="N153">
        <v>21</v>
      </c>
      <c r="O153" s="2" t="s">
        <v>153</v>
      </c>
      <c r="P153">
        <v>5087777.78</v>
      </c>
      <c r="Q153" s="2" t="s">
        <v>69</v>
      </c>
      <c r="S153" s="2">
        <v>10662069</v>
      </c>
      <c r="T153">
        <v>9092219.25</v>
      </c>
      <c r="U153" s="2" t="s">
        <v>69</v>
      </c>
      <c r="V153" s="4">
        <v>21</v>
      </c>
      <c r="W153" s="2" t="s">
        <v>409</v>
      </c>
      <c r="X153" s="2">
        <v>773</v>
      </c>
      <c r="Y153" s="2" t="s">
        <v>409</v>
      </c>
    </row>
    <row r="154" spans="2:25" x14ac:dyDescent="0.2">
      <c r="B154" s="2">
        <v>1205610</v>
      </c>
      <c r="C154" s="2" t="s">
        <v>8</v>
      </c>
      <c r="D154" s="2" t="s">
        <v>36</v>
      </c>
      <c r="E154" s="3">
        <v>45880.52511574074</v>
      </c>
      <c r="G154" s="2" t="s">
        <v>937</v>
      </c>
      <c r="H154" s="2">
        <v>1740407</v>
      </c>
      <c r="I154" s="2" t="s">
        <v>418</v>
      </c>
      <c r="N154">
        <v>21</v>
      </c>
      <c r="O154" s="2" t="s">
        <v>153</v>
      </c>
      <c r="P154">
        <v>3347515.15</v>
      </c>
      <c r="Q154" s="2" t="s">
        <v>69</v>
      </c>
      <c r="S154" s="2">
        <v>10662070</v>
      </c>
      <c r="T154">
        <v>10033037.550000001</v>
      </c>
      <c r="U154" s="2" t="s">
        <v>69</v>
      </c>
      <c r="V154" s="4">
        <v>21</v>
      </c>
      <c r="W154" s="2" t="s">
        <v>422</v>
      </c>
      <c r="X154" s="2">
        <v>773</v>
      </c>
      <c r="Y154" s="2" t="s">
        <v>422</v>
      </c>
    </row>
    <row r="155" spans="2:25" x14ac:dyDescent="0.2">
      <c r="B155" s="2">
        <v>1205610</v>
      </c>
      <c r="C155" s="2" t="s">
        <v>8</v>
      </c>
      <c r="D155" s="2" t="s">
        <v>36</v>
      </c>
      <c r="E155" s="3">
        <v>45880.52511574074</v>
      </c>
      <c r="G155" s="2" t="s">
        <v>937</v>
      </c>
      <c r="H155" s="2">
        <v>1740408</v>
      </c>
      <c r="I155" s="2" t="s">
        <v>431</v>
      </c>
      <c r="N155">
        <v>21</v>
      </c>
      <c r="O155" s="2" t="s">
        <v>153</v>
      </c>
      <c r="P155">
        <v>1947760.9</v>
      </c>
      <c r="Q155" s="2" t="s">
        <v>69</v>
      </c>
      <c r="S155" s="2">
        <v>10662071</v>
      </c>
      <c r="T155">
        <v>4709432.95</v>
      </c>
      <c r="U155" s="2" t="s">
        <v>69</v>
      </c>
      <c r="V155" s="4">
        <v>21</v>
      </c>
      <c r="W155" s="2" t="s">
        <v>435</v>
      </c>
      <c r="X155" s="2">
        <v>515</v>
      </c>
      <c r="Y155" s="2" t="s">
        <v>435</v>
      </c>
    </row>
    <row r="156" spans="2:25" x14ac:dyDescent="0.2">
      <c r="B156" s="2">
        <v>1205610</v>
      </c>
      <c r="C156" s="2" t="s">
        <v>8</v>
      </c>
      <c r="D156" s="2" t="s">
        <v>36</v>
      </c>
      <c r="E156" s="3">
        <v>45880.52511574074</v>
      </c>
      <c r="G156" s="2" t="s">
        <v>937</v>
      </c>
      <c r="H156" s="2">
        <v>1740409</v>
      </c>
      <c r="I156" s="2" t="s">
        <v>444</v>
      </c>
      <c r="N156">
        <v>21</v>
      </c>
      <c r="O156" s="2" t="s">
        <v>153</v>
      </c>
      <c r="P156">
        <v>2355091.08</v>
      </c>
      <c r="Q156" s="2" t="s">
        <v>69</v>
      </c>
      <c r="S156" s="2">
        <v>10662072</v>
      </c>
      <c r="T156">
        <v>3938495.13</v>
      </c>
      <c r="U156" s="2" t="s">
        <v>69</v>
      </c>
      <c r="V156" s="4">
        <v>21</v>
      </c>
      <c r="W156" s="2" t="s">
        <v>448</v>
      </c>
      <c r="X156" s="2">
        <v>129</v>
      </c>
      <c r="Y156" s="2" t="s">
        <v>448</v>
      </c>
    </row>
    <row r="157" spans="2:25" x14ac:dyDescent="0.2">
      <c r="B157" s="2">
        <v>1205610</v>
      </c>
      <c r="C157" s="2" t="s">
        <v>8</v>
      </c>
      <c r="D157" s="2" t="s">
        <v>36</v>
      </c>
      <c r="E157" s="3">
        <v>45880.52511574074</v>
      </c>
      <c r="G157" s="2" t="s">
        <v>937</v>
      </c>
      <c r="H157" s="2">
        <v>1740410</v>
      </c>
      <c r="I157" s="2" t="s">
        <v>457</v>
      </c>
      <c r="N157">
        <v>21</v>
      </c>
      <c r="O157" s="2" t="s">
        <v>153</v>
      </c>
      <c r="P157">
        <v>2355091.08</v>
      </c>
      <c r="Q157" s="2" t="s">
        <v>69</v>
      </c>
      <c r="S157" s="2">
        <v>10662073</v>
      </c>
      <c r="T157">
        <v>3938495.13</v>
      </c>
      <c r="U157" s="2" t="s">
        <v>69</v>
      </c>
      <c r="V157" s="4">
        <v>21</v>
      </c>
      <c r="W157" s="2" t="s">
        <v>461</v>
      </c>
      <c r="X157" s="2">
        <v>129</v>
      </c>
      <c r="Y157" s="2" t="s">
        <v>461</v>
      </c>
    </row>
    <row r="158" spans="2:25" x14ac:dyDescent="0.2">
      <c r="B158" s="2">
        <v>1205610</v>
      </c>
      <c r="C158" s="2" t="s">
        <v>8</v>
      </c>
      <c r="D158" s="2" t="s">
        <v>36</v>
      </c>
      <c r="E158" s="3">
        <v>45880.52511574074</v>
      </c>
      <c r="G158" s="2" t="s">
        <v>937</v>
      </c>
      <c r="H158" s="2">
        <v>1740411</v>
      </c>
      <c r="I158" s="2" t="s">
        <v>470</v>
      </c>
      <c r="N158">
        <v>21</v>
      </c>
      <c r="O158" s="2" t="s">
        <v>153</v>
      </c>
      <c r="P158">
        <v>962329</v>
      </c>
      <c r="Q158" s="2" t="s">
        <v>69</v>
      </c>
      <c r="S158" s="2">
        <v>10662074</v>
      </c>
      <c r="T158">
        <v>3631306.2</v>
      </c>
      <c r="U158" s="2" t="s">
        <v>69</v>
      </c>
      <c r="V158" s="4">
        <v>21</v>
      </c>
      <c r="W158" s="2" t="s">
        <v>474</v>
      </c>
      <c r="X158" s="2">
        <v>2060</v>
      </c>
      <c r="Y158" s="2" t="s">
        <v>474</v>
      </c>
    </row>
    <row r="159" spans="2:25" x14ac:dyDescent="0.2">
      <c r="B159" s="2">
        <v>1205610</v>
      </c>
      <c r="C159" s="2" t="s">
        <v>8</v>
      </c>
      <c r="D159" s="2" t="s">
        <v>36</v>
      </c>
      <c r="E159" s="3">
        <v>45880.52511574074</v>
      </c>
      <c r="G159" s="2" t="s">
        <v>937</v>
      </c>
      <c r="H159" s="2">
        <v>1740412</v>
      </c>
      <c r="I159" s="2" t="s">
        <v>483</v>
      </c>
      <c r="N159">
        <v>21</v>
      </c>
      <c r="O159" s="2" t="s">
        <v>153</v>
      </c>
      <c r="P159">
        <v>278177.25</v>
      </c>
      <c r="Q159" s="2" t="s">
        <v>69</v>
      </c>
      <c r="S159" s="2">
        <v>10662075</v>
      </c>
      <c r="T159">
        <v>907826.55</v>
      </c>
      <c r="U159" s="2" t="s">
        <v>69</v>
      </c>
      <c r="V159" s="4">
        <v>21</v>
      </c>
      <c r="W159" s="2" t="s">
        <v>487</v>
      </c>
      <c r="X159" s="2">
        <v>515</v>
      </c>
      <c r="Y159" s="2" t="s">
        <v>487</v>
      </c>
    </row>
    <row r="160" spans="2:25" x14ac:dyDescent="0.2">
      <c r="B160" s="2">
        <v>1205610</v>
      </c>
      <c r="C160" s="2" t="s">
        <v>8</v>
      </c>
      <c r="D160" s="2" t="s">
        <v>36</v>
      </c>
      <c r="E160" s="3">
        <v>45880.52511574074</v>
      </c>
      <c r="G160" s="2" t="s">
        <v>937</v>
      </c>
      <c r="H160" s="2">
        <v>1740413</v>
      </c>
      <c r="I160" s="2" t="s">
        <v>496</v>
      </c>
      <c r="N160">
        <v>21</v>
      </c>
      <c r="O160" s="2" t="s">
        <v>153</v>
      </c>
      <c r="P160">
        <v>278177.25</v>
      </c>
      <c r="Q160" s="2" t="s">
        <v>69</v>
      </c>
      <c r="S160" s="2">
        <v>10662076</v>
      </c>
      <c r="T160">
        <v>907826.55</v>
      </c>
      <c r="U160" s="2" t="s">
        <v>69</v>
      </c>
      <c r="V160" s="4">
        <v>21</v>
      </c>
      <c r="W160" s="2" t="s">
        <v>500</v>
      </c>
      <c r="X160" s="2">
        <v>515</v>
      </c>
      <c r="Y160" s="2" t="s">
        <v>500</v>
      </c>
    </row>
    <row r="161" spans="2:25" x14ac:dyDescent="0.2">
      <c r="B161" s="2">
        <v>1205610</v>
      </c>
      <c r="C161" s="2" t="s">
        <v>8</v>
      </c>
      <c r="D161" s="2" t="s">
        <v>36</v>
      </c>
      <c r="E161" s="3">
        <v>45880.52511574074</v>
      </c>
      <c r="G161" s="2" t="s">
        <v>937</v>
      </c>
      <c r="H161" s="2">
        <v>1740414</v>
      </c>
      <c r="I161" s="2" t="s">
        <v>509</v>
      </c>
      <c r="N161">
        <v>21</v>
      </c>
      <c r="O161" s="2" t="s">
        <v>153</v>
      </c>
      <c r="P161">
        <v>2846724.3</v>
      </c>
      <c r="Q161" s="2" t="s">
        <v>69</v>
      </c>
      <c r="S161" s="2">
        <v>10662077</v>
      </c>
      <c r="T161">
        <v>10200383.550000001</v>
      </c>
      <c r="U161" s="2" t="s">
        <v>69</v>
      </c>
      <c r="V161" s="4">
        <v>21</v>
      </c>
      <c r="W161" s="2" t="s">
        <v>513</v>
      </c>
      <c r="X161" s="2">
        <v>1545</v>
      </c>
      <c r="Y161" s="2" t="s">
        <v>513</v>
      </c>
    </row>
    <row r="162" spans="2:25" x14ac:dyDescent="0.2">
      <c r="B162" s="2">
        <v>1205610</v>
      </c>
      <c r="C162" s="2" t="s">
        <v>8</v>
      </c>
      <c r="D162" s="2" t="s">
        <v>36</v>
      </c>
      <c r="E162" s="3">
        <v>45880.52511574074</v>
      </c>
      <c r="G162" s="2" t="s">
        <v>937</v>
      </c>
      <c r="H162" s="2">
        <v>1740415</v>
      </c>
      <c r="I162" s="2" t="s">
        <v>522</v>
      </c>
      <c r="N162">
        <v>21</v>
      </c>
      <c r="O162" s="2" t="s">
        <v>153</v>
      </c>
      <c r="P162">
        <v>2175998.6</v>
      </c>
      <c r="Q162" s="2" t="s">
        <v>69</v>
      </c>
      <c r="S162" s="2">
        <v>10662078</v>
      </c>
      <c r="T162">
        <v>6800255.7000000002</v>
      </c>
      <c r="U162" s="2" t="s">
        <v>69</v>
      </c>
      <c r="V162" s="4">
        <v>21</v>
      </c>
      <c r="W162" s="2" t="s">
        <v>526</v>
      </c>
      <c r="X162" s="2">
        <v>1030</v>
      </c>
      <c r="Y162" s="2" t="s">
        <v>526</v>
      </c>
    </row>
    <row r="163" spans="2:25" x14ac:dyDescent="0.2">
      <c r="B163" s="2">
        <v>1205610</v>
      </c>
      <c r="C163" s="2" t="s">
        <v>8</v>
      </c>
      <c r="D163" s="2" t="s">
        <v>36</v>
      </c>
      <c r="E163" s="3">
        <v>45880.52511574074</v>
      </c>
      <c r="G163" s="2" t="s">
        <v>937</v>
      </c>
      <c r="H163" s="2">
        <v>1740416</v>
      </c>
      <c r="I163" s="2" t="s">
        <v>535</v>
      </c>
      <c r="N163">
        <v>21</v>
      </c>
      <c r="O163" s="2" t="s">
        <v>153</v>
      </c>
      <c r="P163">
        <v>2175998.6</v>
      </c>
      <c r="Q163" s="2" t="s">
        <v>69</v>
      </c>
      <c r="S163" s="2">
        <v>10662079</v>
      </c>
      <c r="T163">
        <v>6800255.7000000002</v>
      </c>
      <c r="U163" s="2" t="s">
        <v>69</v>
      </c>
      <c r="V163" s="4">
        <v>21</v>
      </c>
      <c r="W163" s="2" t="s">
        <v>539</v>
      </c>
      <c r="X163" s="2">
        <v>1030</v>
      </c>
      <c r="Y163" s="2" t="s">
        <v>539</v>
      </c>
    </row>
    <row r="164" spans="2:25" x14ac:dyDescent="0.2">
      <c r="B164" s="2">
        <v>1205610</v>
      </c>
      <c r="C164" s="2" t="s">
        <v>8</v>
      </c>
      <c r="D164" s="2" t="s">
        <v>36</v>
      </c>
      <c r="E164" s="3">
        <v>45880.52511574074</v>
      </c>
      <c r="G164" s="2" t="s">
        <v>937</v>
      </c>
      <c r="H164" s="2">
        <v>1740417</v>
      </c>
      <c r="I164" s="2" t="s">
        <v>548</v>
      </c>
      <c r="N164">
        <v>21</v>
      </c>
      <c r="O164" s="2" t="s">
        <v>153</v>
      </c>
      <c r="P164">
        <v>9732372.1500000004</v>
      </c>
      <c r="Q164" s="2" t="s">
        <v>69</v>
      </c>
      <c r="S164" s="2">
        <v>10662080</v>
      </c>
      <c r="T164">
        <v>32471589.449999999</v>
      </c>
      <c r="U164" s="2" t="s">
        <v>69</v>
      </c>
      <c r="V164" s="4">
        <v>21</v>
      </c>
      <c r="W164" s="2" t="s">
        <v>552</v>
      </c>
      <c r="X164" s="2">
        <v>1545</v>
      </c>
      <c r="Y164" s="2" t="s">
        <v>552</v>
      </c>
    </row>
    <row r="165" spans="2:25" x14ac:dyDescent="0.2">
      <c r="B165" s="2">
        <v>1205610</v>
      </c>
      <c r="C165" s="2" t="s">
        <v>8</v>
      </c>
      <c r="D165" s="2" t="s">
        <v>36</v>
      </c>
      <c r="E165" s="3">
        <v>45880.52511574074</v>
      </c>
      <c r="G165" s="2" t="s">
        <v>937</v>
      </c>
      <c r="H165" s="2">
        <v>1740418</v>
      </c>
      <c r="I165" s="2" t="s">
        <v>561</v>
      </c>
      <c r="N165">
        <v>21</v>
      </c>
      <c r="O165" s="2" t="s">
        <v>153</v>
      </c>
      <c r="P165">
        <v>7457024.9000000004</v>
      </c>
      <c r="Q165" s="2" t="s">
        <v>69</v>
      </c>
      <c r="S165" s="2">
        <v>10662081</v>
      </c>
      <c r="T165">
        <v>21647726.300000001</v>
      </c>
      <c r="U165" s="2" t="s">
        <v>69</v>
      </c>
      <c r="V165" s="4">
        <v>21</v>
      </c>
      <c r="W165" s="2" t="s">
        <v>565</v>
      </c>
      <c r="X165" s="2">
        <v>1030</v>
      </c>
      <c r="Y165" s="2" t="s">
        <v>565</v>
      </c>
    </row>
    <row r="166" spans="2:25" x14ac:dyDescent="0.2">
      <c r="B166" s="2">
        <v>1205610</v>
      </c>
      <c r="C166" s="2" t="s">
        <v>8</v>
      </c>
      <c r="D166" s="2" t="s">
        <v>36</v>
      </c>
      <c r="E166" s="3">
        <v>45880.52511574074</v>
      </c>
      <c r="G166" s="2" t="s">
        <v>937</v>
      </c>
      <c r="H166" s="2">
        <v>1740419</v>
      </c>
      <c r="I166" s="2" t="s">
        <v>574</v>
      </c>
      <c r="N166">
        <v>21</v>
      </c>
      <c r="O166" s="2" t="s">
        <v>153</v>
      </c>
      <c r="P166">
        <v>7457024.9000000004</v>
      </c>
      <c r="Q166" s="2" t="s">
        <v>69</v>
      </c>
      <c r="S166" s="2">
        <v>10662082</v>
      </c>
      <c r="T166">
        <v>21647726.300000001</v>
      </c>
      <c r="U166" s="2" t="s">
        <v>69</v>
      </c>
      <c r="V166" s="4">
        <v>21</v>
      </c>
      <c r="W166" s="2" t="s">
        <v>578</v>
      </c>
      <c r="X166" s="2">
        <v>1030</v>
      </c>
      <c r="Y166" s="2" t="s">
        <v>578</v>
      </c>
    </row>
    <row r="167" spans="2:25" x14ac:dyDescent="0.2">
      <c r="B167" s="2">
        <v>1205610</v>
      </c>
      <c r="C167" s="2" t="s">
        <v>8</v>
      </c>
      <c r="D167" s="2" t="s">
        <v>36</v>
      </c>
      <c r="E167" s="3">
        <v>45880.52511574074</v>
      </c>
      <c r="G167" s="2" t="s">
        <v>937</v>
      </c>
      <c r="H167" s="2">
        <v>1740420</v>
      </c>
      <c r="I167" s="2" t="s">
        <v>587</v>
      </c>
      <c r="N167">
        <v>21</v>
      </c>
      <c r="O167" s="2" t="s">
        <v>153</v>
      </c>
      <c r="P167">
        <v>1694828.95</v>
      </c>
      <c r="Q167" s="2" t="s">
        <v>69</v>
      </c>
      <c r="S167" s="2">
        <v>10662083</v>
      </c>
      <c r="T167">
        <v>2983152.95</v>
      </c>
      <c r="U167" s="2" t="s">
        <v>69</v>
      </c>
      <c r="V167" s="4">
        <v>21</v>
      </c>
      <c r="W167" s="2" t="s">
        <v>591</v>
      </c>
      <c r="X167" s="2">
        <v>515</v>
      </c>
      <c r="Y167" s="2" t="s">
        <v>591</v>
      </c>
    </row>
    <row r="168" spans="2:25" x14ac:dyDescent="0.2">
      <c r="B168" s="2">
        <v>1205610</v>
      </c>
      <c r="C168" s="2" t="s">
        <v>8</v>
      </c>
      <c r="D168" s="2" t="s">
        <v>36</v>
      </c>
      <c r="E168" s="3">
        <v>45880.52511574074</v>
      </c>
      <c r="G168" s="2" t="s">
        <v>937</v>
      </c>
      <c r="H168" s="2">
        <v>1740421</v>
      </c>
      <c r="I168" s="2" t="s">
        <v>600</v>
      </c>
      <c r="N168">
        <v>21</v>
      </c>
      <c r="O168" s="2" t="s">
        <v>153</v>
      </c>
      <c r="P168">
        <v>1935411.2</v>
      </c>
      <c r="Q168" s="2" t="s">
        <v>69</v>
      </c>
      <c r="S168" s="2">
        <v>10662084</v>
      </c>
      <c r="T168">
        <v>4348145</v>
      </c>
      <c r="U168" s="2" t="s">
        <v>69</v>
      </c>
      <c r="V168" s="4">
        <v>21</v>
      </c>
      <c r="W168" s="2" t="s">
        <v>604</v>
      </c>
      <c r="X168" s="2">
        <v>515</v>
      </c>
      <c r="Y168" s="2" t="s">
        <v>604</v>
      </c>
    </row>
    <row r="169" spans="2:25" x14ac:dyDescent="0.2">
      <c r="B169" s="2">
        <v>1205610</v>
      </c>
      <c r="C169" s="2" t="s">
        <v>8</v>
      </c>
      <c r="D169" s="2" t="s">
        <v>36</v>
      </c>
      <c r="E169" s="3">
        <v>45880.52511574074</v>
      </c>
      <c r="G169" s="2" t="s">
        <v>937</v>
      </c>
      <c r="H169" s="2">
        <v>1740422</v>
      </c>
      <c r="I169" s="2" t="s">
        <v>613</v>
      </c>
      <c r="N169">
        <v>21</v>
      </c>
      <c r="O169" s="2" t="s">
        <v>153</v>
      </c>
      <c r="P169">
        <v>4886918.2</v>
      </c>
      <c r="Q169" s="2" t="s">
        <v>69</v>
      </c>
      <c r="S169" s="2">
        <v>10662085</v>
      </c>
      <c r="T169">
        <v>7121155.0899999999</v>
      </c>
      <c r="U169" s="2" t="s">
        <v>69</v>
      </c>
      <c r="V169" s="4">
        <v>21</v>
      </c>
      <c r="W169" s="2" t="s">
        <v>617</v>
      </c>
      <c r="X169" s="2">
        <v>97</v>
      </c>
      <c r="Y169" s="2" t="s">
        <v>617</v>
      </c>
    </row>
    <row r="170" spans="2:25" x14ac:dyDescent="0.2">
      <c r="B170" s="2">
        <v>1205610</v>
      </c>
      <c r="C170" s="2" t="s">
        <v>8</v>
      </c>
      <c r="D170" s="2" t="s">
        <v>36</v>
      </c>
      <c r="E170" s="3">
        <v>45880.52511574074</v>
      </c>
      <c r="G170" s="2" t="s">
        <v>937</v>
      </c>
      <c r="H170" s="2">
        <v>1740423</v>
      </c>
      <c r="I170" s="2" t="s">
        <v>626</v>
      </c>
      <c r="N170">
        <v>21</v>
      </c>
      <c r="O170" s="2" t="s">
        <v>153</v>
      </c>
      <c r="P170">
        <v>2168996.63</v>
      </c>
      <c r="Q170" s="2" t="s">
        <v>69</v>
      </c>
      <c r="S170" s="2">
        <v>10662086</v>
      </c>
      <c r="T170">
        <v>4513746.59</v>
      </c>
      <c r="U170" s="2" t="s">
        <v>69</v>
      </c>
      <c r="V170" s="4">
        <v>21</v>
      </c>
      <c r="W170" s="2" t="s">
        <v>630</v>
      </c>
      <c r="X170" s="2">
        <v>97</v>
      </c>
      <c r="Y170" s="2" t="s">
        <v>630</v>
      </c>
    </row>
    <row r="171" spans="2:25" x14ac:dyDescent="0.2">
      <c r="B171" s="2">
        <v>1205610</v>
      </c>
      <c r="C171" s="2" t="s">
        <v>8</v>
      </c>
      <c r="D171" s="2" t="s">
        <v>36</v>
      </c>
      <c r="E171" s="3">
        <v>45880.52511574074</v>
      </c>
      <c r="G171" s="2" t="s">
        <v>937</v>
      </c>
      <c r="H171" s="2">
        <v>1740424</v>
      </c>
      <c r="I171" s="2" t="s">
        <v>639</v>
      </c>
      <c r="N171">
        <v>21</v>
      </c>
      <c r="O171" s="2" t="s">
        <v>153</v>
      </c>
      <c r="P171">
        <v>424529.97</v>
      </c>
      <c r="Q171" s="2" t="s">
        <v>69</v>
      </c>
      <c r="S171" s="2">
        <v>10662087</v>
      </c>
      <c r="T171">
        <v>1293819.69</v>
      </c>
      <c r="U171" s="2" t="s">
        <v>69</v>
      </c>
      <c r="V171" s="4">
        <v>21</v>
      </c>
      <c r="W171" s="2" t="s">
        <v>643</v>
      </c>
      <c r="X171" s="2">
        <v>129</v>
      </c>
      <c r="Y171" s="2" t="s">
        <v>643</v>
      </c>
    </row>
    <row r="172" spans="2:25" x14ac:dyDescent="0.2">
      <c r="B172" s="2">
        <v>1205610</v>
      </c>
      <c r="C172" s="2" t="s">
        <v>8</v>
      </c>
      <c r="D172" s="2" t="s">
        <v>36</v>
      </c>
      <c r="E172" s="3">
        <v>45880.52511574074</v>
      </c>
      <c r="G172" s="2" t="s">
        <v>937</v>
      </c>
      <c r="H172" s="2">
        <v>1740425</v>
      </c>
      <c r="I172" s="2" t="s">
        <v>652</v>
      </c>
      <c r="N172">
        <v>21</v>
      </c>
      <c r="O172" s="2" t="s">
        <v>153</v>
      </c>
      <c r="P172">
        <v>42581.88</v>
      </c>
      <c r="Q172" s="2" t="s">
        <v>69</v>
      </c>
      <c r="S172" s="2">
        <v>10662088</v>
      </c>
      <c r="T172">
        <v>302655.24</v>
      </c>
      <c r="U172" s="2" t="s">
        <v>69</v>
      </c>
      <c r="V172" s="4">
        <v>21</v>
      </c>
      <c r="W172" s="2" t="s">
        <v>656</v>
      </c>
      <c r="X172" s="2">
        <v>6</v>
      </c>
      <c r="Y172" s="2" t="s">
        <v>656</v>
      </c>
    </row>
    <row r="173" spans="2:25" x14ac:dyDescent="0.2">
      <c r="B173" s="2">
        <v>1205610</v>
      </c>
      <c r="C173" s="2" t="s">
        <v>8</v>
      </c>
      <c r="D173" s="2" t="s">
        <v>36</v>
      </c>
      <c r="E173" s="3">
        <v>45880.52511574074</v>
      </c>
      <c r="G173" s="2" t="s">
        <v>937</v>
      </c>
      <c r="H173" s="2">
        <v>1740426</v>
      </c>
      <c r="I173" s="2" t="s">
        <v>665</v>
      </c>
      <c r="N173">
        <v>21</v>
      </c>
      <c r="O173" s="2" t="s">
        <v>153</v>
      </c>
      <c r="P173">
        <v>2020798.2</v>
      </c>
      <c r="Q173" s="2" t="s">
        <v>69</v>
      </c>
      <c r="S173" s="2">
        <v>10662089</v>
      </c>
      <c r="T173">
        <v>3095371.45</v>
      </c>
      <c r="U173" s="2" t="s">
        <v>69</v>
      </c>
      <c r="V173" s="4">
        <v>21</v>
      </c>
      <c r="W173" s="2" t="s">
        <v>669</v>
      </c>
      <c r="X173" s="2">
        <v>515</v>
      </c>
      <c r="Y173" s="2" t="s">
        <v>669</v>
      </c>
    </row>
    <row r="174" spans="2:25" x14ac:dyDescent="0.2">
      <c r="B174" s="2">
        <v>1205610</v>
      </c>
      <c r="C174" s="2" t="s">
        <v>8</v>
      </c>
      <c r="D174" s="2" t="s">
        <v>36</v>
      </c>
      <c r="E174" s="3">
        <v>45880.52511574074</v>
      </c>
      <c r="G174" s="2" t="s">
        <v>937</v>
      </c>
      <c r="H174" s="2">
        <v>1740427</v>
      </c>
      <c r="I174" s="2" t="s">
        <v>678</v>
      </c>
      <c r="N174">
        <v>21</v>
      </c>
      <c r="O174" s="2" t="s">
        <v>153</v>
      </c>
      <c r="P174">
        <v>2203927.0499999998</v>
      </c>
      <c r="Q174" s="2" t="s">
        <v>69</v>
      </c>
      <c r="S174" s="2">
        <v>10662090</v>
      </c>
      <c r="T174">
        <v>5241721.5</v>
      </c>
      <c r="U174" s="2" t="s">
        <v>69</v>
      </c>
      <c r="V174" s="4">
        <v>21</v>
      </c>
      <c r="W174" s="2" t="s">
        <v>682</v>
      </c>
      <c r="X174" s="2">
        <v>1545</v>
      </c>
      <c r="Y174" s="2" t="s">
        <v>682</v>
      </c>
    </row>
    <row r="175" spans="2:25" x14ac:dyDescent="0.2">
      <c r="B175" s="2">
        <v>1205610</v>
      </c>
      <c r="C175" s="2" t="s">
        <v>8</v>
      </c>
      <c r="D175" s="2" t="s">
        <v>36</v>
      </c>
      <c r="E175" s="3">
        <v>45880.52511574074</v>
      </c>
      <c r="G175" s="2" t="s">
        <v>937</v>
      </c>
      <c r="H175" s="2">
        <v>1740428</v>
      </c>
      <c r="I175" s="2" t="s">
        <v>691</v>
      </c>
      <c r="N175">
        <v>21</v>
      </c>
      <c r="O175" s="2" t="s">
        <v>153</v>
      </c>
      <c r="P175">
        <v>3389657.9</v>
      </c>
      <c r="Q175" s="2" t="s">
        <v>69</v>
      </c>
      <c r="S175" s="2">
        <v>10662091</v>
      </c>
      <c r="T175">
        <v>2691910.15</v>
      </c>
      <c r="U175" s="2" t="s">
        <v>69</v>
      </c>
      <c r="V175" s="4">
        <v>21</v>
      </c>
      <c r="W175" s="2" t="s">
        <v>695</v>
      </c>
      <c r="X175" s="2">
        <v>515</v>
      </c>
      <c r="Y175" s="2" t="s">
        <v>695</v>
      </c>
    </row>
    <row r="176" spans="2:25" x14ac:dyDescent="0.2">
      <c r="B176" s="2">
        <v>1205610</v>
      </c>
      <c r="C176" s="2" t="s">
        <v>8</v>
      </c>
      <c r="D176" s="2" t="s">
        <v>36</v>
      </c>
      <c r="E176" s="3">
        <v>45880.52511574074</v>
      </c>
      <c r="G176" s="2" t="s">
        <v>937</v>
      </c>
      <c r="H176" s="2">
        <v>1740429</v>
      </c>
      <c r="I176" s="2" t="s">
        <v>704</v>
      </c>
      <c r="N176">
        <v>21</v>
      </c>
      <c r="O176" s="2" t="s">
        <v>153</v>
      </c>
      <c r="P176">
        <v>888550.56</v>
      </c>
      <c r="Q176" s="2" t="s">
        <v>69</v>
      </c>
      <c r="S176" s="2">
        <v>10662092</v>
      </c>
      <c r="T176">
        <v>6270385.5</v>
      </c>
      <c r="U176" s="2" t="s">
        <v>69</v>
      </c>
      <c r="V176" s="4">
        <v>21</v>
      </c>
      <c r="W176" s="2" t="s">
        <v>708</v>
      </c>
      <c r="X176" s="2">
        <v>27</v>
      </c>
      <c r="Y176" s="2" t="s">
        <v>708</v>
      </c>
    </row>
    <row r="177" spans="2:25" x14ac:dyDescent="0.2">
      <c r="B177" s="2">
        <v>1205610</v>
      </c>
      <c r="C177" s="2" t="s">
        <v>8</v>
      </c>
      <c r="D177" s="2" t="s">
        <v>36</v>
      </c>
      <c r="E177" s="3">
        <v>45880.52511574074</v>
      </c>
      <c r="G177" s="2" t="s">
        <v>937</v>
      </c>
      <c r="H177" s="2">
        <v>1740430</v>
      </c>
      <c r="I177" s="2" t="s">
        <v>717</v>
      </c>
      <c r="N177">
        <v>21</v>
      </c>
      <c r="O177" s="2" t="s">
        <v>153</v>
      </c>
      <c r="P177">
        <v>1808913.23</v>
      </c>
      <c r="Q177" s="2" t="s">
        <v>69</v>
      </c>
      <c r="S177" s="2">
        <v>10662093</v>
      </c>
      <c r="T177">
        <v>8806679.4700000007</v>
      </c>
      <c r="U177" s="2" t="s">
        <v>69</v>
      </c>
      <c r="V177" s="4">
        <v>21</v>
      </c>
      <c r="W177" s="2" t="s">
        <v>721</v>
      </c>
      <c r="X177" s="2">
        <v>97</v>
      </c>
      <c r="Y177" s="2" t="s">
        <v>721</v>
      </c>
    </row>
    <row r="178" spans="2:25" x14ac:dyDescent="0.2">
      <c r="B178" s="2">
        <v>1205610</v>
      </c>
      <c r="C178" s="2" t="s">
        <v>8</v>
      </c>
      <c r="D178" s="2" t="s">
        <v>36</v>
      </c>
      <c r="E178" s="3">
        <v>45880.52511574074</v>
      </c>
      <c r="G178" s="2" t="s">
        <v>937</v>
      </c>
      <c r="H178" s="2">
        <v>1740431</v>
      </c>
      <c r="I178" s="2" t="s">
        <v>730</v>
      </c>
      <c r="N178">
        <v>21</v>
      </c>
      <c r="O178" s="2" t="s">
        <v>153</v>
      </c>
      <c r="P178">
        <v>2824713.2</v>
      </c>
      <c r="Q178" s="2" t="s">
        <v>69</v>
      </c>
      <c r="S178" s="2">
        <v>10662094</v>
      </c>
      <c r="T178">
        <v>381929.15</v>
      </c>
      <c r="U178" s="2" t="s">
        <v>69</v>
      </c>
      <c r="V178" s="4">
        <v>21</v>
      </c>
      <c r="W178" s="2" t="s">
        <v>734</v>
      </c>
      <c r="X178" s="2">
        <v>515</v>
      </c>
      <c r="Y178" s="2" t="s">
        <v>734</v>
      </c>
    </row>
    <row r="179" spans="2:25" x14ac:dyDescent="0.2">
      <c r="B179" s="2">
        <v>1205610</v>
      </c>
      <c r="C179" s="2" t="s">
        <v>8</v>
      </c>
      <c r="D179" s="2" t="s">
        <v>36</v>
      </c>
      <c r="E179" s="3">
        <v>45880.52511574074</v>
      </c>
      <c r="G179" s="2" t="s">
        <v>937</v>
      </c>
      <c r="H179" s="2">
        <v>1740432</v>
      </c>
      <c r="I179" s="2" t="s">
        <v>743</v>
      </c>
      <c r="N179">
        <v>21</v>
      </c>
      <c r="O179" s="2" t="s">
        <v>153</v>
      </c>
      <c r="P179">
        <v>11419794.66</v>
      </c>
      <c r="Q179" s="2" t="s">
        <v>69</v>
      </c>
      <c r="S179" s="2">
        <v>10662095</v>
      </c>
      <c r="T179">
        <v>7624746.2400000002</v>
      </c>
      <c r="U179" s="2" t="s">
        <v>69</v>
      </c>
      <c r="V179" s="4">
        <v>21</v>
      </c>
      <c r="W179" s="2" t="s">
        <v>747</v>
      </c>
      <c r="X179" s="2">
        <v>258</v>
      </c>
      <c r="Y179" s="2" t="s">
        <v>747</v>
      </c>
    </row>
    <row r="180" spans="2:25" x14ac:dyDescent="0.2">
      <c r="B180" s="2">
        <v>1205610</v>
      </c>
      <c r="C180" s="2" t="s">
        <v>8</v>
      </c>
      <c r="D180" s="2" t="s">
        <v>36</v>
      </c>
      <c r="E180" s="3">
        <v>45880.52511574074</v>
      </c>
      <c r="G180" s="2" t="s">
        <v>937</v>
      </c>
      <c r="H180" s="2">
        <v>1740433</v>
      </c>
      <c r="I180" s="2" t="s">
        <v>756</v>
      </c>
      <c r="N180">
        <v>21</v>
      </c>
      <c r="O180" s="2" t="s">
        <v>153</v>
      </c>
      <c r="P180">
        <v>1401935.47</v>
      </c>
      <c r="Q180" s="2" t="s">
        <v>69</v>
      </c>
      <c r="S180" s="2">
        <v>10662096</v>
      </c>
      <c r="T180">
        <v>3413182.29</v>
      </c>
      <c r="U180" s="2" t="s">
        <v>69</v>
      </c>
      <c r="V180" s="4">
        <v>21</v>
      </c>
      <c r="W180" s="2" t="s">
        <v>760</v>
      </c>
      <c r="X180" s="2">
        <v>71</v>
      </c>
      <c r="Y180" s="2" t="s">
        <v>760</v>
      </c>
    </row>
    <row r="181" spans="2:25" x14ac:dyDescent="0.2">
      <c r="B181" s="2">
        <v>1205610</v>
      </c>
      <c r="C181" s="2" t="s">
        <v>8</v>
      </c>
      <c r="D181" s="2" t="s">
        <v>36</v>
      </c>
      <c r="E181" s="3">
        <v>45880.52511574074</v>
      </c>
      <c r="G181" s="2" t="s">
        <v>937</v>
      </c>
      <c r="H181" s="2">
        <v>1740434</v>
      </c>
      <c r="I181" s="2" t="s">
        <v>769</v>
      </c>
      <c r="N181">
        <v>21</v>
      </c>
      <c r="O181" s="2" t="s">
        <v>153</v>
      </c>
      <c r="P181">
        <v>993037.24</v>
      </c>
      <c r="Q181" s="2" t="s">
        <v>69</v>
      </c>
      <c r="S181" s="2">
        <v>10662097</v>
      </c>
      <c r="T181">
        <v>1090393.8600000001</v>
      </c>
      <c r="U181" s="2" t="s">
        <v>69</v>
      </c>
      <c r="V181" s="4">
        <v>21</v>
      </c>
      <c r="W181" s="2" t="s">
        <v>773</v>
      </c>
      <c r="X181" s="2">
        <v>71</v>
      </c>
      <c r="Y181" s="2" t="s">
        <v>773</v>
      </c>
    </row>
    <row r="182" spans="2:25" x14ac:dyDescent="0.2">
      <c r="B182" s="2">
        <v>1205610</v>
      </c>
      <c r="C182" s="2" t="s">
        <v>8</v>
      </c>
      <c r="D182" s="2" t="s">
        <v>36</v>
      </c>
      <c r="E182" s="3">
        <v>45880.52511574074</v>
      </c>
      <c r="G182" s="2" t="s">
        <v>937</v>
      </c>
      <c r="H182" s="2">
        <v>1740435</v>
      </c>
      <c r="I182" s="2" t="s">
        <v>782</v>
      </c>
      <c r="N182">
        <v>21</v>
      </c>
      <c r="O182" s="2" t="s">
        <v>153</v>
      </c>
      <c r="P182">
        <v>1864526.6</v>
      </c>
      <c r="Q182" s="2" t="s">
        <v>69</v>
      </c>
      <c r="S182" s="2">
        <v>10662098</v>
      </c>
      <c r="T182">
        <v>1595372.15</v>
      </c>
      <c r="U182" s="2" t="s">
        <v>69</v>
      </c>
      <c r="V182" s="4">
        <v>21</v>
      </c>
      <c r="W182" s="2" t="s">
        <v>786</v>
      </c>
      <c r="X182" s="2">
        <v>515</v>
      </c>
      <c r="Y182" s="2" t="s">
        <v>786</v>
      </c>
    </row>
    <row r="183" spans="2:25" x14ac:dyDescent="0.2">
      <c r="B183" s="2">
        <v>1205610</v>
      </c>
      <c r="C183" s="2" t="s">
        <v>8</v>
      </c>
      <c r="D183" s="2" t="s">
        <v>36</v>
      </c>
      <c r="E183" s="3">
        <v>45880.52511574074</v>
      </c>
      <c r="G183" s="2" t="s">
        <v>937</v>
      </c>
      <c r="H183" s="2">
        <v>1740436</v>
      </c>
      <c r="I183" s="2" t="s">
        <v>795</v>
      </c>
      <c r="N183">
        <v>21</v>
      </c>
      <c r="O183" s="2" t="s">
        <v>153</v>
      </c>
      <c r="P183">
        <v>3077840.67</v>
      </c>
      <c r="Q183" s="2" t="s">
        <v>69</v>
      </c>
      <c r="S183" s="2">
        <v>10662099</v>
      </c>
      <c r="T183">
        <v>2763613.44</v>
      </c>
      <c r="U183" s="2" t="s">
        <v>69</v>
      </c>
      <c r="V183" s="4">
        <v>21</v>
      </c>
      <c r="W183" s="2" t="s">
        <v>799</v>
      </c>
      <c r="X183" s="2">
        <v>129</v>
      </c>
      <c r="Y183" s="2" t="s">
        <v>799</v>
      </c>
    </row>
    <row r="184" spans="2:25" x14ac:dyDescent="0.2">
      <c r="B184" s="2">
        <v>1205610</v>
      </c>
      <c r="C184" s="2" t="s">
        <v>8</v>
      </c>
      <c r="D184" s="2" t="s">
        <v>36</v>
      </c>
      <c r="E184" s="3">
        <v>45880.52511574074</v>
      </c>
      <c r="G184" s="2" t="s">
        <v>937</v>
      </c>
      <c r="H184" s="2">
        <v>1740437</v>
      </c>
      <c r="I184" s="2" t="s">
        <v>808</v>
      </c>
      <c r="N184">
        <v>21</v>
      </c>
      <c r="O184" s="2" t="s">
        <v>153</v>
      </c>
      <c r="P184">
        <v>806277.36</v>
      </c>
      <c r="Q184" s="2" t="s">
        <v>69</v>
      </c>
      <c r="S184" s="2">
        <v>10662100</v>
      </c>
      <c r="T184">
        <v>2450449.61</v>
      </c>
      <c r="U184" s="2" t="s">
        <v>69</v>
      </c>
      <c r="V184" s="4">
        <v>21</v>
      </c>
      <c r="W184" s="2" t="s">
        <v>812</v>
      </c>
      <c r="X184" s="2">
        <v>7</v>
      </c>
      <c r="Y184" s="2" t="s">
        <v>812</v>
      </c>
    </row>
    <row r="185" spans="2:25" x14ac:dyDescent="0.2">
      <c r="B185" s="2">
        <v>1205610</v>
      </c>
      <c r="C185" s="2" t="s">
        <v>8</v>
      </c>
      <c r="D185" s="2" t="s">
        <v>36</v>
      </c>
      <c r="E185" s="3">
        <v>45880.52511574074</v>
      </c>
      <c r="G185" s="2" t="s">
        <v>937</v>
      </c>
      <c r="H185" s="2">
        <v>1740438</v>
      </c>
      <c r="I185" s="2" t="s">
        <v>821</v>
      </c>
      <c r="N185">
        <v>21</v>
      </c>
      <c r="O185" s="2" t="s">
        <v>153</v>
      </c>
      <c r="P185">
        <v>14150990.4</v>
      </c>
      <c r="Q185" s="2" t="s">
        <v>69</v>
      </c>
      <c r="S185" s="2">
        <v>10662101</v>
      </c>
      <c r="T185">
        <v>45482951.579999998</v>
      </c>
      <c r="U185" s="2" t="s">
        <v>69</v>
      </c>
      <c r="V185" s="4">
        <v>21</v>
      </c>
      <c r="W185" s="2" t="s">
        <v>825</v>
      </c>
      <c r="X185" s="2">
        <v>129</v>
      </c>
      <c r="Y185" s="2" t="s">
        <v>825</v>
      </c>
    </row>
    <row r="186" spans="2:25" x14ac:dyDescent="0.2">
      <c r="B186" s="2">
        <v>1205610</v>
      </c>
      <c r="C186" s="2" t="s">
        <v>8</v>
      </c>
      <c r="D186" s="2" t="s">
        <v>36</v>
      </c>
      <c r="E186" s="3">
        <v>45880.52511574074</v>
      </c>
      <c r="G186" s="2" t="s">
        <v>937</v>
      </c>
      <c r="H186" s="2">
        <v>1740439</v>
      </c>
      <c r="I186" s="2" t="s">
        <v>834</v>
      </c>
      <c r="N186">
        <v>21</v>
      </c>
      <c r="O186" s="2" t="s">
        <v>153</v>
      </c>
      <c r="P186">
        <v>3784567.2</v>
      </c>
      <c r="Q186" s="2" t="s">
        <v>69</v>
      </c>
      <c r="S186" s="2">
        <v>10662102</v>
      </c>
      <c r="T186">
        <v>17756319.239999998</v>
      </c>
      <c r="U186" s="2" t="s">
        <v>69</v>
      </c>
      <c r="V186" s="4">
        <v>21</v>
      </c>
      <c r="W186" s="2" t="s">
        <v>838</v>
      </c>
      <c r="X186" s="2">
        <v>69</v>
      </c>
      <c r="Y186" s="2" t="s">
        <v>838</v>
      </c>
    </row>
    <row r="187" spans="2:25" x14ac:dyDescent="0.2">
      <c r="B187" s="2">
        <v>1205610</v>
      </c>
      <c r="C187" s="2" t="s">
        <v>8</v>
      </c>
      <c r="D187" s="2" t="s">
        <v>36</v>
      </c>
      <c r="E187" s="3">
        <v>45880.52511574074</v>
      </c>
      <c r="G187" s="2" t="s">
        <v>937</v>
      </c>
      <c r="H187" s="2">
        <v>1740440</v>
      </c>
      <c r="I187" s="2" t="s">
        <v>847</v>
      </c>
      <c r="N187">
        <v>1</v>
      </c>
      <c r="O187" s="2" t="s">
        <v>153</v>
      </c>
      <c r="P187">
        <v>0</v>
      </c>
      <c r="Q187" s="2" t="s">
        <v>69</v>
      </c>
      <c r="S187" s="2">
        <v>10662103</v>
      </c>
      <c r="T187">
        <v>0</v>
      </c>
      <c r="U187" s="2" t="s">
        <v>69</v>
      </c>
    </row>
    <row r="188" spans="2:25" x14ac:dyDescent="0.2">
      <c r="B188" s="2">
        <v>1205610</v>
      </c>
      <c r="C188" s="2" t="s">
        <v>8</v>
      </c>
      <c r="D188" s="2" t="s">
        <v>36</v>
      </c>
      <c r="E188" s="3">
        <v>45880.52511574074</v>
      </c>
      <c r="G188" s="2" t="s">
        <v>937</v>
      </c>
      <c r="H188" s="2">
        <v>1740441</v>
      </c>
      <c r="I188" s="2" t="s">
        <v>860</v>
      </c>
      <c r="N188">
        <v>1</v>
      </c>
      <c r="O188" s="2" t="s">
        <v>153</v>
      </c>
      <c r="P188">
        <v>3640399765.46</v>
      </c>
      <c r="Q188" s="2" t="s">
        <v>69</v>
      </c>
      <c r="S188" s="2">
        <v>10662104</v>
      </c>
      <c r="T188">
        <v>4289758068.9000001</v>
      </c>
      <c r="U188" s="2" t="s">
        <v>69</v>
      </c>
    </row>
    <row r="189" spans="2:25" x14ac:dyDescent="0.2">
      <c r="B189" s="2">
        <v>1205610</v>
      </c>
      <c r="C189" s="2" t="s">
        <v>8</v>
      </c>
      <c r="D189" s="2" t="s">
        <v>36</v>
      </c>
      <c r="E189" s="3">
        <v>45880.52511574074</v>
      </c>
      <c r="G189" s="2" t="s">
        <v>937</v>
      </c>
      <c r="H189" s="2">
        <v>1740442</v>
      </c>
      <c r="I189" s="2" t="s">
        <v>873</v>
      </c>
      <c r="N189">
        <v>1</v>
      </c>
      <c r="O189" s="2" t="s">
        <v>153</v>
      </c>
      <c r="P189">
        <v>691675955.44000006</v>
      </c>
      <c r="Q189" s="2" t="s">
        <v>69</v>
      </c>
      <c r="S189" s="2">
        <v>10662105</v>
      </c>
      <c r="T189">
        <v>815054033.09000003</v>
      </c>
      <c r="U189" s="2" t="s">
        <v>69</v>
      </c>
    </row>
    <row r="190" spans="2:25" x14ac:dyDescent="0.2">
      <c r="B190" s="2">
        <v>1205611</v>
      </c>
      <c r="C190" s="2" t="s">
        <v>9</v>
      </c>
      <c r="D190" s="2" t="s">
        <v>37</v>
      </c>
      <c r="E190" s="3">
        <v>45881.674039351848</v>
      </c>
      <c r="G190" s="2" t="s">
        <v>937</v>
      </c>
      <c r="H190" s="2">
        <v>1740381</v>
      </c>
      <c r="I190" s="2" t="s">
        <v>64</v>
      </c>
      <c r="N190">
        <v>21</v>
      </c>
      <c r="O190" s="2" t="s">
        <v>84</v>
      </c>
      <c r="P190">
        <v>1450014991.3499999</v>
      </c>
      <c r="Q190" s="2" t="s">
        <v>69</v>
      </c>
      <c r="S190" s="2">
        <v>10654945</v>
      </c>
      <c r="T190">
        <v>1450014991.3499999</v>
      </c>
      <c r="U190" s="2" t="s">
        <v>69</v>
      </c>
    </row>
    <row r="191" spans="2:25" x14ac:dyDescent="0.2">
      <c r="B191" s="2">
        <v>1205611</v>
      </c>
      <c r="C191" s="2" t="s">
        <v>9</v>
      </c>
      <c r="D191" s="2" t="s">
        <v>37</v>
      </c>
      <c r="E191" s="3">
        <v>45881.674039351848</v>
      </c>
      <c r="G191" s="2" t="s">
        <v>937</v>
      </c>
      <c r="H191" s="2">
        <v>1740382</v>
      </c>
      <c r="I191" s="2" t="s">
        <v>92</v>
      </c>
      <c r="N191">
        <v>21</v>
      </c>
      <c r="O191" s="2" t="s">
        <v>84</v>
      </c>
      <c r="P191">
        <v>9590460</v>
      </c>
      <c r="Q191" s="2" t="s">
        <v>69</v>
      </c>
      <c r="S191" s="2">
        <v>10654946</v>
      </c>
      <c r="T191">
        <v>9590460</v>
      </c>
      <c r="U191" s="2" t="s">
        <v>69</v>
      </c>
    </row>
    <row r="192" spans="2:25" x14ac:dyDescent="0.2">
      <c r="B192" s="2">
        <v>1205611</v>
      </c>
      <c r="C192" s="2" t="s">
        <v>9</v>
      </c>
      <c r="D192" s="2" t="s">
        <v>37</v>
      </c>
      <c r="E192" s="3">
        <v>45881.674039351848</v>
      </c>
      <c r="G192" s="2" t="s">
        <v>937</v>
      </c>
      <c r="H192" s="2">
        <v>1740383</v>
      </c>
      <c r="I192" s="2" t="s">
        <v>105</v>
      </c>
      <c r="N192">
        <v>21</v>
      </c>
      <c r="O192" s="2" t="s">
        <v>84</v>
      </c>
      <c r="P192">
        <v>935307.52</v>
      </c>
      <c r="Q192" s="2" t="s">
        <v>69</v>
      </c>
      <c r="S192" s="2">
        <v>10654947</v>
      </c>
      <c r="T192">
        <v>935307.52</v>
      </c>
      <c r="U192" s="2" t="s">
        <v>69</v>
      </c>
    </row>
    <row r="193" spans="2:21" x14ac:dyDescent="0.2">
      <c r="B193" s="2">
        <v>1205611</v>
      </c>
      <c r="C193" s="2" t="s">
        <v>9</v>
      </c>
      <c r="D193" s="2" t="s">
        <v>37</v>
      </c>
      <c r="E193" s="3">
        <v>45881.674039351848</v>
      </c>
      <c r="G193" s="2" t="s">
        <v>937</v>
      </c>
      <c r="H193" s="2">
        <v>1740384</v>
      </c>
      <c r="I193" s="2" t="s">
        <v>118</v>
      </c>
      <c r="N193">
        <v>21</v>
      </c>
      <c r="O193" s="2" t="s">
        <v>84</v>
      </c>
      <c r="P193">
        <v>87282455.790000007</v>
      </c>
      <c r="Q193" s="2" t="s">
        <v>69</v>
      </c>
      <c r="S193" s="2">
        <v>10654948</v>
      </c>
      <c r="T193">
        <v>87282455.790000007</v>
      </c>
      <c r="U193" s="2" t="s">
        <v>69</v>
      </c>
    </row>
    <row r="194" spans="2:21" x14ac:dyDescent="0.2">
      <c r="B194" s="2">
        <v>1205611</v>
      </c>
      <c r="C194" s="2" t="s">
        <v>9</v>
      </c>
      <c r="D194" s="2" t="s">
        <v>37</v>
      </c>
      <c r="E194" s="3">
        <v>45881.674039351848</v>
      </c>
      <c r="G194" s="2" t="s">
        <v>937</v>
      </c>
      <c r="H194" s="2">
        <v>1740385</v>
      </c>
      <c r="I194" s="2" t="s">
        <v>131</v>
      </c>
      <c r="N194">
        <v>21</v>
      </c>
      <c r="O194" s="2" t="s">
        <v>84</v>
      </c>
      <c r="P194">
        <v>25340067.809999999</v>
      </c>
      <c r="Q194" s="2" t="s">
        <v>69</v>
      </c>
      <c r="S194" s="2">
        <v>10654949</v>
      </c>
      <c r="T194">
        <v>25340067.809999999</v>
      </c>
      <c r="U194" s="2" t="s">
        <v>69</v>
      </c>
    </row>
    <row r="195" spans="2:21" x14ac:dyDescent="0.2">
      <c r="B195" s="2">
        <v>1205611</v>
      </c>
      <c r="C195" s="2" t="s">
        <v>9</v>
      </c>
      <c r="D195" s="2" t="s">
        <v>37</v>
      </c>
      <c r="E195" s="3">
        <v>45881.674039351848</v>
      </c>
      <c r="G195" s="2" t="s">
        <v>937</v>
      </c>
      <c r="H195" s="2">
        <v>1740386</v>
      </c>
      <c r="I195" s="2" t="s">
        <v>144</v>
      </c>
      <c r="N195">
        <v>21</v>
      </c>
      <c r="O195" s="2" t="s">
        <v>153</v>
      </c>
      <c r="P195">
        <v>3107185.55</v>
      </c>
      <c r="Q195" s="2" t="s">
        <v>69</v>
      </c>
      <c r="S195" s="2">
        <v>10654950</v>
      </c>
      <c r="T195">
        <v>2885395.65</v>
      </c>
      <c r="U195" s="2" t="s">
        <v>69</v>
      </c>
    </row>
    <row r="196" spans="2:21" x14ac:dyDescent="0.2">
      <c r="B196" s="2">
        <v>1205611</v>
      </c>
      <c r="C196" s="2" t="s">
        <v>9</v>
      </c>
      <c r="D196" s="2" t="s">
        <v>37</v>
      </c>
      <c r="E196" s="3">
        <v>45881.674039351848</v>
      </c>
      <c r="G196" s="2" t="s">
        <v>937</v>
      </c>
      <c r="H196" s="2">
        <v>1740387</v>
      </c>
      <c r="I196" s="2" t="s">
        <v>158</v>
      </c>
      <c r="N196">
        <v>21</v>
      </c>
      <c r="O196" s="2" t="s">
        <v>153</v>
      </c>
      <c r="P196">
        <v>2122648.56</v>
      </c>
      <c r="Q196" s="2" t="s">
        <v>69</v>
      </c>
      <c r="S196" s="2">
        <v>10654951</v>
      </c>
      <c r="T196">
        <v>1518675.72</v>
      </c>
      <c r="U196" s="2" t="s">
        <v>69</v>
      </c>
    </row>
    <row r="197" spans="2:21" x14ac:dyDescent="0.2">
      <c r="B197" s="2">
        <v>1205611</v>
      </c>
      <c r="C197" s="2" t="s">
        <v>9</v>
      </c>
      <c r="D197" s="2" t="s">
        <v>37</v>
      </c>
      <c r="E197" s="3">
        <v>45881.674039351848</v>
      </c>
      <c r="G197" s="2" t="s">
        <v>937</v>
      </c>
      <c r="H197" s="2">
        <v>1740388</v>
      </c>
      <c r="I197" s="2" t="s">
        <v>171</v>
      </c>
      <c r="N197">
        <v>21</v>
      </c>
      <c r="O197" s="2" t="s">
        <v>153</v>
      </c>
      <c r="P197">
        <v>3954597.45</v>
      </c>
      <c r="Q197" s="2" t="s">
        <v>69</v>
      </c>
      <c r="S197" s="2">
        <v>10654952</v>
      </c>
      <c r="T197">
        <v>2641589.5</v>
      </c>
      <c r="U197" s="2" t="s">
        <v>69</v>
      </c>
    </row>
    <row r="198" spans="2:21" x14ac:dyDescent="0.2">
      <c r="B198" s="2">
        <v>1205611</v>
      </c>
      <c r="C198" s="2" t="s">
        <v>9</v>
      </c>
      <c r="D198" s="2" t="s">
        <v>37</v>
      </c>
      <c r="E198" s="3">
        <v>45881.674039351848</v>
      </c>
      <c r="G198" s="2" t="s">
        <v>937</v>
      </c>
      <c r="H198" s="2">
        <v>1740389</v>
      </c>
      <c r="I198" s="2" t="s">
        <v>184</v>
      </c>
      <c r="N198">
        <v>21</v>
      </c>
      <c r="O198" s="2" t="s">
        <v>153</v>
      </c>
      <c r="P198">
        <v>2264158.98</v>
      </c>
      <c r="Q198" s="2" t="s">
        <v>69</v>
      </c>
      <c r="S198" s="2">
        <v>10654953</v>
      </c>
      <c r="T198">
        <v>1236194.1000000001</v>
      </c>
      <c r="U198" s="2" t="s">
        <v>69</v>
      </c>
    </row>
    <row r="199" spans="2:21" x14ac:dyDescent="0.2">
      <c r="B199" s="2">
        <v>1205611</v>
      </c>
      <c r="C199" s="2" t="s">
        <v>9</v>
      </c>
      <c r="D199" s="2" t="s">
        <v>37</v>
      </c>
      <c r="E199" s="3">
        <v>45881.674039351848</v>
      </c>
      <c r="G199" s="2" t="s">
        <v>937</v>
      </c>
      <c r="H199" s="2">
        <v>1740390</v>
      </c>
      <c r="I199" s="2" t="s">
        <v>197</v>
      </c>
      <c r="N199">
        <v>21</v>
      </c>
      <c r="O199" s="2" t="s">
        <v>153</v>
      </c>
      <c r="P199">
        <v>5935735.5899999999</v>
      </c>
      <c r="Q199" s="2" t="s">
        <v>69</v>
      </c>
      <c r="S199" s="2">
        <v>10654954</v>
      </c>
      <c r="T199">
        <v>3156483.66</v>
      </c>
      <c r="U199" s="2" t="s">
        <v>69</v>
      </c>
    </row>
    <row r="200" spans="2:21" x14ac:dyDescent="0.2">
      <c r="B200" s="2">
        <v>1205611</v>
      </c>
      <c r="C200" s="2" t="s">
        <v>9</v>
      </c>
      <c r="D200" s="2" t="s">
        <v>37</v>
      </c>
      <c r="E200" s="3">
        <v>45881.674039351848</v>
      </c>
      <c r="G200" s="2" t="s">
        <v>937</v>
      </c>
      <c r="H200" s="2">
        <v>1740391</v>
      </c>
      <c r="I200" s="2" t="s">
        <v>210</v>
      </c>
      <c r="N200">
        <v>21</v>
      </c>
      <c r="O200" s="2" t="s">
        <v>153</v>
      </c>
      <c r="P200">
        <v>6509456.0999999996</v>
      </c>
      <c r="Q200" s="2" t="s">
        <v>69</v>
      </c>
      <c r="S200" s="2">
        <v>10654955</v>
      </c>
      <c r="T200">
        <v>3062101.38</v>
      </c>
      <c r="U200" s="2" t="s">
        <v>69</v>
      </c>
    </row>
    <row r="201" spans="2:21" x14ac:dyDescent="0.2">
      <c r="B201" s="2">
        <v>1205611</v>
      </c>
      <c r="C201" s="2" t="s">
        <v>9</v>
      </c>
      <c r="D201" s="2" t="s">
        <v>37</v>
      </c>
      <c r="E201" s="3">
        <v>45881.674039351848</v>
      </c>
      <c r="G201" s="2" t="s">
        <v>937</v>
      </c>
      <c r="H201" s="2">
        <v>1740392</v>
      </c>
      <c r="I201" s="2" t="s">
        <v>223</v>
      </c>
      <c r="N201">
        <v>21</v>
      </c>
      <c r="O201" s="2" t="s">
        <v>153</v>
      </c>
      <c r="P201">
        <v>566039.1</v>
      </c>
      <c r="Q201" s="2" t="s">
        <v>69</v>
      </c>
      <c r="S201" s="2">
        <v>10654956</v>
      </c>
      <c r="T201">
        <v>355254.39</v>
      </c>
      <c r="U201" s="2" t="s">
        <v>69</v>
      </c>
    </row>
    <row r="202" spans="2:21" x14ac:dyDescent="0.2">
      <c r="B202" s="2">
        <v>1205611</v>
      </c>
      <c r="C202" s="2" t="s">
        <v>9</v>
      </c>
      <c r="D202" s="2" t="s">
        <v>37</v>
      </c>
      <c r="E202" s="3">
        <v>45881.674039351848</v>
      </c>
      <c r="G202" s="2" t="s">
        <v>937</v>
      </c>
      <c r="H202" s="2">
        <v>1740393</v>
      </c>
      <c r="I202" s="2" t="s">
        <v>236</v>
      </c>
      <c r="N202">
        <v>21</v>
      </c>
      <c r="O202" s="2" t="s">
        <v>153</v>
      </c>
      <c r="P202">
        <v>495285.18</v>
      </c>
      <c r="Q202" s="2" t="s">
        <v>69</v>
      </c>
      <c r="S202" s="2">
        <v>10654957</v>
      </c>
      <c r="T202">
        <v>293916.18</v>
      </c>
      <c r="U202" s="2" t="s">
        <v>69</v>
      </c>
    </row>
    <row r="203" spans="2:21" x14ac:dyDescent="0.2">
      <c r="B203" s="2">
        <v>1205611</v>
      </c>
      <c r="C203" s="2" t="s">
        <v>9</v>
      </c>
      <c r="D203" s="2" t="s">
        <v>37</v>
      </c>
      <c r="E203" s="3">
        <v>45881.674039351848</v>
      </c>
      <c r="G203" s="2" t="s">
        <v>937</v>
      </c>
      <c r="H203" s="2">
        <v>1740394</v>
      </c>
      <c r="I203" s="2" t="s">
        <v>249</v>
      </c>
      <c r="N203">
        <v>21</v>
      </c>
      <c r="O203" s="2" t="s">
        <v>153</v>
      </c>
      <c r="P203">
        <v>7909194.9000000004</v>
      </c>
      <c r="Q203" s="2" t="s">
        <v>69</v>
      </c>
      <c r="S203" s="2">
        <v>10654958</v>
      </c>
      <c r="T203">
        <v>7909194.9000000004</v>
      </c>
      <c r="U203" s="2" t="s">
        <v>69</v>
      </c>
    </row>
    <row r="204" spans="2:21" x14ac:dyDescent="0.2">
      <c r="B204" s="2">
        <v>1205611</v>
      </c>
      <c r="C204" s="2" t="s">
        <v>9</v>
      </c>
      <c r="D204" s="2" t="s">
        <v>37</v>
      </c>
      <c r="E204" s="3">
        <v>45881.674039351848</v>
      </c>
      <c r="G204" s="2" t="s">
        <v>937</v>
      </c>
      <c r="H204" s="2">
        <v>1740395</v>
      </c>
      <c r="I204" s="2" t="s">
        <v>262</v>
      </c>
      <c r="N204">
        <v>21</v>
      </c>
      <c r="O204" s="2" t="s">
        <v>153</v>
      </c>
      <c r="P204">
        <v>1981138.14</v>
      </c>
      <c r="Q204" s="2" t="s">
        <v>69</v>
      </c>
      <c r="S204" s="2">
        <v>10654959</v>
      </c>
      <c r="T204">
        <v>1981138.14</v>
      </c>
      <c r="U204" s="2" t="s">
        <v>69</v>
      </c>
    </row>
    <row r="205" spans="2:21" x14ac:dyDescent="0.2">
      <c r="B205" s="2">
        <v>1205611</v>
      </c>
      <c r="C205" s="2" t="s">
        <v>9</v>
      </c>
      <c r="D205" s="2" t="s">
        <v>37</v>
      </c>
      <c r="E205" s="3">
        <v>45881.674039351848</v>
      </c>
      <c r="G205" s="2" t="s">
        <v>937</v>
      </c>
      <c r="H205" s="2">
        <v>1740396</v>
      </c>
      <c r="I205" s="2" t="s">
        <v>275</v>
      </c>
      <c r="N205">
        <v>21</v>
      </c>
      <c r="O205" s="2" t="s">
        <v>153</v>
      </c>
      <c r="P205">
        <v>2122648.56</v>
      </c>
      <c r="Q205" s="2" t="s">
        <v>69</v>
      </c>
      <c r="S205" s="2">
        <v>10654960</v>
      </c>
      <c r="T205">
        <v>820677.36</v>
      </c>
      <c r="U205" s="2" t="s">
        <v>69</v>
      </c>
    </row>
    <row r="206" spans="2:21" x14ac:dyDescent="0.2">
      <c r="B206" s="2">
        <v>1205611</v>
      </c>
      <c r="C206" s="2" t="s">
        <v>9</v>
      </c>
      <c r="D206" s="2" t="s">
        <v>37</v>
      </c>
      <c r="E206" s="3">
        <v>45881.674039351848</v>
      </c>
      <c r="G206" s="2" t="s">
        <v>937</v>
      </c>
      <c r="H206" s="2">
        <v>1740397</v>
      </c>
      <c r="I206" s="2" t="s">
        <v>288</v>
      </c>
      <c r="N206">
        <v>21</v>
      </c>
      <c r="O206" s="2" t="s">
        <v>153</v>
      </c>
      <c r="P206">
        <v>1981138.14</v>
      </c>
      <c r="Q206" s="2" t="s">
        <v>69</v>
      </c>
      <c r="S206" s="2">
        <v>10654961</v>
      </c>
      <c r="T206">
        <v>1371786</v>
      </c>
      <c r="U206" s="2" t="s">
        <v>69</v>
      </c>
    </row>
    <row r="207" spans="2:21" x14ac:dyDescent="0.2">
      <c r="B207" s="2">
        <v>1205611</v>
      </c>
      <c r="C207" s="2" t="s">
        <v>9</v>
      </c>
      <c r="D207" s="2" t="s">
        <v>37</v>
      </c>
      <c r="E207" s="3">
        <v>45881.674039351848</v>
      </c>
      <c r="G207" s="2" t="s">
        <v>937</v>
      </c>
      <c r="H207" s="2">
        <v>1740398</v>
      </c>
      <c r="I207" s="2" t="s">
        <v>301</v>
      </c>
      <c r="N207">
        <v>21</v>
      </c>
      <c r="O207" s="2" t="s">
        <v>153</v>
      </c>
      <c r="P207">
        <v>990569.07</v>
      </c>
      <c r="Q207" s="2" t="s">
        <v>69</v>
      </c>
      <c r="S207" s="2">
        <v>10654962</v>
      </c>
      <c r="T207">
        <v>661411.38</v>
      </c>
      <c r="U207" s="2" t="s">
        <v>69</v>
      </c>
    </row>
    <row r="208" spans="2:21" x14ac:dyDescent="0.2">
      <c r="B208" s="2">
        <v>1205611</v>
      </c>
      <c r="C208" s="2" t="s">
        <v>9</v>
      </c>
      <c r="D208" s="2" t="s">
        <v>37</v>
      </c>
      <c r="E208" s="3">
        <v>45881.674039351848</v>
      </c>
      <c r="G208" s="2" t="s">
        <v>937</v>
      </c>
      <c r="H208" s="2">
        <v>1740399</v>
      </c>
      <c r="I208" s="2" t="s">
        <v>314</v>
      </c>
      <c r="N208">
        <v>21</v>
      </c>
      <c r="O208" s="2" t="s">
        <v>153</v>
      </c>
      <c r="P208">
        <v>2655015.5499999998</v>
      </c>
      <c r="Q208" s="2" t="s">
        <v>69</v>
      </c>
      <c r="S208" s="2">
        <v>10654963</v>
      </c>
      <c r="T208">
        <v>2655015.5499999998</v>
      </c>
      <c r="U208" s="2" t="s">
        <v>69</v>
      </c>
    </row>
    <row r="209" spans="2:21" x14ac:dyDescent="0.2">
      <c r="B209" s="2">
        <v>1205611</v>
      </c>
      <c r="C209" s="2" t="s">
        <v>9</v>
      </c>
      <c r="D209" s="2" t="s">
        <v>37</v>
      </c>
      <c r="E209" s="3">
        <v>45881.674039351848</v>
      </c>
      <c r="G209" s="2" t="s">
        <v>937</v>
      </c>
      <c r="H209" s="2">
        <v>1740400</v>
      </c>
      <c r="I209" s="2" t="s">
        <v>327</v>
      </c>
      <c r="N209">
        <v>21</v>
      </c>
      <c r="O209" s="2" t="s">
        <v>153</v>
      </c>
      <c r="P209">
        <v>1330085.46</v>
      </c>
      <c r="Q209" s="2" t="s">
        <v>69</v>
      </c>
      <c r="S209" s="2">
        <v>10654964</v>
      </c>
      <c r="T209">
        <v>1330085.46</v>
      </c>
      <c r="U209" s="2" t="s">
        <v>69</v>
      </c>
    </row>
    <row r="210" spans="2:21" x14ac:dyDescent="0.2">
      <c r="B210" s="2">
        <v>1205611</v>
      </c>
      <c r="C210" s="2" t="s">
        <v>9</v>
      </c>
      <c r="D210" s="2" t="s">
        <v>37</v>
      </c>
      <c r="E210" s="3">
        <v>45881.674039351848</v>
      </c>
      <c r="G210" s="2" t="s">
        <v>937</v>
      </c>
      <c r="H210" s="2">
        <v>1740401</v>
      </c>
      <c r="I210" s="2" t="s">
        <v>340</v>
      </c>
      <c r="N210">
        <v>21</v>
      </c>
      <c r="O210" s="2" t="s">
        <v>153</v>
      </c>
      <c r="P210">
        <v>215877.7</v>
      </c>
      <c r="Q210" s="2" t="s">
        <v>69</v>
      </c>
      <c r="S210" s="2">
        <v>10654965</v>
      </c>
      <c r="T210">
        <v>215877.7</v>
      </c>
      <c r="U210" s="2" t="s">
        <v>69</v>
      </c>
    </row>
    <row r="211" spans="2:21" x14ac:dyDescent="0.2">
      <c r="B211" s="2">
        <v>1205611</v>
      </c>
      <c r="C211" s="2" t="s">
        <v>9</v>
      </c>
      <c r="D211" s="2" t="s">
        <v>37</v>
      </c>
      <c r="E211" s="3">
        <v>45881.674039351848</v>
      </c>
      <c r="G211" s="2" t="s">
        <v>937</v>
      </c>
      <c r="H211" s="2">
        <v>1740402</v>
      </c>
      <c r="I211" s="2" t="s">
        <v>353</v>
      </c>
      <c r="N211">
        <v>21</v>
      </c>
      <c r="O211" s="2" t="s">
        <v>153</v>
      </c>
      <c r="P211">
        <v>1388728.4</v>
      </c>
      <c r="Q211" s="2" t="s">
        <v>69</v>
      </c>
      <c r="S211" s="2">
        <v>10654966</v>
      </c>
      <c r="T211">
        <v>1388728.4</v>
      </c>
      <c r="U211" s="2" t="s">
        <v>69</v>
      </c>
    </row>
    <row r="212" spans="2:21" x14ac:dyDescent="0.2">
      <c r="B212" s="2">
        <v>1205611</v>
      </c>
      <c r="C212" s="2" t="s">
        <v>9</v>
      </c>
      <c r="D212" s="2" t="s">
        <v>37</v>
      </c>
      <c r="E212" s="3">
        <v>45881.674039351848</v>
      </c>
      <c r="G212" s="2" t="s">
        <v>937</v>
      </c>
      <c r="H212" s="2">
        <v>1740403</v>
      </c>
      <c r="I212" s="2" t="s">
        <v>366</v>
      </c>
      <c r="N212">
        <v>21</v>
      </c>
      <c r="O212" s="2" t="s">
        <v>153</v>
      </c>
      <c r="P212">
        <v>678493.56</v>
      </c>
      <c r="Q212" s="2" t="s">
        <v>69</v>
      </c>
      <c r="S212" s="2">
        <v>10654967</v>
      </c>
      <c r="T212">
        <v>678493.56</v>
      </c>
      <c r="U212" s="2" t="s">
        <v>69</v>
      </c>
    </row>
    <row r="213" spans="2:21" x14ac:dyDescent="0.2">
      <c r="B213" s="2">
        <v>1205611</v>
      </c>
      <c r="C213" s="2" t="s">
        <v>9</v>
      </c>
      <c r="D213" s="2" t="s">
        <v>37</v>
      </c>
      <c r="E213" s="3">
        <v>45881.674039351848</v>
      </c>
      <c r="G213" s="2" t="s">
        <v>937</v>
      </c>
      <c r="H213" s="2">
        <v>1740404</v>
      </c>
      <c r="I213" s="2" t="s">
        <v>379</v>
      </c>
      <c r="N213">
        <v>21</v>
      </c>
      <c r="O213" s="2" t="s">
        <v>153</v>
      </c>
      <c r="P213">
        <v>3347515.15</v>
      </c>
      <c r="Q213" s="2" t="s">
        <v>69</v>
      </c>
      <c r="S213" s="2">
        <v>10654968</v>
      </c>
      <c r="T213">
        <v>3347515.15</v>
      </c>
      <c r="U213" s="2" t="s">
        <v>69</v>
      </c>
    </row>
    <row r="214" spans="2:21" x14ac:dyDescent="0.2">
      <c r="B214" s="2">
        <v>1205611</v>
      </c>
      <c r="C214" s="2" t="s">
        <v>9</v>
      </c>
      <c r="D214" s="2" t="s">
        <v>37</v>
      </c>
      <c r="E214" s="3">
        <v>45881.674039351848</v>
      </c>
      <c r="G214" s="2" t="s">
        <v>937</v>
      </c>
      <c r="H214" s="2">
        <v>1740405</v>
      </c>
      <c r="I214" s="2" t="s">
        <v>392</v>
      </c>
      <c r="N214">
        <v>21</v>
      </c>
      <c r="O214" s="2" t="s">
        <v>153</v>
      </c>
      <c r="P214">
        <v>559044.72</v>
      </c>
      <c r="Q214" s="2" t="s">
        <v>69</v>
      </c>
      <c r="S214" s="2">
        <v>10654969</v>
      </c>
      <c r="T214">
        <v>559044.72</v>
      </c>
      <c r="U214" s="2" t="s">
        <v>69</v>
      </c>
    </row>
    <row r="215" spans="2:21" x14ac:dyDescent="0.2">
      <c r="B215" s="2">
        <v>1205611</v>
      </c>
      <c r="C215" s="2" t="s">
        <v>9</v>
      </c>
      <c r="D215" s="2" t="s">
        <v>37</v>
      </c>
      <c r="E215" s="3">
        <v>45881.674039351848</v>
      </c>
      <c r="G215" s="2" t="s">
        <v>937</v>
      </c>
      <c r="H215" s="2">
        <v>1740406</v>
      </c>
      <c r="I215" s="2" t="s">
        <v>405</v>
      </c>
      <c r="N215">
        <v>21</v>
      </c>
      <c r="O215" s="2" t="s">
        <v>153</v>
      </c>
      <c r="P215">
        <v>5087777.78</v>
      </c>
      <c r="Q215" s="2" t="s">
        <v>69</v>
      </c>
      <c r="S215" s="2">
        <v>10654970</v>
      </c>
      <c r="T215">
        <v>5087777.78</v>
      </c>
      <c r="U215" s="2" t="s">
        <v>69</v>
      </c>
    </row>
    <row r="216" spans="2:21" x14ac:dyDescent="0.2">
      <c r="B216" s="2">
        <v>1205611</v>
      </c>
      <c r="C216" s="2" t="s">
        <v>9</v>
      </c>
      <c r="D216" s="2" t="s">
        <v>37</v>
      </c>
      <c r="E216" s="3">
        <v>45881.674039351848</v>
      </c>
      <c r="G216" s="2" t="s">
        <v>937</v>
      </c>
      <c r="H216" s="2">
        <v>1740407</v>
      </c>
      <c r="I216" s="2" t="s">
        <v>418</v>
      </c>
      <c r="N216">
        <v>21</v>
      </c>
      <c r="O216" s="2" t="s">
        <v>153</v>
      </c>
      <c r="P216">
        <v>3347515.15</v>
      </c>
      <c r="Q216" s="2" t="s">
        <v>69</v>
      </c>
      <c r="S216" s="2">
        <v>10654971</v>
      </c>
      <c r="T216">
        <v>3347515.15</v>
      </c>
      <c r="U216" s="2" t="s">
        <v>69</v>
      </c>
    </row>
    <row r="217" spans="2:21" x14ac:dyDescent="0.2">
      <c r="B217" s="2">
        <v>1205611</v>
      </c>
      <c r="C217" s="2" t="s">
        <v>9</v>
      </c>
      <c r="D217" s="2" t="s">
        <v>37</v>
      </c>
      <c r="E217" s="3">
        <v>45881.674039351848</v>
      </c>
      <c r="G217" s="2" t="s">
        <v>937</v>
      </c>
      <c r="H217" s="2">
        <v>1740408</v>
      </c>
      <c r="I217" s="2" t="s">
        <v>431</v>
      </c>
      <c r="N217">
        <v>21</v>
      </c>
      <c r="O217" s="2" t="s">
        <v>153</v>
      </c>
      <c r="P217">
        <v>1947760.9</v>
      </c>
      <c r="Q217" s="2" t="s">
        <v>69</v>
      </c>
      <c r="S217" s="2">
        <v>10654972</v>
      </c>
      <c r="T217">
        <v>1947760.9</v>
      </c>
      <c r="U217" s="2" t="s">
        <v>69</v>
      </c>
    </row>
    <row r="218" spans="2:21" x14ac:dyDescent="0.2">
      <c r="B218" s="2">
        <v>1205611</v>
      </c>
      <c r="C218" s="2" t="s">
        <v>9</v>
      </c>
      <c r="D218" s="2" t="s">
        <v>37</v>
      </c>
      <c r="E218" s="3">
        <v>45881.674039351848</v>
      </c>
      <c r="G218" s="2" t="s">
        <v>937</v>
      </c>
      <c r="H218" s="2">
        <v>1740409</v>
      </c>
      <c r="I218" s="2" t="s">
        <v>444</v>
      </c>
      <c r="N218">
        <v>21</v>
      </c>
      <c r="O218" s="2" t="s">
        <v>153</v>
      </c>
      <c r="P218">
        <v>2355091.08</v>
      </c>
      <c r="Q218" s="2" t="s">
        <v>69</v>
      </c>
      <c r="S218" s="2">
        <v>10654973</v>
      </c>
      <c r="T218">
        <v>2306665.77</v>
      </c>
      <c r="U218" s="2" t="s">
        <v>69</v>
      </c>
    </row>
    <row r="219" spans="2:21" x14ac:dyDescent="0.2">
      <c r="B219" s="2">
        <v>1205611</v>
      </c>
      <c r="C219" s="2" t="s">
        <v>9</v>
      </c>
      <c r="D219" s="2" t="s">
        <v>37</v>
      </c>
      <c r="E219" s="3">
        <v>45881.674039351848</v>
      </c>
      <c r="G219" s="2" t="s">
        <v>937</v>
      </c>
      <c r="H219" s="2">
        <v>1740410</v>
      </c>
      <c r="I219" s="2" t="s">
        <v>457</v>
      </c>
      <c r="N219">
        <v>21</v>
      </c>
      <c r="O219" s="2" t="s">
        <v>153</v>
      </c>
      <c r="P219">
        <v>2355091.08</v>
      </c>
      <c r="Q219" s="2" t="s">
        <v>69</v>
      </c>
      <c r="S219" s="2">
        <v>10654974</v>
      </c>
      <c r="T219">
        <v>2306665.77</v>
      </c>
      <c r="U219" s="2" t="s">
        <v>69</v>
      </c>
    </row>
    <row r="220" spans="2:21" x14ac:dyDescent="0.2">
      <c r="B220" s="2">
        <v>1205611</v>
      </c>
      <c r="C220" s="2" t="s">
        <v>9</v>
      </c>
      <c r="D220" s="2" t="s">
        <v>37</v>
      </c>
      <c r="E220" s="3">
        <v>45881.674039351848</v>
      </c>
      <c r="G220" s="2" t="s">
        <v>937</v>
      </c>
      <c r="H220" s="2">
        <v>1740411</v>
      </c>
      <c r="I220" s="2" t="s">
        <v>470</v>
      </c>
      <c r="N220">
        <v>21</v>
      </c>
      <c r="O220" s="2" t="s">
        <v>153</v>
      </c>
      <c r="P220">
        <v>962329</v>
      </c>
      <c r="Q220" s="2" t="s">
        <v>69</v>
      </c>
      <c r="S220" s="2">
        <v>10654975</v>
      </c>
      <c r="T220">
        <v>962329</v>
      </c>
      <c r="U220" s="2" t="s">
        <v>69</v>
      </c>
    </row>
    <row r="221" spans="2:21" x14ac:dyDescent="0.2">
      <c r="B221" s="2">
        <v>1205611</v>
      </c>
      <c r="C221" s="2" t="s">
        <v>9</v>
      </c>
      <c r="D221" s="2" t="s">
        <v>37</v>
      </c>
      <c r="E221" s="3">
        <v>45881.674039351848</v>
      </c>
      <c r="G221" s="2" t="s">
        <v>937</v>
      </c>
      <c r="H221" s="2">
        <v>1740412</v>
      </c>
      <c r="I221" s="2" t="s">
        <v>483</v>
      </c>
      <c r="N221">
        <v>21</v>
      </c>
      <c r="O221" s="2" t="s">
        <v>153</v>
      </c>
      <c r="P221">
        <v>278177.25</v>
      </c>
      <c r="Q221" s="2" t="s">
        <v>69</v>
      </c>
      <c r="S221" s="2">
        <v>10654976</v>
      </c>
      <c r="T221">
        <v>278177.25</v>
      </c>
      <c r="U221" s="2" t="s">
        <v>69</v>
      </c>
    </row>
    <row r="222" spans="2:21" x14ac:dyDescent="0.2">
      <c r="B222" s="2">
        <v>1205611</v>
      </c>
      <c r="C222" s="2" t="s">
        <v>9</v>
      </c>
      <c r="D222" s="2" t="s">
        <v>37</v>
      </c>
      <c r="E222" s="3">
        <v>45881.674039351848</v>
      </c>
      <c r="G222" s="2" t="s">
        <v>937</v>
      </c>
      <c r="H222" s="2">
        <v>1740413</v>
      </c>
      <c r="I222" s="2" t="s">
        <v>496</v>
      </c>
      <c r="N222">
        <v>21</v>
      </c>
      <c r="O222" s="2" t="s">
        <v>153</v>
      </c>
      <c r="P222">
        <v>278177.25</v>
      </c>
      <c r="Q222" s="2" t="s">
        <v>69</v>
      </c>
      <c r="S222" s="2">
        <v>10654977</v>
      </c>
      <c r="T222">
        <v>278177.25</v>
      </c>
      <c r="U222" s="2" t="s">
        <v>69</v>
      </c>
    </row>
    <row r="223" spans="2:21" x14ac:dyDescent="0.2">
      <c r="B223" s="2">
        <v>1205611</v>
      </c>
      <c r="C223" s="2" t="s">
        <v>9</v>
      </c>
      <c r="D223" s="2" t="s">
        <v>37</v>
      </c>
      <c r="E223" s="3">
        <v>45881.674039351848</v>
      </c>
      <c r="G223" s="2" t="s">
        <v>937</v>
      </c>
      <c r="H223" s="2">
        <v>1740414</v>
      </c>
      <c r="I223" s="2" t="s">
        <v>509</v>
      </c>
      <c r="N223">
        <v>21</v>
      </c>
      <c r="O223" s="2" t="s">
        <v>153</v>
      </c>
      <c r="P223">
        <v>2846724.3</v>
      </c>
      <c r="Q223" s="2" t="s">
        <v>69</v>
      </c>
      <c r="S223" s="2">
        <v>10654978</v>
      </c>
      <c r="T223">
        <v>2471351.1</v>
      </c>
      <c r="U223" s="2" t="s">
        <v>69</v>
      </c>
    </row>
    <row r="224" spans="2:21" x14ac:dyDescent="0.2">
      <c r="B224" s="2">
        <v>1205611</v>
      </c>
      <c r="C224" s="2" t="s">
        <v>9</v>
      </c>
      <c r="D224" s="2" t="s">
        <v>37</v>
      </c>
      <c r="E224" s="3">
        <v>45881.674039351848</v>
      </c>
      <c r="G224" s="2" t="s">
        <v>937</v>
      </c>
      <c r="H224" s="2">
        <v>1740415</v>
      </c>
      <c r="I224" s="2" t="s">
        <v>522</v>
      </c>
      <c r="N224">
        <v>21</v>
      </c>
      <c r="O224" s="2" t="s">
        <v>153</v>
      </c>
      <c r="P224">
        <v>2175998.6</v>
      </c>
      <c r="Q224" s="2" t="s">
        <v>69</v>
      </c>
      <c r="S224" s="2">
        <v>10654979</v>
      </c>
      <c r="T224">
        <v>1948296.5</v>
      </c>
      <c r="U224" s="2" t="s">
        <v>69</v>
      </c>
    </row>
    <row r="225" spans="2:21" x14ac:dyDescent="0.2">
      <c r="B225" s="2">
        <v>1205611</v>
      </c>
      <c r="C225" s="2" t="s">
        <v>9</v>
      </c>
      <c r="D225" s="2" t="s">
        <v>37</v>
      </c>
      <c r="E225" s="3">
        <v>45881.674039351848</v>
      </c>
      <c r="G225" s="2" t="s">
        <v>937</v>
      </c>
      <c r="H225" s="2">
        <v>1740416</v>
      </c>
      <c r="I225" s="2" t="s">
        <v>535</v>
      </c>
      <c r="N225">
        <v>21</v>
      </c>
      <c r="O225" s="2" t="s">
        <v>153</v>
      </c>
      <c r="P225">
        <v>2175998.6</v>
      </c>
      <c r="Q225" s="2" t="s">
        <v>69</v>
      </c>
      <c r="S225" s="2">
        <v>10654980</v>
      </c>
      <c r="T225">
        <v>1948296.5</v>
      </c>
      <c r="U225" s="2" t="s">
        <v>69</v>
      </c>
    </row>
    <row r="226" spans="2:21" x14ac:dyDescent="0.2">
      <c r="B226" s="2">
        <v>1205611</v>
      </c>
      <c r="C226" s="2" t="s">
        <v>9</v>
      </c>
      <c r="D226" s="2" t="s">
        <v>37</v>
      </c>
      <c r="E226" s="3">
        <v>45881.674039351848</v>
      </c>
      <c r="G226" s="2" t="s">
        <v>937</v>
      </c>
      <c r="H226" s="2">
        <v>1740417</v>
      </c>
      <c r="I226" s="2" t="s">
        <v>548</v>
      </c>
      <c r="N226">
        <v>21</v>
      </c>
      <c r="O226" s="2" t="s">
        <v>153</v>
      </c>
      <c r="P226">
        <v>9732372.1500000004</v>
      </c>
      <c r="Q226" s="2" t="s">
        <v>69</v>
      </c>
      <c r="S226" s="2">
        <v>10654981</v>
      </c>
      <c r="T226">
        <v>8006931.5999999996</v>
      </c>
      <c r="U226" s="2" t="s">
        <v>69</v>
      </c>
    </row>
    <row r="227" spans="2:21" x14ac:dyDescent="0.2">
      <c r="B227" s="2">
        <v>1205611</v>
      </c>
      <c r="C227" s="2" t="s">
        <v>9</v>
      </c>
      <c r="D227" s="2" t="s">
        <v>37</v>
      </c>
      <c r="E227" s="3">
        <v>45881.674039351848</v>
      </c>
      <c r="G227" s="2" t="s">
        <v>937</v>
      </c>
      <c r="H227" s="2">
        <v>1740418</v>
      </c>
      <c r="I227" s="2" t="s">
        <v>561</v>
      </c>
      <c r="N227">
        <v>21</v>
      </c>
      <c r="O227" s="2" t="s">
        <v>153</v>
      </c>
      <c r="P227">
        <v>7457024.9000000004</v>
      </c>
      <c r="Q227" s="2" t="s">
        <v>69</v>
      </c>
      <c r="S227" s="2">
        <v>10654982</v>
      </c>
      <c r="T227">
        <v>5892156.2000000002</v>
      </c>
      <c r="U227" s="2" t="s">
        <v>69</v>
      </c>
    </row>
    <row r="228" spans="2:21" x14ac:dyDescent="0.2">
      <c r="B228" s="2">
        <v>1205611</v>
      </c>
      <c r="C228" s="2" t="s">
        <v>9</v>
      </c>
      <c r="D228" s="2" t="s">
        <v>37</v>
      </c>
      <c r="E228" s="3">
        <v>45881.674039351848</v>
      </c>
      <c r="G228" s="2" t="s">
        <v>937</v>
      </c>
      <c r="H228" s="2">
        <v>1740419</v>
      </c>
      <c r="I228" s="2" t="s">
        <v>574</v>
      </c>
      <c r="N228">
        <v>21</v>
      </c>
      <c r="O228" s="2" t="s">
        <v>153</v>
      </c>
      <c r="P228">
        <v>7457024.9000000004</v>
      </c>
      <c r="Q228" s="2" t="s">
        <v>69</v>
      </c>
      <c r="S228" s="2">
        <v>10654983</v>
      </c>
      <c r="T228">
        <v>5892156.2000000002</v>
      </c>
      <c r="U228" s="2" t="s">
        <v>69</v>
      </c>
    </row>
    <row r="229" spans="2:21" x14ac:dyDescent="0.2">
      <c r="B229" s="2">
        <v>1205611</v>
      </c>
      <c r="C229" s="2" t="s">
        <v>9</v>
      </c>
      <c r="D229" s="2" t="s">
        <v>37</v>
      </c>
      <c r="E229" s="3">
        <v>45881.674039351848</v>
      </c>
      <c r="G229" s="2" t="s">
        <v>937</v>
      </c>
      <c r="H229" s="2">
        <v>1740420</v>
      </c>
      <c r="I229" s="2" t="s">
        <v>587</v>
      </c>
      <c r="N229">
        <v>21</v>
      </c>
      <c r="O229" s="2" t="s">
        <v>153</v>
      </c>
      <c r="P229">
        <v>1694828.95</v>
      </c>
      <c r="Q229" s="2" t="s">
        <v>69</v>
      </c>
      <c r="S229" s="2">
        <v>10654984</v>
      </c>
      <c r="T229">
        <v>1694828.95</v>
      </c>
      <c r="U229" s="2" t="s">
        <v>69</v>
      </c>
    </row>
    <row r="230" spans="2:21" x14ac:dyDescent="0.2">
      <c r="B230" s="2">
        <v>1205611</v>
      </c>
      <c r="C230" s="2" t="s">
        <v>9</v>
      </c>
      <c r="D230" s="2" t="s">
        <v>37</v>
      </c>
      <c r="E230" s="3">
        <v>45881.674039351848</v>
      </c>
      <c r="G230" s="2" t="s">
        <v>937</v>
      </c>
      <c r="H230" s="2">
        <v>1740421</v>
      </c>
      <c r="I230" s="2" t="s">
        <v>600</v>
      </c>
      <c r="N230">
        <v>21</v>
      </c>
      <c r="O230" s="2" t="s">
        <v>153</v>
      </c>
      <c r="P230">
        <v>1935411.2</v>
      </c>
      <c r="Q230" s="2" t="s">
        <v>69</v>
      </c>
      <c r="S230" s="2">
        <v>10654985</v>
      </c>
      <c r="T230">
        <v>1935411.2</v>
      </c>
      <c r="U230" s="2" t="s">
        <v>69</v>
      </c>
    </row>
    <row r="231" spans="2:21" x14ac:dyDescent="0.2">
      <c r="B231" s="2">
        <v>1205611</v>
      </c>
      <c r="C231" s="2" t="s">
        <v>9</v>
      </c>
      <c r="D231" s="2" t="s">
        <v>37</v>
      </c>
      <c r="E231" s="3">
        <v>45881.674039351848</v>
      </c>
      <c r="G231" s="2" t="s">
        <v>937</v>
      </c>
      <c r="H231" s="2">
        <v>1740422</v>
      </c>
      <c r="I231" s="2" t="s">
        <v>613</v>
      </c>
      <c r="N231">
        <v>21</v>
      </c>
      <c r="O231" s="2" t="s">
        <v>153</v>
      </c>
      <c r="P231">
        <v>4886918.2</v>
      </c>
      <c r="Q231" s="2" t="s">
        <v>69</v>
      </c>
      <c r="S231" s="2">
        <v>10654986</v>
      </c>
      <c r="T231">
        <v>4886918.2</v>
      </c>
      <c r="U231" s="2" t="s">
        <v>69</v>
      </c>
    </row>
    <row r="232" spans="2:21" x14ac:dyDescent="0.2">
      <c r="B232" s="2">
        <v>1205611</v>
      </c>
      <c r="C232" s="2" t="s">
        <v>9</v>
      </c>
      <c r="D232" s="2" t="s">
        <v>37</v>
      </c>
      <c r="E232" s="3">
        <v>45881.674039351848</v>
      </c>
      <c r="G232" s="2" t="s">
        <v>937</v>
      </c>
      <c r="H232" s="2">
        <v>1740423</v>
      </c>
      <c r="I232" s="2" t="s">
        <v>626</v>
      </c>
      <c r="N232">
        <v>21</v>
      </c>
      <c r="O232" s="2" t="s">
        <v>153</v>
      </c>
      <c r="P232">
        <v>2168996.63</v>
      </c>
      <c r="Q232" s="2" t="s">
        <v>69</v>
      </c>
      <c r="S232" s="2">
        <v>10654987</v>
      </c>
      <c r="T232">
        <v>2168996.63</v>
      </c>
      <c r="U232" s="2" t="s">
        <v>69</v>
      </c>
    </row>
    <row r="233" spans="2:21" x14ac:dyDescent="0.2">
      <c r="B233" s="2">
        <v>1205611</v>
      </c>
      <c r="C233" s="2" t="s">
        <v>9</v>
      </c>
      <c r="D233" s="2" t="s">
        <v>37</v>
      </c>
      <c r="E233" s="3">
        <v>45881.674039351848</v>
      </c>
      <c r="G233" s="2" t="s">
        <v>937</v>
      </c>
      <c r="H233" s="2">
        <v>1740424</v>
      </c>
      <c r="I233" s="2" t="s">
        <v>639</v>
      </c>
      <c r="N233">
        <v>21</v>
      </c>
      <c r="O233" s="2" t="s">
        <v>153</v>
      </c>
      <c r="P233">
        <v>424529.97</v>
      </c>
      <c r="Q233" s="2" t="s">
        <v>69</v>
      </c>
      <c r="S233" s="2">
        <v>10654988</v>
      </c>
      <c r="T233">
        <v>320683.68</v>
      </c>
      <c r="U233" s="2" t="s">
        <v>69</v>
      </c>
    </row>
    <row r="234" spans="2:21" x14ac:dyDescent="0.2">
      <c r="B234" s="2">
        <v>1205611</v>
      </c>
      <c r="C234" s="2" t="s">
        <v>9</v>
      </c>
      <c r="D234" s="2" t="s">
        <v>37</v>
      </c>
      <c r="E234" s="3">
        <v>45881.674039351848</v>
      </c>
      <c r="G234" s="2" t="s">
        <v>937</v>
      </c>
      <c r="H234" s="2">
        <v>1740425</v>
      </c>
      <c r="I234" s="2" t="s">
        <v>652</v>
      </c>
      <c r="N234">
        <v>21</v>
      </c>
      <c r="O234" s="2" t="s">
        <v>153</v>
      </c>
      <c r="P234">
        <v>42581.88</v>
      </c>
      <c r="Q234" s="2" t="s">
        <v>69</v>
      </c>
      <c r="S234" s="2">
        <v>10654989</v>
      </c>
      <c r="T234">
        <v>42581.88</v>
      </c>
      <c r="U234" s="2" t="s">
        <v>69</v>
      </c>
    </row>
    <row r="235" spans="2:21" x14ac:dyDescent="0.2">
      <c r="B235" s="2">
        <v>1205611</v>
      </c>
      <c r="C235" s="2" t="s">
        <v>9</v>
      </c>
      <c r="D235" s="2" t="s">
        <v>37</v>
      </c>
      <c r="E235" s="3">
        <v>45881.674039351848</v>
      </c>
      <c r="G235" s="2" t="s">
        <v>937</v>
      </c>
      <c r="H235" s="2">
        <v>1740426</v>
      </c>
      <c r="I235" s="2" t="s">
        <v>665</v>
      </c>
      <c r="N235">
        <v>21</v>
      </c>
      <c r="O235" s="2" t="s">
        <v>153</v>
      </c>
      <c r="P235">
        <v>2020798.2</v>
      </c>
      <c r="Q235" s="2" t="s">
        <v>69</v>
      </c>
      <c r="S235" s="2">
        <v>10654990</v>
      </c>
      <c r="T235">
        <v>2020798.2</v>
      </c>
      <c r="U235" s="2" t="s">
        <v>69</v>
      </c>
    </row>
    <row r="236" spans="2:21" x14ac:dyDescent="0.2">
      <c r="B236" s="2">
        <v>1205611</v>
      </c>
      <c r="C236" s="2" t="s">
        <v>9</v>
      </c>
      <c r="D236" s="2" t="s">
        <v>37</v>
      </c>
      <c r="E236" s="3">
        <v>45881.674039351848</v>
      </c>
      <c r="G236" s="2" t="s">
        <v>937</v>
      </c>
      <c r="H236" s="2">
        <v>1740427</v>
      </c>
      <c r="I236" s="2" t="s">
        <v>678</v>
      </c>
      <c r="N236">
        <v>21</v>
      </c>
      <c r="O236" s="2" t="s">
        <v>153</v>
      </c>
      <c r="P236">
        <v>2203927.0499999998</v>
      </c>
      <c r="Q236" s="2" t="s">
        <v>69</v>
      </c>
      <c r="S236" s="2">
        <v>10654991</v>
      </c>
      <c r="T236">
        <v>2203927.0499999998</v>
      </c>
      <c r="U236" s="2" t="s">
        <v>69</v>
      </c>
    </row>
    <row r="237" spans="2:21" x14ac:dyDescent="0.2">
      <c r="B237" s="2">
        <v>1205611</v>
      </c>
      <c r="C237" s="2" t="s">
        <v>9</v>
      </c>
      <c r="D237" s="2" t="s">
        <v>37</v>
      </c>
      <c r="E237" s="3">
        <v>45881.674039351848</v>
      </c>
      <c r="G237" s="2" t="s">
        <v>937</v>
      </c>
      <c r="H237" s="2">
        <v>1740428</v>
      </c>
      <c r="I237" s="2" t="s">
        <v>691</v>
      </c>
      <c r="N237">
        <v>21</v>
      </c>
      <c r="O237" s="2" t="s">
        <v>153</v>
      </c>
      <c r="P237">
        <v>3389657.9</v>
      </c>
      <c r="Q237" s="2" t="s">
        <v>69</v>
      </c>
      <c r="S237" s="2">
        <v>10654992</v>
      </c>
      <c r="T237">
        <v>1609977.55</v>
      </c>
      <c r="U237" s="2" t="s">
        <v>69</v>
      </c>
    </row>
    <row r="238" spans="2:21" x14ac:dyDescent="0.2">
      <c r="B238" s="2">
        <v>1205611</v>
      </c>
      <c r="C238" s="2" t="s">
        <v>9</v>
      </c>
      <c r="D238" s="2" t="s">
        <v>37</v>
      </c>
      <c r="E238" s="3">
        <v>45881.674039351848</v>
      </c>
      <c r="G238" s="2" t="s">
        <v>937</v>
      </c>
      <c r="H238" s="2">
        <v>1740429</v>
      </c>
      <c r="I238" s="2" t="s">
        <v>704</v>
      </c>
      <c r="N238">
        <v>21</v>
      </c>
      <c r="O238" s="2" t="s">
        <v>153</v>
      </c>
      <c r="P238">
        <v>888550.56</v>
      </c>
      <c r="Q238" s="2" t="s">
        <v>69</v>
      </c>
      <c r="S238" s="2">
        <v>10654993</v>
      </c>
      <c r="T238">
        <v>784886.22</v>
      </c>
      <c r="U238" s="2" t="s">
        <v>69</v>
      </c>
    </row>
    <row r="239" spans="2:21" x14ac:dyDescent="0.2">
      <c r="B239" s="2">
        <v>1205611</v>
      </c>
      <c r="C239" s="2" t="s">
        <v>9</v>
      </c>
      <c r="D239" s="2" t="s">
        <v>37</v>
      </c>
      <c r="E239" s="3">
        <v>45881.674039351848</v>
      </c>
      <c r="G239" s="2" t="s">
        <v>937</v>
      </c>
      <c r="H239" s="2">
        <v>1740430</v>
      </c>
      <c r="I239" s="2" t="s">
        <v>717</v>
      </c>
      <c r="N239">
        <v>21</v>
      </c>
      <c r="O239" s="2" t="s">
        <v>153</v>
      </c>
      <c r="P239">
        <v>1808913.23</v>
      </c>
      <c r="Q239" s="2" t="s">
        <v>69</v>
      </c>
      <c r="S239" s="2">
        <v>10654994</v>
      </c>
      <c r="T239">
        <v>1808913.23</v>
      </c>
      <c r="U239" s="2" t="s">
        <v>69</v>
      </c>
    </row>
    <row r="240" spans="2:21" x14ac:dyDescent="0.2">
      <c r="B240" s="2">
        <v>1205611</v>
      </c>
      <c r="C240" s="2" t="s">
        <v>9</v>
      </c>
      <c r="D240" s="2" t="s">
        <v>37</v>
      </c>
      <c r="E240" s="3">
        <v>45881.674039351848</v>
      </c>
      <c r="G240" s="2" t="s">
        <v>937</v>
      </c>
      <c r="H240" s="2">
        <v>1740431</v>
      </c>
      <c r="I240" s="2" t="s">
        <v>730</v>
      </c>
      <c r="N240">
        <v>21</v>
      </c>
      <c r="O240" s="2" t="s">
        <v>153</v>
      </c>
      <c r="P240">
        <v>2824713.2</v>
      </c>
      <c r="Q240" s="2" t="s">
        <v>69</v>
      </c>
      <c r="S240" s="2">
        <v>10654995</v>
      </c>
      <c r="T240">
        <v>360340.35</v>
      </c>
      <c r="U240" s="2" t="s">
        <v>69</v>
      </c>
    </row>
    <row r="241" spans="2:21" x14ac:dyDescent="0.2">
      <c r="B241" s="2">
        <v>1205611</v>
      </c>
      <c r="C241" s="2" t="s">
        <v>9</v>
      </c>
      <c r="D241" s="2" t="s">
        <v>37</v>
      </c>
      <c r="E241" s="3">
        <v>45881.674039351848</v>
      </c>
      <c r="G241" s="2" t="s">
        <v>937</v>
      </c>
      <c r="H241" s="2">
        <v>1740432</v>
      </c>
      <c r="I241" s="2" t="s">
        <v>743</v>
      </c>
      <c r="N241">
        <v>21</v>
      </c>
      <c r="O241" s="2" t="s">
        <v>153</v>
      </c>
      <c r="P241">
        <v>11419794.66</v>
      </c>
      <c r="Q241" s="2" t="s">
        <v>69</v>
      </c>
      <c r="S241" s="2">
        <v>10654996</v>
      </c>
      <c r="T241">
        <v>5197933.74</v>
      </c>
      <c r="U241" s="2" t="s">
        <v>69</v>
      </c>
    </row>
    <row r="242" spans="2:21" x14ac:dyDescent="0.2">
      <c r="B242" s="2">
        <v>1205611</v>
      </c>
      <c r="C242" s="2" t="s">
        <v>9</v>
      </c>
      <c r="D242" s="2" t="s">
        <v>37</v>
      </c>
      <c r="E242" s="3">
        <v>45881.674039351848</v>
      </c>
      <c r="G242" s="2" t="s">
        <v>937</v>
      </c>
      <c r="H242" s="2">
        <v>1740433</v>
      </c>
      <c r="I242" s="2" t="s">
        <v>756</v>
      </c>
      <c r="N242">
        <v>21</v>
      </c>
      <c r="O242" s="2" t="s">
        <v>153</v>
      </c>
      <c r="P242">
        <v>1401935.47</v>
      </c>
      <c r="Q242" s="2" t="s">
        <v>69</v>
      </c>
      <c r="S242" s="2">
        <v>10654997</v>
      </c>
      <c r="T242">
        <v>1401935.47</v>
      </c>
      <c r="U242" s="2" t="s">
        <v>69</v>
      </c>
    </row>
    <row r="243" spans="2:21" x14ac:dyDescent="0.2">
      <c r="B243" s="2">
        <v>1205611</v>
      </c>
      <c r="C243" s="2" t="s">
        <v>9</v>
      </c>
      <c r="D243" s="2" t="s">
        <v>37</v>
      </c>
      <c r="E243" s="3">
        <v>45881.674039351848</v>
      </c>
      <c r="G243" s="2" t="s">
        <v>937</v>
      </c>
      <c r="H243" s="2">
        <v>1740434</v>
      </c>
      <c r="I243" s="2" t="s">
        <v>769</v>
      </c>
      <c r="N243">
        <v>21</v>
      </c>
      <c r="O243" s="2" t="s">
        <v>153</v>
      </c>
      <c r="P243">
        <v>993037.24</v>
      </c>
      <c r="Q243" s="2" t="s">
        <v>69</v>
      </c>
      <c r="S243" s="2">
        <v>10654998</v>
      </c>
      <c r="T243">
        <v>463017.98</v>
      </c>
      <c r="U243" s="2" t="s">
        <v>69</v>
      </c>
    </row>
    <row r="244" spans="2:21" x14ac:dyDescent="0.2">
      <c r="B244" s="2">
        <v>1205611</v>
      </c>
      <c r="C244" s="2" t="s">
        <v>9</v>
      </c>
      <c r="D244" s="2" t="s">
        <v>37</v>
      </c>
      <c r="E244" s="3">
        <v>45881.674039351848</v>
      </c>
      <c r="G244" s="2" t="s">
        <v>937</v>
      </c>
      <c r="H244" s="2">
        <v>1740435</v>
      </c>
      <c r="I244" s="2" t="s">
        <v>782</v>
      </c>
      <c r="N244">
        <v>21</v>
      </c>
      <c r="O244" s="2" t="s">
        <v>153</v>
      </c>
      <c r="P244">
        <v>1864526.6</v>
      </c>
      <c r="Q244" s="2" t="s">
        <v>69</v>
      </c>
      <c r="S244" s="2">
        <v>10654999</v>
      </c>
      <c r="T244">
        <v>1287767.8</v>
      </c>
      <c r="U244" s="2" t="s">
        <v>69</v>
      </c>
    </row>
    <row r="245" spans="2:21" x14ac:dyDescent="0.2">
      <c r="B245" s="2">
        <v>1205611</v>
      </c>
      <c r="C245" s="2" t="s">
        <v>9</v>
      </c>
      <c r="D245" s="2" t="s">
        <v>37</v>
      </c>
      <c r="E245" s="3">
        <v>45881.674039351848</v>
      </c>
      <c r="G245" s="2" t="s">
        <v>937</v>
      </c>
      <c r="H245" s="2">
        <v>1740436</v>
      </c>
      <c r="I245" s="2" t="s">
        <v>795</v>
      </c>
      <c r="N245">
        <v>21</v>
      </c>
      <c r="O245" s="2" t="s">
        <v>153</v>
      </c>
      <c r="P245">
        <v>3077840.67</v>
      </c>
      <c r="Q245" s="2" t="s">
        <v>69</v>
      </c>
      <c r="S245" s="2">
        <v>10655000</v>
      </c>
      <c r="T245">
        <v>711988.41</v>
      </c>
      <c r="U245" s="2" t="s">
        <v>69</v>
      </c>
    </row>
    <row r="246" spans="2:21" x14ac:dyDescent="0.2">
      <c r="B246" s="2">
        <v>1205611</v>
      </c>
      <c r="C246" s="2" t="s">
        <v>9</v>
      </c>
      <c r="D246" s="2" t="s">
        <v>37</v>
      </c>
      <c r="E246" s="3">
        <v>45881.674039351848</v>
      </c>
      <c r="G246" s="2" t="s">
        <v>937</v>
      </c>
      <c r="H246" s="2">
        <v>1740437</v>
      </c>
      <c r="I246" s="2" t="s">
        <v>808</v>
      </c>
      <c r="N246">
        <v>21</v>
      </c>
      <c r="O246" s="2" t="s">
        <v>153</v>
      </c>
      <c r="P246">
        <v>806277.36</v>
      </c>
      <c r="Q246" s="2" t="s">
        <v>69</v>
      </c>
      <c r="S246" s="2">
        <v>10655001</v>
      </c>
      <c r="T246">
        <v>302802.92</v>
      </c>
      <c r="U246" s="2" t="s">
        <v>69</v>
      </c>
    </row>
    <row r="247" spans="2:21" x14ac:dyDescent="0.2">
      <c r="B247" s="2">
        <v>1205611</v>
      </c>
      <c r="C247" s="2" t="s">
        <v>9</v>
      </c>
      <c r="D247" s="2" t="s">
        <v>37</v>
      </c>
      <c r="E247" s="3">
        <v>45881.674039351848</v>
      </c>
      <c r="G247" s="2" t="s">
        <v>937</v>
      </c>
      <c r="H247" s="2">
        <v>1740438</v>
      </c>
      <c r="I247" s="2" t="s">
        <v>821</v>
      </c>
      <c r="N247">
        <v>21</v>
      </c>
      <c r="O247" s="2" t="s">
        <v>153</v>
      </c>
      <c r="P247">
        <v>14150990.4</v>
      </c>
      <c r="Q247" s="2" t="s">
        <v>69</v>
      </c>
      <c r="S247" s="2">
        <v>10655002</v>
      </c>
      <c r="T247">
        <v>10613242.800000001</v>
      </c>
      <c r="U247" s="2" t="s">
        <v>69</v>
      </c>
    </row>
    <row r="248" spans="2:21" x14ac:dyDescent="0.2">
      <c r="B248" s="2">
        <v>1205611</v>
      </c>
      <c r="C248" s="2" t="s">
        <v>9</v>
      </c>
      <c r="D248" s="2" t="s">
        <v>37</v>
      </c>
      <c r="E248" s="3">
        <v>45881.674039351848</v>
      </c>
      <c r="G248" s="2" t="s">
        <v>937</v>
      </c>
      <c r="H248" s="2">
        <v>1740439</v>
      </c>
      <c r="I248" s="2" t="s">
        <v>834</v>
      </c>
      <c r="N248">
        <v>21</v>
      </c>
      <c r="O248" s="2" t="s">
        <v>153</v>
      </c>
      <c r="P248">
        <v>3784567.2</v>
      </c>
      <c r="Q248" s="2" t="s">
        <v>69</v>
      </c>
      <c r="S248" s="2">
        <v>10655003</v>
      </c>
      <c r="T248">
        <v>3784567.2</v>
      </c>
      <c r="U248" s="2" t="s">
        <v>69</v>
      </c>
    </row>
    <row r="249" spans="2:21" x14ac:dyDescent="0.2">
      <c r="B249" s="2">
        <v>1205611</v>
      </c>
      <c r="C249" s="2" t="s">
        <v>9</v>
      </c>
      <c r="D249" s="2" t="s">
        <v>37</v>
      </c>
      <c r="E249" s="3">
        <v>45881.674039351848</v>
      </c>
      <c r="G249" s="2" t="s">
        <v>937</v>
      </c>
      <c r="H249" s="2">
        <v>1740440</v>
      </c>
      <c r="I249" s="2" t="s">
        <v>847</v>
      </c>
      <c r="N249">
        <v>1</v>
      </c>
      <c r="O249" s="2" t="s">
        <v>153</v>
      </c>
      <c r="P249">
        <v>0</v>
      </c>
      <c r="Q249" s="2" t="s">
        <v>69</v>
      </c>
      <c r="S249" s="2">
        <v>10655004</v>
      </c>
      <c r="T249">
        <v>0</v>
      </c>
      <c r="U249" s="2" t="s">
        <v>69</v>
      </c>
    </row>
    <row r="250" spans="2:21" x14ac:dyDescent="0.2">
      <c r="B250" s="2">
        <v>1205611</v>
      </c>
      <c r="C250" s="2" t="s">
        <v>9</v>
      </c>
      <c r="D250" s="2" t="s">
        <v>37</v>
      </c>
      <c r="E250" s="3">
        <v>45881.674039351848</v>
      </c>
      <c r="G250" s="2" t="s">
        <v>937</v>
      </c>
      <c r="H250" s="2">
        <v>1740441</v>
      </c>
      <c r="I250" s="2" t="s">
        <v>860</v>
      </c>
      <c r="N250">
        <v>1</v>
      </c>
      <c r="O250" s="2" t="s">
        <v>153</v>
      </c>
      <c r="P250">
        <v>3640399765.46</v>
      </c>
      <c r="Q250" s="2" t="s">
        <v>69</v>
      </c>
      <c r="S250" s="2">
        <v>10655005</v>
      </c>
      <c r="T250">
        <v>3564766039.3800001</v>
      </c>
      <c r="U250" s="2" t="s">
        <v>69</v>
      </c>
    </row>
    <row r="251" spans="2:21" x14ac:dyDescent="0.2">
      <c r="B251" s="2">
        <v>1205611</v>
      </c>
      <c r="C251" s="2" t="s">
        <v>9</v>
      </c>
      <c r="D251" s="2" t="s">
        <v>37</v>
      </c>
      <c r="E251" s="3">
        <v>45881.674039351848</v>
      </c>
      <c r="G251" s="2" t="s">
        <v>937</v>
      </c>
      <c r="H251" s="2">
        <v>1740442</v>
      </c>
      <c r="I251" s="2" t="s">
        <v>873</v>
      </c>
      <c r="N251">
        <v>1</v>
      </c>
      <c r="O251" s="2" t="s">
        <v>153</v>
      </c>
      <c r="P251">
        <v>691675955.44000006</v>
      </c>
      <c r="Q251" s="2" t="s">
        <v>69</v>
      </c>
      <c r="S251" s="2">
        <v>10655006</v>
      </c>
      <c r="T251">
        <v>677305547.48000002</v>
      </c>
      <c r="U251" s="2" t="s">
        <v>69</v>
      </c>
    </row>
    <row r="252" spans="2:21" x14ac:dyDescent="0.2">
      <c r="B252" s="2">
        <v>1205864</v>
      </c>
      <c r="C252" s="2" t="s">
        <v>10</v>
      </c>
      <c r="D252" s="2" t="s">
        <v>38</v>
      </c>
      <c r="E252" s="3">
        <v>45881.509780092594</v>
      </c>
      <c r="G252" s="2" t="s">
        <v>937</v>
      </c>
      <c r="H252" s="2">
        <v>1740381</v>
      </c>
      <c r="I252" s="2" t="s">
        <v>64</v>
      </c>
      <c r="N252">
        <v>21</v>
      </c>
      <c r="O252" s="2" t="s">
        <v>84</v>
      </c>
      <c r="P252">
        <v>1450014991.3499999</v>
      </c>
      <c r="Q252" s="2" t="s">
        <v>69</v>
      </c>
      <c r="S252" s="2">
        <v>10637238</v>
      </c>
      <c r="T252">
        <v>1450014991.3499999</v>
      </c>
      <c r="U252" s="2" t="s">
        <v>69</v>
      </c>
    </row>
    <row r="253" spans="2:21" x14ac:dyDescent="0.2">
      <c r="B253" s="2">
        <v>1205864</v>
      </c>
      <c r="C253" s="2" t="s">
        <v>10</v>
      </c>
      <c r="D253" s="2" t="s">
        <v>38</v>
      </c>
      <c r="E253" s="3">
        <v>45881.509780092594</v>
      </c>
      <c r="G253" s="2" t="s">
        <v>937</v>
      </c>
      <c r="H253" s="2">
        <v>1740382</v>
      </c>
      <c r="I253" s="2" t="s">
        <v>92</v>
      </c>
      <c r="N253">
        <v>21</v>
      </c>
      <c r="O253" s="2" t="s">
        <v>84</v>
      </c>
      <c r="P253">
        <v>9590460</v>
      </c>
      <c r="Q253" s="2" t="s">
        <v>69</v>
      </c>
      <c r="S253" s="2">
        <v>10637239</v>
      </c>
      <c r="T253">
        <v>9590460</v>
      </c>
      <c r="U253" s="2" t="s">
        <v>69</v>
      </c>
    </row>
    <row r="254" spans="2:21" x14ac:dyDescent="0.2">
      <c r="B254" s="2">
        <v>1205864</v>
      </c>
      <c r="C254" s="2" t="s">
        <v>10</v>
      </c>
      <c r="D254" s="2" t="s">
        <v>38</v>
      </c>
      <c r="E254" s="3">
        <v>45881.509780092594</v>
      </c>
      <c r="G254" s="2" t="s">
        <v>937</v>
      </c>
      <c r="H254" s="2">
        <v>1740383</v>
      </c>
      <c r="I254" s="2" t="s">
        <v>105</v>
      </c>
      <c r="N254">
        <v>21</v>
      </c>
      <c r="O254" s="2" t="s">
        <v>84</v>
      </c>
      <c r="P254">
        <v>935307.52</v>
      </c>
      <c r="Q254" s="2" t="s">
        <v>69</v>
      </c>
      <c r="S254" s="2">
        <v>10637240</v>
      </c>
      <c r="T254">
        <v>935307.52</v>
      </c>
      <c r="U254" s="2" t="s">
        <v>69</v>
      </c>
    </row>
    <row r="255" spans="2:21" x14ac:dyDescent="0.2">
      <c r="B255" s="2">
        <v>1205864</v>
      </c>
      <c r="C255" s="2" t="s">
        <v>10</v>
      </c>
      <c r="D255" s="2" t="s">
        <v>38</v>
      </c>
      <c r="E255" s="3">
        <v>45881.509780092594</v>
      </c>
      <c r="G255" s="2" t="s">
        <v>937</v>
      </c>
      <c r="H255" s="2">
        <v>1740384</v>
      </c>
      <c r="I255" s="2" t="s">
        <v>118</v>
      </c>
      <c r="N255">
        <v>21</v>
      </c>
      <c r="O255" s="2" t="s">
        <v>84</v>
      </c>
      <c r="P255">
        <v>87282455.790000007</v>
      </c>
      <c r="Q255" s="2" t="s">
        <v>69</v>
      </c>
      <c r="S255" s="2">
        <v>10637241</v>
      </c>
      <c r="T255">
        <v>87282455.790000007</v>
      </c>
      <c r="U255" s="2" t="s">
        <v>69</v>
      </c>
    </row>
    <row r="256" spans="2:21" x14ac:dyDescent="0.2">
      <c r="B256" s="2">
        <v>1205864</v>
      </c>
      <c r="C256" s="2" t="s">
        <v>10</v>
      </c>
      <c r="D256" s="2" t="s">
        <v>38</v>
      </c>
      <c r="E256" s="3">
        <v>45881.509780092594</v>
      </c>
      <c r="G256" s="2" t="s">
        <v>937</v>
      </c>
      <c r="H256" s="2">
        <v>1740385</v>
      </c>
      <c r="I256" s="2" t="s">
        <v>131</v>
      </c>
      <c r="N256">
        <v>21</v>
      </c>
      <c r="O256" s="2" t="s">
        <v>84</v>
      </c>
      <c r="P256">
        <v>25340067.809999999</v>
      </c>
      <c r="Q256" s="2" t="s">
        <v>69</v>
      </c>
      <c r="S256" s="2">
        <v>10637242</v>
      </c>
      <c r="T256">
        <v>25340067.809999999</v>
      </c>
      <c r="U256" s="2" t="s">
        <v>69</v>
      </c>
    </row>
    <row r="257" spans="2:21" x14ac:dyDescent="0.2">
      <c r="B257" s="2">
        <v>1205864</v>
      </c>
      <c r="C257" s="2" t="s">
        <v>10</v>
      </c>
      <c r="D257" s="2" t="s">
        <v>38</v>
      </c>
      <c r="E257" s="3">
        <v>45881.509780092594</v>
      </c>
      <c r="G257" s="2" t="s">
        <v>937</v>
      </c>
      <c r="H257" s="2">
        <v>1740386</v>
      </c>
      <c r="I257" s="2" t="s">
        <v>144</v>
      </c>
      <c r="N257">
        <v>21</v>
      </c>
      <c r="O257" s="2" t="s">
        <v>153</v>
      </c>
      <c r="P257">
        <v>3107185.55</v>
      </c>
      <c r="Q257" s="2" t="s">
        <v>69</v>
      </c>
      <c r="S257" s="2">
        <v>10637243</v>
      </c>
      <c r="T257">
        <v>2885395.65</v>
      </c>
      <c r="U257" s="2" t="s">
        <v>69</v>
      </c>
    </row>
    <row r="258" spans="2:21" x14ac:dyDescent="0.2">
      <c r="B258" s="2">
        <v>1205864</v>
      </c>
      <c r="C258" s="2" t="s">
        <v>10</v>
      </c>
      <c r="D258" s="2" t="s">
        <v>38</v>
      </c>
      <c r="E258" s="3">
        <v>45881.509780092594</v>
      </c>
      <c r="G258" s="2" t="s">
        <v>937</v>
      </c>
      <c r="H258" s="2">
        <v>1740387</v>
      </c>
      <c r="I258" s="2" t="s">
        <v>158</v>
      </c>
      <c r="N258">
        <v>21</v>
      </c>
      <c r="O258" s="2" t="s">
        <v>153</v>
      </c>
      <c r="P258">
        <v>2122648.56</v>
      </c>
      <c r="Q258" s="2" t="s">
        <v>69</v>
      </c>
      <c r="S258" s="2">
        <v>10637244</v>
      </c>
      <c r="T258">
        <v>1518675.72</v>
      </c>
      <c r="U258" s="2" t="s">
        <v>69</v>
      </c>
    </row>
    <row r="259" spans="2:21" x14ac:dyDescent="0.2">
      <c r="B259" s="2">
        <v>1205864</v>
      </c>
      <c r="C259" s="2" t="s">
        <v>10</v>
      </c>
      <c r="D259" s="2" t="s">
        <v>38</v>
      </c>
      <c r="E259" s="3">
        <v>45881.509780092594</v>
      </c>
      <c r="G259" s="2" t="s">
        <v>937</v>
      </c>
      <c r="H259" s="2">
        <v>1740388</v>
      </c>
      <c r="I259" s="2" t="s">
        <v>171</v>
      </c>
      <c r="N259">
        <v>21</v>
      </c>
      <c r="O259" s="2" t="s">
        <v>153</v>
      </c>
      <c r="P259">
        <v>3954597.45</v>
      </c>
      <c r="Q259" s="2" t="s">
        <v>69</v>
      </c>
      <c r="S259" s="2">
        <v>10637245</v>
      </c>
      <c r="T259">
        <v>2641589.5</v>
      </c>
      <c r="U259" s="2" t="s">
        <v>69</v>
      </c>
    </row>
    <row r="260" spans="2:21" x14ac:dyDescent="0.2">
      <c r="B260" s="2">
        <v>1205864</v>
      </c>
      <c r="C260" s="2" t="s">
        <v>10</v>
      </c>
      <c r="D260" s="2" t="s">
        <v>38</v>
      </c>
      <c r="E260" s="3">
        <v>45881.509780092594</v>
      </c>
      <c r="G260" s="2" t="s">
        <v>937</v>
      </c>
      <c r="H260" s="2">
        <v>1740389</v>
      </c>
      <c r="I260" s="2" t="s">
        <v>184</v>
      </c>
      <c r="N260">
        <v>21</v>
      </c>
      <c r="O260" s="2" t="s">
        <v>153</v>
      </c>
      <c r="P260">
        <v>2264158.98</v>
      </c>
      <c r="Q260" s="2" t="s">
        <v>69</v>
      </c>
      <c r="S260" s="2">
        <v>10637246</v>
      </c>
      <c r="T260">
        <v>1236194.1000000001</v>
      </c>
      <c r="U260" s="2" t="s">
        <v>69</v>
      </c>
    </row>
    <row r="261" spans="2:21" x14ac:dyDescent="0.2">
      <c r="B261" s="2">
        <v>1205864</v>
      </c>
      <c r="C261" s="2" t="s">
        <v>10</v>
      </c>
      <c r="D261" s="2" t="s">
        <v>38</v>
      </c>
      <c r="E261" s="3">
        <v>45881.509780092594</v>
      </c>
      <c r="G261" s="2" t="s">
        <v>937</v>
      </c>
      <c r="H261" s="2">
        <v>1740390</v>
      </c>
      <c r="I261" s="2" t="s">
        <v>197</v>
      </c>
      <c r="N261">
        <v>21</v>
      </c>
      <c r="O261" s="2" t="s">
        <v>153</v>
      </c>
      <c r="P261">
        <v>5935735.5899999999</v>
      </c>
      <c r="Q261" s="2" t="s">
        <v>69</v>
      </c>
      <c r="S261" s="2">
        <v>10637247</v>
      </c>
      <c r="T261">
        <v>3156483.66</v>
      </c>
      <c r="U261" s="2" t="s">
        <v>69</v>
      </c>
    </row>
    <row r="262" spans="2:21" x14ac:dyDescent="0.2">
      <c r="B262" s="2">
        <v>1205864</v>
      </c>
      <c r="C262" s="2" t="s">
        <v>10</v>
      </c>
      <c r="D262" s="2" t="s">
        <v>38</v>
      </c>
      <c r="E262" s="3">
        <v>45881.509780092594</v>
      </c>
      <c r="G262" s="2" t="s">
        <v>937</v>
      </c>
      <c r="H262" s="2">
        <v>1740391</v>
      </c>
      <c r="I262" s="2" t="s">
        <v>210</v>
      </c>
      <c r="N262">
        <v>21</v>
      </c>
      <c r="O262" s="2" t="s">
        <v>153</v>
      </c>
      <c r="P262">
        <v>6509456.0999999996</v>
      </c>
      <c r="Q262" s="2" t="s">
        <v>69</v>
      </c>
      <c r="S262" s="2">
        <v>10637248</v>
      </c>
      <c r="T262">
        <v>3062101.38</v>
      </c>
      <c r="U262" s="2" t="s">
        <v>69</v>
      </c>
    </row>
    <row r="263" spans="2:21" x14ac:dyDescent="0.2">
      <c r="B263" s="2">
        <v>1205864</v>
      </c>
      <c r="C263" s="2" t="s">
        <v>10</v>
      </c>
      <c r="D263" s="2" t="s">
        <v>38</v>
      </c>
      <c r="E263" s="3">
        <v>45881.509780092594</v>
      </c>
      <c r="G263" s="2" t="s">
        <v>937</v>
      </c>
      <c r="H263" s="2">
        <v>1740392</v>
      </c>
      <c r="I263" s="2" t="s">
        <v>223</v>
      </c>
      <c r="N263">
        <v>21</v>
      </c>
      <c r="O263" s="2" t="s">
        <v>153</v>
      </c>
      <c r="P263">
        <v>566039.1</v>
      </c>
      <c r="Q263" s="2" t="s">
        <v>69</v>
      </c>
      <c r="S263" s="2">
        <v>10637249</v>
      </c>
      <c r="T263">
        <v>355254.39</v>
      </c>
      <c r="U263" s="2" t="s">
        <v>69</v>
      </c>
    </row>
    <row r="264" spans="2:21" x14ac:dyDescent="0.2">
      <c r="B264" s="2">
        <v>1205864</v>
      </c>
      <c r="C264" s="2" t="s">
        <v>10</v>
      </c>
      <c r="D264" s="2" t="s">
        <v>38</v>
      </c>
      <c r="E264" s="3">
        <v>45881.509780092594</v>
      </c>
      <c r="G264" s="2" t="s">
        <v>937</v>
      </c>
      <c r="H264" s="2">
        <v>1740393</v>
      </c>
      <c r="I264" s="2" t="s">
        <v>236</v>
      </c>
      <c r="N264">
        <v>21</v>
      </c>
      <c r="O264" s="2" t="s">
        <v>153</v>
      </c>
      <c r="P264">
        <v>495285.18</v>
      </c>
      <c r="Q264" s="2" t="s">
        <v>69</v>
      </c>
      <c r="S264" s="2">
        <v>10637250</v>
      </c>
      <c r="T264">
        <v>293916.18</v>
      </c>
      <c r="U264" s="2" t="s">
        <v>69</v>
      </c>
    </row>
    <row r="265" spans="2:21" x14ac:dyDescent="0.2">
      <c r="B265" s="2">
        <v>1205864</v>
      </c>
      <c r="C265" s="2" t="s">
        <v>10</v>
      </c>
      <c r="D265" s="2" t="s">
        <v>38</v>
      </c>
      <c r="E265" s="3">
        <v>45881.509780092594</v>
      </c>
      <c r="G265" s="2" t="s">
        <v>937</v>
      </c>
      <c r="H265" s="2">
        <v>1740394</v>
      </c>
      <c r="I265" s="2" t="s">
        <v>249</v>
      </c>
      <c r="N265">
        <v>21</v>
      </c>
      <c r="O265" s="2" t="s">
        <v>153</v>
      </c>
      <c r="P265">
        <v>7909194.9000000004</v>
      </c>
      <c r="Q265" s="2" t="s">
        <v>69</v>
      </c>
      <c r="S265" s="2">
        <v>10637251</v>
      </c>
      <c r="T265">
        <v>7909194.9000000004</v>
      </c>
      <c r="U265" s="2" t="s">
        <v>69</v>
      </c>
    </row>
    <row r="266" spans="2:21" x14ac:dyDescent="0.2">
      <c r="B266" s="2">
        <v>1205864</v>
      </c>
      <c r="C266" s="2" t="s">
        <v>10</v>
      </c>
      <c r="D266" s="2" t="s">
        <v>38</v>
      </c>
      <c r="E266" s="3">
        <v>45881.509780092594</v>
      </c>
      <c r="G266" s="2" t="s">
        <v>937</v>
      </c>
      <c r="H266" s="2">
        <v>1740395</v>
      </c>
      <c r="I266" s="2" t="s">
        <v>262</v>
      </c>
      <c r="N266">
        <v>21</v>
      </c>
      <c r="O266" s="2" t="s">
        <v>153</v>
      </c>
      <c r="P266">
        <v>1981138.14</v>
      </c>
      <c r="Q266" s="2" t="s">
        <v>69</v>
      </c>
      <c r="S266" s="2">
        <v>10637252</v>
      </c>
      <c r="T266">
        <v>1981138.14</v>
      </c>
      <c r="U266" s="2" t="s">
        <v>69</v>
      </c>
    </row>
    <row r="267" spans="2:21" x14ac:dyDescent="0.2">
      <c r="B267" s="2">
        <v>1205864</v>
      </c>
      <c r="C267" s="2" t="s">
        <v>10</v>
      </c>
      <c r="D267" s="2" t="s">
        <v>38</v>
      </c>
      <c r="E267" s="3">
        <v>45881.509780092594</v>
      </c>
      <c r="G267" s="2" t="s">
        <v>937</v>
      </c>
      <c r="H267" s="2">
        <v>1740396</v>
      </c>
      <c r="I267" s="2" t="s">
        <v>275</v>
      </c>
      <c r="N267">
        <v>21</v>
      </c>
      <c r="O267" s="2" t="s">
        <v>153</v>
      </c>
      <c r="P267">
        <v>2122648.56</v>
      </c>
      <c r="Q267" s="2" t="s">
        <v>69</v>
      </c>
      <c r="S267" s="2">
        <v>10637253</v>
      </c>
      <c r="T267">
        <v>820677.36</v>
      </c>
      <c r="U267" s="2" t="s">
        <v>69</v>
      </c>
    </row>
    <row r="268" spans="2:21" x14ac:dyDescent="0.2">
      <c r="B268" s="2">
        <v>1205864</v>
      </c>
      <c r="C268" s="2" t="s">
        <v>10</v>
      </c>
      <c r="D268" s="2" t="s">
        <v>38</v>
      </c>
      <c r="E268" s="3">
        <v>45881.509780092594</v>
      </c>
      <c r="G268" s="2" t="s">
        <v>937</v>
      </c>
      <c r="H268" s="2">
        <v>1740397</v>
      </c>
      <c r="I268" s="2" t="s">
        <v>288</v>
      </c>
      <c r="N268">
        <v>21</v>
      </c>
      <c r="O268" s="2" t="s">
        <v>153</v>
      </c>
      <c r="P268">
        <v>1981138.14</v>
      </c>
      <c r="Q268" s="2" t="s">
        <v>69</v>
      </c>
      <c r="S268" s="2">
        <v>10637254</v>
      </c>
      <c r="T268">
        <v>1371786</v>
      </c>
      <c r="U268" s="2" t="s">
        <v>69</v>
      </c>
    </row>
    <row r="269" spans="2:21" x14ac:dyDescent="0.2">
      <c r="B269" s="2">
        <v>1205864</v>
      </c>
      <c r="C269" s="2" t="s">
        <v>10</v>
      </c>
      <c r="D269" s="2" t="s">
        <v>38</v>
      </c>
      <c r="E269" s="3">
        <v>45881.509780092594</v>
      </c>
      <c r="G269" s="2" t="s">
        <v>937</v>
      </c>
      <c r="H269" s="2">
        <v>1740398</v>
      </c>
      <c r="I269" s="2" t="s">
        <v>301</v>
      </c>
      <c r="N269">
        <v>21</v>
      </c>
      <c r="O269" s="2" t="s">
        <v>153</v>
      </c>
      <c r="P269">
        <v>990569.07</v>
      </c>
      <c r="Q269" s="2" t="s">
        <v>69</v>
      </c>
      <c r="S269" s="2">
        <v>10637255</v>
      </c>
      <c r="T269">
        <v>661411.38</v>
      </c>
      <c r="U269" s="2" t="s">
        <v>69</v>
      </c>
    </row>
    <row r="270" spans="2:21" x14ac:dyDescent="0.2">
      <c r="B270" s="2">
        <v>1205864</v>
      </c>
      <c r="C270" s="2" t="s">
        <v>10</v>
      </c>
      <c r="D270" s="2" t="s">
        <v>38</v>
      </c>
      <c r="E270" s="3">
        <v>45881.509780092594</v>
      </c>
      <c r="G270" s="2" t="s">
        <v>937</v>
      </c>
      <c r="H270" s="2">
        <v>1740399</v>
      </c>
      <c r="I270" s="2" t="s">
        <v>314</v>
      </c>
      <c r="N270">
        <v>21</v>
      </c>
      <c r="O270" s="2" t="s">
        <v>153</v>
      </c>
      <c r="P270">
        <v>2655015.5499999998</v>
      </c>
      <c r="Q270" s="2" t="s">
        <v>69</v>
      </c>
      <c r="S270" s="2">
        <v>10637256</v>
      </c>
      <c r="T270">
        <v>2655015.5499999998</v>
      </c>
      <c r="U270" s="2" t="s">
        <v>69</v>
      </c>
    </row>
    <row r="271" spans="2:21" x14ac:dyDescent="0.2">
      <c r="B271" s="2">
        <v>1205864</v>
      </c>
      <c r="C271" s="2" t="s">
        <v>10</v>
      </c>
      <c r="D271" s="2" t="s">
        <v>38</v>
      </c>
      <c r="E271" s="3">
        <v>45881.509780092594</v>
      </c>
      <c r="G271" s="2" t="s">
        <v>937</v>
      </c>
      <c r="H271" s="2">
        <v>1740400</v>
      </c>
      <c r="I271" s="2" t="s">
        <v>327</v>
      </c>
      <c r="N271">
        <v>21</v>
      </c>
      <c r="O271" s="2" t="s">
        <v>153</v>
      </c>
      <c r="P271">
        <v>1330085.46</v>
      </c>
      <c r="Q271" s="2" t="s">
        <v>69</v>
      </c>
      <c r="S271" s="2">
        <v>10637257</v>
      </c>
      <c r="T271">
        <v>1330085.46</v>
      </c>
      <c r="U271" s="2" t="s">
        <v>69</v>
      </c>
    </row>
    <row r="272" spans="2:21" x14ac:dyDescent="0.2">
      <c r="B272" s="2">
        <v>1205864</v>
      </c>
      <c r="C272" s="2" t="s">
        <v>10</v>
      </c>
      <c r="D272" s="2" t="s">
        <v>38</v>
      </c>
      <c r="E272" s="3">
        <v>45881.509780092594</v>
      </c>
      <c r="G272" s="2" t="s">
        <v>937</v>
      </c>
      <c r="H272" s="2">
        <v>1740401</v>
      </c>
      <c r="I272" s="2" t="s">
        <v>340</v>
      </c>
      <c r="N272">
        <v>21</v>
      </c>
      <c r="O272" s="2" t="s">
        <v>153</v>
      </c>
      <c r="P272">
        <v>215877.7</v>
      </c>
      <c r="Q272" s="2" t="s">
        <v>69</v>
      </c>
      <c r="S272" s="2">
        <v>10637258</v>
      </c>
      <c r="T272">
        <v>215877.7</v>
      </c>
      <c r="U272" s="2" t="s">
        <v>69</v>
      </c>
    </row>
    <row r="273" spans="2:21" x14ac:dyDescent="0.2">
      <c r="B273" s="2">
        <v>1205864</v>
      </c>
      <c r="C273" s="2" t="s">
        <v>10</v>
      </c>
      <c r="D273" s="2" t="s">
        <v>38</v>
      </c>
      <c r="E273" s="3">
        <v>45881.509780092594</v>
      </c>
      <c r="G273" s="2" t="s">
        <v>937</v>
      </c>
      <c r="H273" s="2">
        <v>1740402</v>
      </c>
      <c r="I273" s="2" t="s">
        <v>353</v>
      </c>
      <c r="N273">
        <v>21</v>
      </c>
      <c r="O273" s="2" t="s">
        <v>153</v>
      </c>
      <c r="P273">
        <v>1388728.4</v>
      </c>
      <c r="Q273" s="2" t="s">
        <v>69</v>
      </c>
      <c r="S273" s="2">
        <v>10637259</v>
      </c>
      <c r="T273">
        <v>1388728.4</v>
      </c>
      <c r="U273" s="2" t="s">
        <v>69</v>
      </c>
    </row>
    <row r="274" spans="2:21" x14ac:dyDescent="0.2">
      <c r="B274" s="2">
        <v>1205864</v>
      </c>
      <c r="C274" s="2" t="s">
        <v>10</v>
      </c>
      <c r="D274" s="2" t="s">
        <v>38</v>
      </c>
      <c r="E274" s="3">
        <v>45881.509780092594</v>
      </c>
      <c r="G274" s="2" t="s">
        <v>937</v>
      </c>
      <c r="H274" s="2">
        <v>1740403</v>
      </c>
      <c r="I274" s="2" t="s">
        <v>366</v>
      </c>
      <c r="N274">
        <v>21</v>
      </c>
      <c r="O274" s="2" t="s">
        <v>153</v>
      </c>
      <c r="P274">
        <v>678493.56</v>
      </c>
      <c r="Q274" s="2" t="s">
        <v>69</v>
      </c>
      <c r="S274" s="2">
        <v>10637260</v>
      </c>
      <c r="T274">
        <v>678493.56</v>
      </c>
      <c r="U274" s="2" t="s">
        <v>69</v>
      </c>
    </row>
    <row r="275" spans="2:21" x14ac:dyDescent="0.2">
      <c r="B275" s="2">
        <v>1205864</v>
      </c>
      <c r="C275" s="2" t="s">
        <v>10</v>
      </c>
      <c r="D275" s="2" t="s">
        <v>38</v>
      </c>
      <c r="E275" s="3">
        <v>45881.509780092594</v>
      </c>
      <c r="G275" s="2" t="s">
        <v>937</v>
      </c>
      <c r="H275" s="2">
        <v>1740404</v>
      </c>
      <c r="I275" s="2" t="s">
        <v>379</v>
      </c>
      <c r="N275">
        <v>21</v>
      </c>
      <c r="O275" s="2" t="s">
        <v>153</v>
      </c>
      <c r="P275">
        <v>3347515.15</v>
      </c>
      <c r="Q275" s="2" t="s">
        <v>69</v>
      </c>
      <c r="S275" s="2">
        <v>10637261</v>
      </c>
      <c r="T275">
        <v>3347515.15</v>
      </c>
      <c r="U275" s="2" t="s">
        <v>69</v>
      </c>
    </row>
    <row r="276" spans="2:21" x14ac:dyDescent="0.2">
      <c r="B276" s="2">
        <v>1205864</v>
      </c>
      <c r="C276" s="2" t="s">
        <v>10</v>
      </c>
      <c r="D276" s="2" t="s">
        <v>38</v>
      </c>
      <c r="E276" s="3">
        <v>45881.509780092594</v>
      </c>
      <c r="G276" s="2" t="s">
        <v>937</v>
      </c>
      <c r="H276" s="2">
        <v>1740405</v>
      </c>
      <c r="I276" s="2" t="s">
        <v>392</v>
      </c>
      <c r="N276">
        <v>21</v>
      </c>
      <c r="O276" s="2" t="s">
        <v>153</v>
      </c>
      <c r="P276">
        <v>559044.72</v>
      </c>
      <c r="Q276" s="2" t="s">
        <v>69</v>
      </c>
      <c r="S276" s="2">
        <v>10637262</v>
      </c>
      <c r="T276">
        <v>559044.72</v>
      </c>
      <c r="U276" s="2" t="s">
        <v>69</v>
      </c>
    </row>
    <row r="277" spans="2:21" x14ac:dyDescent="0.2">
      <c r="B277" s="2">
        <v>1205864</v>
      </c>
      <c r="C277" s="2" t="s">
        <v>10</v>
      </c>
      <c r="D277" s="2" t="s">
        <v>38</v>
      </c>
      <c r="E277" s="3">
        <v>45881.509780092594</v>
      </c>
      <c r="G277" s="2" t="s">
        <v>937</v>
      </c>
      <c r="H277" s="2">
        <v>1740406</v>
      </c>
      <c r="I277" s="2" t="s">
        <v>405</v>
      </c>
      <c r="N277">
        <v>21</v>
      </c>
      <c r="O277" s="2" t="s">
        <v>153</v>
      </c>
      <c r="P277">
        <v>5087777.78</v>
      </c>
      <c r="Q277" s="2" t="s">
        <v>69</v>
      </c>
      <c r="S277" s="2">
        <v>10637263</v>
      </c>
      <c r="T277">
        <v>5087777.78</v>
      </c>
      <c r="U277" s="2" t="s">
        <v>69</v>
      </c>
    </row>
    <row r="278" spans="2:21" x14ac:dyDescent="0.2">
      <c r="B278" s="2">
        <v>1205864</v>
      </c>
      <c r="C278" s="2" t="s">
        <v>10</v>
      </c>
      <c r="D278" s="2" t="s">
        <v>38</v>
      </c>
      <c r="E278" s="3">
        <v>45881.509780092594</v>
      </c>
      <c r="G278" s="2" t="s">
        <v>937</v>
      </c>
      <c r="H278" s="2">
        <v>1740407</v>
      </c>
      <c r="I278" s="2" t="s">
        <v>418</v>
      </c>
      <c r="N278">
        <v>21</v>
      </c>
      <c r="O278" s="2" t="s">
        <v>153</v>
      </c>
      <c r="P278">
        <v>3347515.15</v>
      </c>
      <c r="Q278" s="2" t="s">
        <v>69</v>
      </c>
      <c r="S278" s="2">
        <v>10637264</v>
      </c>
      <c r="T278">
        <v>3347515.15</v>
      </c>
      <c r="U278" s="2" t="s">
        <v>69</v>
      </c>
    </row>
    <row r="279" spans="2:21" x14ac:dyDescent="0.2">
      <c r="B279" s="2">
        <v>1205864</v>
      </c>
      <c r="C279" s="2" t="s">
        <v>10</v>
      </c>
      <c r="D279" s="2" t="s">
        <v>38</v>
      </c>
      <c r="E279" s="3">
        <v>45881.509780092594</v>
      </c>
      <c r="G279" s="2" t="s">
        <v>937</v>
      </c>
      <c r="H279" s="2">
        <v>1740408</v>
      </c>
      <c r="I279" s="2" t="s">
        <v>431</v>
      </c>
      <c r="N279">
        <v>21</v>
      </c>
      <c r="O279" s="2" t="s">
        <v>153</v>
      </c>
      <c r="P279">
        <v>1947760.9</v>
      </c>
      <c r="Q279" s="2" t="s">
        <v>69</v>
      </c>
      <c r="S279" s="2">
        <v>10637265</v>
      </c>
      <c r="T279">
        <v>1947760.9</v>
      </c>
      <c r="U279" s="2" t="s">
        <v>69</v>
      </c>
    </row>
    <row r="280" spans="2:21" x14ac:dyDescent="0.2">
      <c r="B280" s="2">
        <v>1205864</v>
      </c>
      <c r="C280" s="2" t="s">
        <v>10</v>
      </c>
      <c r="D280" s="2" t="s">
        <v>38</v>
      </c>
      <c r="E280" s="3">
        <v>45881.509780092594</v>
      </c>
      <c r="G280" s="2" t="s">
        <v>937</v>
      </c>
      <c r="H280" s="2">
        <v>1740409</v>
      </c>
      <c r="I280" s="2" t="s">
        <v>444</v>
      </c>
      <c r="N280">
        <v>21</v>
      </c>
      <c r="O280" s="2" t="s">
        <v>153</v>
      </c>
      <c r="P280">
        <v>2355091.08</v>
      </c>
      <c r="Q280" s="2" t="s">
        <v>69</v>
      </c>
      <c r="S280" s="2">
        <v>10637266</v>
      </c>
      <c r="T280">
        <v>2306665.77</v>
      </c>
      <c r="U280" s="2" t="s">
        <v>69</v>
      </c>
    </row>
    <row r="281" spans="2:21" x14ac:dyDescent="0.2">
      <c r="B281" s="2">
        <v>1205864</v>
      </c>
      <c r="C281" s="2" t="s">
        <v>10</v>
      </c>
      <c r="D281" s="2" t="s">
        <v>38</v>
      </c>
      <c r="E281" s="3">
        <v>45881.509780092594</v>
      </c>
      <c r="G281" s="2" t="s">
        <v>937</v>
      </c>
      <c r="H281" s="2">
        <v>1740410</v>
      </c>
      <c r="I281" s="2" t="s">
        <v>457</v>
      </c>
      <c r="N281">
        <v>21</v>
      </c>
      <c r="O281" s="2" t="s">
        <v>153</v>
      </c>
      <c r="P281">
        <v>2355091.08</v>
      </c>
      <c r="Q281" s="2" t="s">
        <v>69</v>
      </c>
      <c r="S281" s="2">
        <v>10637267</v>
      </c>
      <c r="T281">
        <v>2306665.77</v>
      </c>
      <c r="U281" s="2" t="s">
        <v>69</v>
      </c>
    </row>
    <row r="282" spans="2:21" x14ac:dyDescent="0.2">
      <c r="B282" s="2">
        <v>1205864</v>
      </c>
      <c r="C282" s="2" t="s">
        <v>10</v>
      </c>
      <c r="D282" s="2" t="s">
        <v>38</v>
      </c>
      <c r="E282" s="3">
        <v>45881.509780092594</v>
      </c>
      <c r="G282" s="2" t="s">
        <v>937</v>
      </c>
      <c r="H282" s="2">
        <v>1740411</v>
      </c>
      <c r="I282" s="2" t="s">
        <v>470</v>
      </c>
      <c r="N282">
        <v>21</v>
      </c>
      <c r="O282" s="2" t="s">
        <v>153</v>
      </c>
      <c r="P282">
        <v>962329</v>
      </c>
      <c r="Q282" s="2" t="s">
        <v>69</v>
      </c>
      <c r="S282" s="2">
        <v>10637268</v>
      </c>
      <c r="T282">
        <v>962329</v>
      </c>
      <c r="U282" s="2" t="s">
        <v>69</v>
      </c>
    </row>
    <row r="283" spans="2:21" x14ac:dyDescent="0.2">
      <c r="B283" s="2">
        <v>1205864</v>
      </c>
      <c r="C283" s="2" t="s">
        <v>10</v>
      </c>
      <c r="D283" s="2" t="s">
        <v>38</v>
      </c>
      <c r="E283" s="3">
        <v>45881.509780092594</v>
      </c>
      <c r="G283" s="2" t="s">
        <v>937</v>
      </c>
      <c r="H283" s="2">
        <v>1740412</v>
      </c>
      <c r="I283" s="2" t="s">
        <v>483</v>
      </c>
      <c r="N283">
        <v>21</v>
      </c>
      <c r="O283" s="2" t="s">
        <v>153</v>
      </c>
      <c r="P283">
        <v>278177.25</v>
      </c>
      <c r="Q283" s="2" t="s">
        <v>69</v>
      </c>
      <c r="S283" s="2">
        <v>10637269</v>
      </c>
      <c r="T283">
        <v>278177.25</v>
      </c>
      <c r="U283" s="2" t="s">
        <v>69</v>
      </c>
    </row>
    <row r="284" spans="2:21" x14ac:dyDescent="0.2">
      <c r="B284" s="2">
        <v>1205864</v>
      </c>
      <c r="C284" s="2" t="s">
        <v>10</v>
      </c>
      <c r="D284" s="2" t="s">
        <v>38</v>
      </c>
      <c r="E284" s="3">
        <v>45881.509780092594</v>
      </c>
      <c r="G284" s="2" t="s">
        <v>937</v>
      </c>
      <c r="H284" s="2">
        <v>1740413</v>
      </c>
      <c r="I284" s="2" t="s">
        <v>496</v>
      </c>
      <c r="N284">
        <v>21</v>
      </c>
      <c r="O284" s="2" t="s">
        <v>153</v>
      </c>
      <c r="P284">
        <v>278177.25</v>
      </c>
      <c r="Q284" s="2" t="s">
        <v>69</v>
      </c>
      <c r="S284" s="2">
        <v>10637270</v>
      </c>
      <c r="T284">
        <v>278177.25</v>
      </c>
      <c r="U284" s="2" t="s">
        <v>69</v>
      </c>
    </row>
    <row r="285" spans="2:21" x14ac:dyDescent="0.2">
      <c r="B285" s="2">
        <v>1205864</v>
      </c>
      <c r="C285" s="2" t="s">
        <v>10</v>
      </c>
      <c r="D285" s="2" t="s">
        <v>38</v>
      </c>
      <c r="E285" s="3">
        <v>45881.509780092594</v>
      </c>
      <c r="G285" s="2" t="s">
        <v>937</v>
      </c>
      <c r="H285" s="2">
        <v>1740414</v>
      </c>
      <c r="I285" s="2" t="s">
        <v>509</v>
      </c>
      <c r="N285">
        <v>21</v>
      </c>
      <c r="O285" s="2" t="s">
        <v>153</v>
      </c>
      <c r="P285">
        <v>2846724.3</v>
      </c>
      <c r="Q285" s="2" t="s">
        <v>69</v>
      </c>
      <c r="S285" s="2">
        <v>10637271</v>
      </c>
      <c r="T285">
        <v>2471351.1</v>
      </c>
      <c r="U285" s="2" t="s">
        <v>69</v>
      </c>
    </row>
    <row r="286" spans="2:21" x14ac:dyDescent="0.2">
      <c r="B286" s="2">
        <v>1205864</v>
      </c>
      <c r="C286" s="2" t="s">
        <v>10</v>
      </c>
      <c r="D286" s="2" t="s">
        <v>38</v>
      </c>
      <c r="E286" s="3">
        <v>45881.509780092594</v>
      </c>
      <c r="G286" s="2" t="s">
        <v>937</v>
      </c>
      <c r="H286" s="2">
        <v>1740415</v>
      </c>
      <c r="I286" s="2" t="s">
        <v>522</v>
      </c>
      <c r="N286">
        <v>21</v>
      </c>
      <c r="O286" s="2" t="s">
        <v>153</v>
      </c>
      <c r="P286">
        <v>2175998.6</v>
      </c>
      <c r="Q286" s="2" t="s">
        <v>69</v>
      </c>
      <c r="S286" s="2">
        <v>10637272</v>
      </c>
      <c r="T286">
        <v>1948296.5</v>
      </c>
      <c r="U286" s="2" t="s">
        <v>69</v>
      </c>
    </row>
    <row r="287" spans="2:21" x14ac:dyDescent="0.2">
      <c r="B287" s="2">
        <v>1205864</v>
      </c>
      <c r="C287" s="2" t="s">
        <v>10</v>
      </c>
      <c r="D287" s="2" t="s">
        <v>38</v>
      </c>
      <c r="E287" s="3">
        <v>45881.509780092594</v>
      </c>
      <c r="G287" s="2" t="s">
        <v>937</v>
      </c>
      <c r="H287" s="2">
        <v>1740416</v>
      </c>
      <c r="I287" s="2" t="s">
        <v>535</v>
      </c>
      <c r="N287">
        <v>21</v>
      </c>
      <c r="O287" s="2" t="s">
        <v>153</v>
      </c>
      <c r="P287">
        <v>2175998.6</v>
      </c>
      <c r="Q287" s="2" t="s">
        <v>69</v>
      </c>
      <c r="S287" s="2">
        <v>10637273</v>
      </c>
      <c r="T287">
        <v>1948296.5</v>
      </c>
      <c r="U287" s="2" t="s">
        <v>69</v>
      </c>
    </row>
    <row r="288" spans="2:21" x14ac:dyDescent="0.2">
      <c r="B288" s="2">
        <v>1205864</v>
      </c>
      <c r="C288" s="2" t="s">
        <v>10</v>
      </c>
      <c r="D288" s="2" t="s">
        <v>38</v>
      </c>
      <c r="E288" s="3">
        <v>45881.509780092594</v>
      </c>
      <c r="G288" s="2" t="s">
        <v>937</v>
      </c>
      <c r="H288" s="2">
        <v>1740417</v>
      </c>
      <c r="I288" s="2" t="s">
        <v>548</v>
      </c>
      <c r="N288">
        <v>21</v>
      </c>
      <c r="O288" s="2" t="s">
        <v>153</v>
      </c>
      <c r="P288">
        <v>9732372.1500000004</v>
      </c>
      <c r="Q288" s="2" t="s">
        <v>69</v>
      </c>
      <c r="S288" s="2">
        <v>10637274</v>
      </c>
      <c r="T288">
        <v>8006931.5999999996</v>
      </c>
      <c r="U288" s="2" t="s">
        <v>69</v>
      </c>
    </row>
    <row r="289" spans="2:21" x14ac:dyDescent="0.2">
      <c r="B289" s="2">
        <v>1205864</v>
      </c>
      <c r="C289" s="2" t="s">
        <v>10</v>
      </c>
      <c r="D289" s="2" t="s">
        <v>38</v>
      </c>
      <c r="E289" s="3">
        <v>45881.509780092594</v>
      </c>
      <c r="G289" s="2" t="s">
        <v>937</v>
      </c>
      <c r="H289" s="2">
        <v>1740418</v>
      </c>
      <c r="I289" s="2" t="s">
        <v>561</v>
      </c>
      <c r="N289">
        <v>21</v>
      </c>
      <c r="O289" s="2" t="s">
        <v>153</v>
      </c>
      <c r="P289">
        <v>7457024.9000000004</v>
      </c>
      <c r="Q289" s="2" t="s">
        <v>69</v>
      </c>
      <c r="S289" s="2">
        <v>10637275</v>
      </c>
      <c r="T289">
        <v>5892156.2000000002</v>
      </c>
      <c r="U289" s="2" t="s">
        <v>69</v>
      </c>
    </row>
    <row r="290" spans="2:21" x14ac:dyDescent="0.2">
      <c r="B290" s="2">
        <v>1205864</v>
      </c>
      <c r="C290" s="2" t="s">
        <v>10</v>
      </c>
      <c r="D290" s="2" t="s">
        <v>38</v>
      </c>
      <c r="E290" s="3">
        <v>45881.509780092594</v>
      </c>
      <c r="G290" s="2" t="s">
        <v>937</v>
      </c>
      <c r="H290" s="2">
        <v>1740419</v>
      </c>
      <c r="I290" s="2" t="s">
        <v>574</v>
      </c>
      <c r="N290">
        <v>21</v>
      </c>
      <c r="O290" s="2" t="s">
        <v>153</v>
      </c>
      <c r="P290">
        <v>7457024.9000000004</v>
      </c>
      <c r="Q290" s="2" t="s">
        <v>69</v>
      </c>
      <c r="S290" s="2">
        <v>10637276</v>
      </c>
      <c r="T290">
        <v>5892156.2000000002</v>
      </c>
      <c r="U290" s="2" t="s">
        <v>69</v>
      </c>
    </row>
    <row r="291" spans="2:21" x14ac:dyDescent="0.2">
      <c r="B291" s="2">
        <v>1205864</v>
      </c>
      <c r="C291" s="2" t="s">
        <v>10</v>
      </c>
      <c r="D291" s="2" t="s">
        <v>38</v>
      </c>
      <c r="E291" s="3">
        <v>45881.509780092594</v>
      </c>
      <c r="G291" s="2" t="s">
        <v>937</v>
      </c>
      <c r="H291" s="2">
        <v>1740420</v>
      </c>
      <c r="I291" s="2" t="s">
        <v>587</v>
      </c>
      <c r="N291">
        <v>21</v>
      </c>
      <c r="O291" s="2" t="s">
        <v>153</v>
      </c>
      <c r="P291">
        <v>1694828.95</v>
      </c>
      <c r="Q291" s="2" t="s">
        <v>69</v>
      </c>
      <c r="S291" s="2">
        <v>10637277</v>
      </c>
      <c r="T291">
        <v>1694828.95</v>
      </c>
      <c r="U291" s="2" t="s">
        <v>69</v>
      </c>
    </row>
    <row r="292" spans="2:21" x14ac:dyDescent="0.2">
      <c r="B292" s="2">
        <v>1205864</v>
      </c>
      <c r="C292" s="2" t="s">
        <v>10</v>
      </c>
      <c r="D292" s="2" t="s">
        <v>38</v>
      </c>
      <c r="E292" s="3">
        <v>45881.509780092594</v>
      </c>
      <c r="G292" s="2" t="s">
        <v>937</v>
      </c>
      <c r="H292" s="2">
        <v>1740421</v>
      </c>
      <c r="I292" s="2" t="s">
        <v>600</v>
      </c>
      <c r="N292">
        <v>21</v>
      </c>
      <c r="O292" s="2" t="s">
        <v>153</v>
      </c>
      <c r="P292">
        <v>1935411.2</v>
      </c>
      <c r="Q292" s="2" t="s">
        <v>69</v>
      </c>
      <c r="S292" s="2">
        <v>10637278</v>
      </c>
      <c r="T292">
        <v>1935411.2</v>
      </c>
      <c r="U292" s="2" t="s">
        <v>69</v>
      </c>
    </row>
    <row r="293" spans="2:21" x14ac:dyDescent="0.2">
      <c r="B293" s="2">
        <v>1205864</v>
      </c>
      <c r="C293" s="2" t="s">
        <v>10</v>
      </c>
      <c r="D293" s="2" t="s">
        <v>38</v>
      </c>
      <c r="E293" s="3">
        <v>45881.509780092594</v>
      </c>
      <c r="G293" s="2" t="s">
        <v>937</v>
      </c>
      <c r="H293" s="2">
        <v>1740422</v>
      </c>
      <c r="I293" s="2" t="s">
        <v>613</v>
      </c>
      <c r="N293">
        <v>21</v>
      </c>
      <c r="O293" s="2" t="s">
        <v>153</v>
      </c>
      <c r="P293">
        <v>4886918.2</v>
      </c>
      <c r="Q293" s="2" t="s">
        <v>69</v>
      </c>
      <c r="S293" s="2">
        <v>10637279</v>
      </c>
      <c r="T293">
        <v>4886918.2</v>
      </c>
      <c r="U293" s="2" t="s">
        <v>69</v>
      </c>
    </row>
    <row r="294" spans="2:21" x14ac:dyDescent="0.2">
      <c r="B294" s="2">
        <v>1205864</v>
      </c>
      <c r="C294" s="2" t="s">
        <v>10</v>
      </c>
      <c r="D294" s="2" t="s">
        <v>38</v>
      </c>
      <c r="E294" s="3">
        <v>45881.509780092594</v>
      </c>
      <c r="G294" s="2" t="s">
        <v>937</v>
      </c>
      <c r="H294" s="2">
        <v>1740423</v>
      </c>
      <c r="I294" s="2" t="s">
        <v>626</v>
      </c>
      <c r="N294">
        <v>21</v>
      </c>
      <c r="O294" s="2" t="s">
        <v>153</v>
      </c>
      <c r="P294">
        <v>2168996.63</v>
      </c>
      <c r="Q294" s="2" t="s">
        <v>69</v>
      </c>
      <c r="S294" s="2">
        <v>10637280</v>
      </c>
      <c r="T294">
        <v>2168996.63</v>
      </c>
      <c r="U294" s="2" t="s">
        <v>69</v>
      </c>
    </row>
    <row r="295" spans="2:21" x14ac:dyDescent="0.2">
      <c r="B295" s="2">
        <v>1205864</v>
      </c>
      <c r="C295" s="2" t="s">
        <v>10</v>
      </c>
      <c r="D295" s="2" t="s">
        <v>38</v>
      </c>
      <c r="E295" s="3">
        <v>45881.509780092594</v>
      </c>
      <c r="G295" s="2" t="s">
        <v>937</v>
      </c>
      <c r="H295" s="2">
        <v>1740424</v>
      </c>
      <c r="I295" s="2" t="s">
        <v>639</v>
      </c>
      <c r="N295">
        <v>21</v>
      </c>
      <c r="O295" s="2" t="s">
        <v>153</v>
      </c>
      <c r="P295">
        <v>424529.97</v>
      </c>
      <c r="Q295" s="2" t="s">
        <v>69</v>
      </c>
      <c r="S295" s="2">
        <v>10637281</v>
      </c>
      <c r="T295">
        <v>320683.68</v>
      </c>
      <c r="U295" s="2" t="s">
        <v>69</v>
      </c>
    </row>
    <row r="296" spans="2:21" x14ac:dyDescent="0.2">
      <c r="B296" s="2">
        <v>1205864</v>
      </c>
      <c r="C296" s="2" t="s">
        <v>10</v>
      </c>
      <c r="D296" s="2" t="s">
        <v>38</v>
      </c>
      <c r="E296" s="3">
        <v>45881.509780092594</v>
      </c>
      <c r="G296" s="2" t="s">
        <v>937</v>
      </c>
      <c r="H296" s="2">
        <v>1740425</v>
      </c>
      <c r="I296" s="2" t="s">
        <v>652</v>
      </c>
      <c r="N296">
        <v>21</v>
      </c>
      <c r="O296" s="2" t="s">
        <v>153</v>
      </c>
      <c r="P296">
        <v>42581.88</v>
      </c>
      <c r="Q296" s="2" t="s">
        <v>69</v>
      </c>
      <c r="S296" s="2">
        <v>10637282</v>
      </c>
      <c r="T296">
        <v>42581.88</v>
      </c>
      <c r="U296" s="2" t="s">
        <v>69</v>
      </c>
    </row>
    <row r="297" spans="2:21" x14ac:dyDescent="0.2">
      <c r="B297" s="2">
        <v>1205864</v>
      </c>
      <c r="C297" s="2" t="s">
        <v>10</v>
      </c>
      <c r="D297" s="2" t="s">
        <v>38</v>
      </c>
      <c r="E297" s="3">
        <v>45881.509780092594</v>
      </c>
      <c r="G297" s="2" t="s">
        <v>937</v>
      </c>
      <c r="H297" s="2">
        <v>1740426</v>
      </c>
      <c r="I297" s="2" t="s">
        <v>665</v>
      </c>
      <c r="N297">
        <v>21</v>
      </c>
      <c r="O297" s="2" t="s">
        <v>153</v>
      </c>
      <c r="P297">
        <v>2020798.2</v>
      </c>
      <c r="Q297" s="2" t="s">
        <v>69</v>
      </c>
      <c r="S297" s="2">
        <v>10637283</v>
      </c>
      <c r="T297">
        <v>2020798.2</v>
      </c>
      <c r="U297" s="2" t="s">
        <v>69</v>
      </c>
    </row>
    <row r="298" spans="2:21" x14ac:dyDescent="0.2">
      <c r="B298" s="2">
        <v>1205864</v>
      </c>
      <c r="C298" s="2" t="s">
        <v>10</v>
      </c>
      <c r="D298" s="2" t="s">
        <v>38</v>
      </c>
      <c r="E298" s="3">
        <v>45881.509780092594</v>
      </c>
      <c r="G298" s="2" t="s">
        <v>937</v>
      </c>
      <c r="H298" s="2">
        <v>1740427</v>
      </c>
      <c r="I298" s="2" t="s">
        <v>678</v>
      </c>
      <c r="N298">
        <v>21</v>
      </c>
      <c r="O298" s="2" t="s">
        <v>153</v>
      </c>
      <c r="P298">
        <v>2203927.0499999998</v>
      </c>
      <c r="Q298" s="2" t="s">
        <v>69</v>
      </c>
      <c r="S298" s="2">
        <v>10637284</v>
      </c>
      <c r="T298">
        <v>2203927.0499999998</v>
      </c>
      <c r="U298" s="2" t="s">
        <v>69</v>
      </c>
    </row>
    <row r="299" spans="2:21" x14ac:dyDescent="0.2">
      <c r="B299" s="2">
        <v>1205864</v>
      </c>
      <c r="C299" s="2" t="s">
        <v>10</v>
      </c>
      <c r="D299" s="2" t="s">
        <v>38</v>
      </c>
      <c r="E299" s="3">
        <v>45881.509780092594</v>
      </c>
      <c r="G299" s="2" t="s">
        <v>937</v>
      </c>
      <c r="H299" s="2">
        <v>1740428</v>
      </c>
      <c r="I299" s="2" t="s">
        <v>691</v>
      </c>
      <c r="N299">
        <v>21</v>
      </c>
      <c r="O299" s="2" t="s">
        <v>153</v>
      </c>
      <c r="P299">
        <v>3389657.9</v>
      </c>
      <c r="Q299" s="2" t="s">
        <v>69</v>
      </c>
      <c r="S299" s="2">
        <v>10637285</v>
      </c>
      <c r="T299">
        <v>1609977.55</v>
      </c>
      <c r="U299" s="2" t="s">
        <v>69</v>
      </c>
    </row>
    <row r="300" spans="2:21" x14ac:dyDescent="0.2">
      <c r="B300" s="2">
        <v>1205864</v>
      </c>
      <c r="C300" s="2" t="s">
        <v>10</v>
      </c>
      <c r="D300" s="2" t="s">
        <v>38</v>
      </c>
      <c r="E300" s="3">
        <v>45881.509780092594</v>
      </c>
      <c r="G300" s="2" t="s">
        <v>937</v>
      </c>
      <c r="H300" s="2">
        <v>1740429</v>
      </c>
      <c r="I300" s="2" t="s">
        <v>704</v>
      </c>
      <c r="N300">
        <v>21</v>
      </c>
      <c r="O300" s="2" t="s">
        <v>153</v>
      </c>
      <c r="P300">
        <v>888550.56</v>
      </c>
      <c r="Q300" s="2" t="s">
        <v>69</v>
      </c>
      <c r="S300" s="2">
        <v>10637286</v>
      </c>
      <c r="T300">
        <v>784886.22</v>
      </c>
      <c r="U300" s="2" t="s">
        <v>69</v>
      </c>
    </row>
    <row r="301" spans="2:21" x14ac:dyDescent="0.2">
      <c r="B301" s="2">
        <v>1205864</v>
      </c>
      <c r="C301" s="2" t="s">
        <v>10</v>
      </c>
      <c r="D301" s="2" t="s">
        <v>38</v>
      </c>
      <c r="E301" s="3">
        <v>45881.509780092594</v>
      </c>
      <c r="G301" s="2" t="s">
        <v>937</v>
      </c>
      <c r="H301" s="2">
        <v>1740430</v>
      </c>
      <c r="I301" s="2" t="s">
        <v>717</v>
      </c>
      <c r="N301">
        <v>21</v>
      </c>
      <c r="O301" s="2" t="s">
        <v>153</v>
      </c>
      <c r="P301">
        <v>1808913.23</v>
      </c>
      <c r="Q301" s="2" t="s">
        <v>69</v>
      </c>
      <c r="S301" s="2">
        <v>10637287</v>
      </c>
      <c r="T301">
        <v>1808913.23</v>
      </c>
      <c r="U301" s="2" t="s">
        <v>69</v>
      </c>
    </row>
    <row r="302" spans="2:21" x14ac:dyDescent="0.2">
      <c r="B302" s="2">
        <v>1205864</v>
      </c>
      <c r="C302" s="2" t="s">
        <v>10</v>
      </c>
      <c r="D302" s="2" t="s">
        <v>38</v>
      </c>
      <c r="E302" s="3">
        <v>45881.509780092594</v>
      </c>
      <c r="G302" s="2" t="s">
        <v>937</v>
      </c>
      <c r="H302" s="2">
        <v>1740431</v>
      </c>
      <c r="I302" s="2" t="s">
        <v>730</v>
      </c>
      <c r="N302">
        <v>21</v>
      </c>
      <c r="O302" s="2" t="s">
        <v>153</v>
      </c>
      <c r="P302">
        <v>2824713.2</v>
      </c>
      <c r="Q302" s="2" t="s">
        <v>69</v>
      </c>
      <c r="S302" s="2">
        <v>10637288</v>
      </c>
      <c r="T302">
        <v>360340.35</v>
      </c>
      <c r="U302" s="2" t="s">
        <v>69</v>
      </c>
    </row>
    <row r="303" spans="2:21" x14ac:dyDescent="0.2">
      <c r="B303" s="2">
        <v>1205864</v>
      </c>
      <c r="C303" s="2" t="s">
        <v>10</v>
      </c>
      <c r="D303" s="2" t="s">
        <v>38</v>
      </c>
      <c r="E303" s="3">
        <v>45881.509780092594</v>
      </c>
      <c r="G303" s="2" t="s">
        <v>937</v>
      </c>
      <c r="H303" s="2">
        <v>1740432</v>
      </c>
      <c r="I303" s="2" t="s">
        <v>743</v>
      </c>
      <c r="N303">
        <v>21</v>
      </c>
      <c r="O303" s="2" t="s">
        <v>153</v>
      </c>
      <c r="P303">
        <v>11419794.66</v>
      </c>
      <c r="Q303" s="2" t="s">
        <v>69</v>
      </c>
      <c r="S303" s="2">
        <v>10637289</v>
      </c>
      <c r="T303">
        <v>5197933.74</v>
      </c>
      <c r="U303" s="2" t="s">
        <v>69</v>
      </c>
    </row>
    <row r="304" spans="2:21" x14ac:dyDescent="0.2">
      <c r="B304" s="2">
        <v>1205864</v>
      </c>
      <c r="C304" s="2" t="s">
        <v>10</v>
      </c>
      <c r="D304" s="2" t="s">
        <v>38</v>
      </c>
      <c r="E304" s="3">
        <v>45881.509780092594</v>
      </c>
      <c r="G304" s="2" t="s">
        <v>937</v>
      </c>
      <c r="H304" s="2">
        <v>1740433</v>
      </c>
      <c r="I304" s="2" t="s">
        <v>756</v>
      </c>
      <c r="N304">
        <v>21</v>
      </c>
      <c r="O304" s="2" t="s">
        <v>153</v>
      </c>
      <c r="P304">
        <v>1401935.47</v>
      </c>
      <c r="Q304" s="2" t="s">
        <v>69</v>
      </c>
      <c r="S304" s="2">
        <v>10637290</v>
      </c>
      <c r="T304">
        <v>1401935.47</v>
      </c>
      <c r="U304" s="2" t="s">
        <v>69</v>
      </c>
    </row>
    <row r="305" spans="2:21" x14ac:dyDescent="0.2">
      <c r="B305" s="2">
        <v>1205864</v>
      </c>
      <c r="C305" s="2" t="s">
        <v>10</v>
      </c>
      <c r="D305" s="2" t="s">
        <v>38</v>
      </c>
      <c r="E305" s="3">
        <v>45881.509780092594</v>
      </c>
      <c r="G305" s="2" t="s">
        <v>937</v>
      </c>
      <c r="H305" s="2">
        <v>1740434</v>
      </c>
      <c r="I305" s="2" t="s">
        <v>769</v>
      </c>
      <c r="N305">
        <v>21</v>
      </c>
      <c r="O305" s="2" t="s">
        <v>153</v>
      </c>
      <c r="P305">
        <v>993037.24</v>
      </c>
      <c r="Q305" s="2" t="s">
        <v>69</v>
      </c>
      <c r="S305" s="2">
        <v>10637291</v>
      </c>
      <c r="T305">
        <v>463017.98</v>
      </c>
      <c r="U305" s="2" t="s">
        <v>69</v>
      </c>
    </row>
    <row r="306" spans="2:21" x14ac:dyDescent="0.2">
      <c r="B306" s="2">
        <v>1205864</v>
      </c>
      <c r="C306" s="2" t="s">
        <v>10</v>
      </c>
      <c r="D306" s="2" t="s">
        <v>38</v>
      </c>
      <c r="E306" s="3">
        <v>45881.509780092594</v>
      </c>
      <c r="G306" s="2" t="s">
        <v>937</v>
      </c>
      <c r="H306" s="2">
        <v>1740435</v>
      </c>
      <c r="I306" s="2" t="s">
        <v>782</v>
      </c>
      <c r="N306">
        <v>21</v>
      </c>
      <c r="O306" s="2" t="s">
        <v>153</v>
      </c>
      <c r="P306">
        <v>1864526.6</v>
      </c>
      <c r="Q306" s="2" t="s">
        <v>69</v>
      </c>
      <c r="S306" s="2">
        <v>10637292</v>
      </c>
      <c r="T306">
        <v>1287767.8</v>
      </c>
      <c r="U306" s="2" t="s">
        <v>69</v>
      </c>
    </row>
    <row r="307" spans="2:21" x14ac:dyDescent="0.2">
      <c r="B307" s="2">
        <v>1205864</v>
      </c>
      <c r="C307" s="2" t="s">
        <v>10</v>
      </c>
      <c r="D307" s="2" t="s">
        <v>38</v>
      </c>
      <c r="E307" s="3">
        <v>45881.509780092594</v>
      </c>
      <c r="G307" s="2" t="s">
        <v>937</v>
      </c>
      <c r="H307" s="2">
        <v>1740436</v>
      </c>
      <c r="I307" s="2" t="s">
        <v>795</v>
      </c>
      <c r="N307">
        <v>21</v>
      </c>
      <c r="O307" s="2" t="s">
        <v>153</v>
      </c>
      <c r="P307">
        <v>3077840.67</v>
      </c>
      <c r="Q307" s="2" t="s">
        <v>69</v>
      </c>
      <c r="S307" s="2">
        <v>10637293</v>
      </c>
      <c r="T307">
        <v>711988.41</v>
      </c>
      <c r="U307" s="2" t="s">
        <v>69</v>
      </c>
    </row>
    <row r="308" spans="2:21" x14ac:dyDescent="0.2">
      <c r="B308" s="2">
        <v>1205864</v>
      </c>
      <c r="C308" s="2" t="s">
        <v>10</v>
      </c>
      <c r="D308" s="2" t="s">
        <v>38</v>
      </c>
      <c r="E308" s="3">
        <v>45881.509780092594</v>
      </c>
      <c r="G308" s="2" t="s">
        <v>937</v>
      </c>
      <c r="H308" s="2">
        <v>1740437</v>
      </c>
      <c r="I308" s="2" t="s">
        <v>808</v>
      </c>
      <c r="N308">
        <v>21</v>
      </c>
      <c r="O308" s="2" t="s">
        <v>153</v>
      </c>
      <c r="P308">
        <v>806277.36</v>
      </c>
      <c r="Q308" s="2" t="s">
        <v>69</v>
      </c>
      <c r="S308" s="2">
        <v>10637294</v>
      </c>
      <c r="T308">
        <v>302802.92</v>
      </c>
      <c r="U308" s="2" t="s">
        <v>69</v>
      </c>
    </row>
    <row r="309" spans="2:21" x14ac:dyDescent="0.2">
      <c r="B309" s="2">
        <v>1205864</v>
      </c>
      <c r="C309" s="2" t="s">
        <v>10</v>
      </c>
      <c r="D309" s="2" t="s">
        <v>38</v>
      </c>
      <c r="E309" s="3">
        <v>45881.509780092594</v>
      </c>
      <c r="G309" s="2" t="s">
        <v>937</v>
      </c>
      <c r="H309" s="2">
        <v>1740438</v>
      </c>
      <c r="I309" s="2" t="s">
        <v>821</v>
      </c>
      <c r="N309">
        <v>21</v>
      </c>
      <c r="O309" s="2" t="s">
        <v>153</v>
      </c>
      <c r="P309">
        <v>14150990.4</v>
      </c>
      <c r="Q309" s="2" t="s">
        <v>69</v>
      </c>
      <c r="S309" s="2">
        <v>10637295</v>
      </c>
      <c r="T309">
        <v>10613242.800000001</v>
      </c>
      <c r="U309" s="2" t="s">
        <v>69</v>
      </c>
    </row>
    <row r="310" spans="2:21" x14ac:dyDescent="0.2">
      <c r="B310" s="2">
        <v>1205864</v>
      </c>
      <c r="C310" s="2" t="s">
        <v>10</v>
      </c>
      <c r="D310" s="2" t="s">
        <v>38</v>
      </c>
      <c r="E310" s="3">
        <v>45881.509780092594</v>
      </c>
      <c r="G310" s="2" t="s">
        <v>937</v>
      </c>
      <c r="H310" s="2">
        <v>1740439</v>
      </c>
      <c r="I310" s="2" t="s">
        <v>834</v>
      </c>
      <c r="N310">
        <v>21</v>
      </c>
      <c r="O310" s="2" t="s">
        <v>153</v>
      </c>
      <c r="P310">
        <v>3784567.2</v>
      </c>
      <c r="Q310" s="2" t="s">
        <v>69</v>
      </c>
      <c r="S310" s="2">
        <v>10637296</v>
      </c>
      <c r="T310">
        <v>3784567.2</v>
      </c>
      <c r="U310" s="2" t="s">
        <v>69</v>
      </c>
    </row>
    <row r="311" spans="2:21" x14ac:dyDescent="0.2">
      <c r="B311" s="2">
        <v>1205864</v>
      </c>
      <c r="C311" s="2" t="s">
        <v>10</v>
      </c>
      <c r="D311" s="2" t="s">
        <v>38</v>
      </c>
      <c r="E311" s="3">
        <v>45881.509780092594</v>
      </c>
      <c r="G311" s="2" t="s">
        <v>937</v>
      </c>
      <c r="H311" s="2">
        <v>1740440</v>
      </c>
      <c r="I311" s="2" t="s">
        <v>847</v>
      </c>
      <c r="N311">
        <v>1</v>
      </c>
      <c r="O311" s="2" t="s">
        <v>153</v>
      </c>
      <c r="P311">
        <v>0</v>
      </c>
      <c r="Q311" s="2" t="s">
        <v>69</v>
      </c>
      <c r="S311" s="2">
        <v>10637297</v>
      </c>
      <c r="T311">
        <v>0</v>
      </c>
      <c r="U311" s="2" t="s">
        <v>69</v>
      </c>
    </row>
    <row r="312" spans="2:21" x14ac:dyDescent="0.2">
      <c r="B312" s="2">
        <v>1205864</v>
      </c>
      <c r="C312" s="2" t="s">
        <v>10</v>
      </c>
      <c r="D312" s="2" t="s">
        <v>38</v>
      </c>
      <c r="E312" s="3">
        <v>45881.509780092594</v>
      </c>
      <c r="G312" s="2" t="s">
        <v>937</v>
      </c>
      <c r="H312" s="2">
        <v>1740441</v>
      </c>
      <c r="I312" s="2" t="s">
        <v>860</v>
      </c>
      <c r="N312">
        <v>1</v>
      </c>
      <c r="O312" s="2" t="s">
        <v>153</v>
      </c>
      <c r="P312">
        <v>3640399765.46</v>
      </c>
      <c r="Q312" s="2" t="s">
        <v>69</v>
      </c>
      <c r="S312" s="2">
        <v>10637298</v>
      </c>
      <c r="T312">
        <v>3564766039.3800001</v>
      </c>
      <c r="U312" s="2" t="s">
        <v>69</v>
      </c>
    </row>
    <row r="313" spans="2:21" x14ac:dyDescent="0.2">
      <c r="B313" s="2">
        <v>1205864</v>
      </c>
      <c r="C313" s="2" t="s">
        <v>10</v>
      </c>
      <c r="D313" s="2" t="s">
        <v>38</v>
      </c>
      <c r="E313" s="3">
        <v>45881.509780092594</v>
      </c>
      <c r="G313" s="2" t="s">
        <v>937</v>
      </c>
      <c r="H313" s="2">
        <v>1740442</v>
      </c>
      <c r="I313" s="2" t="s">
        <v>873</v>
      </c>
      <c r="N313">
        <v>1</v>
      </c>
      <c r="O313" s="2" t="s">
        <v>153</v>
      </c>
      <c r="P313">
        <v>691675955.44000006</v>
      </c>
      <c r="Q313" s="2" t="s">
        <v>69</v>
      </c>
      <c r="S313" s="2">
        <v>10637299</v>
      </c>
      <c r="T313">
        <v>677305547.48000002</v>
      </c>
      <c r="U313" s="2" t="s">
        <v>69</v>
      </c>
    </row>
    <row r="314" spans="2:21" x14ac:dyDescent="0.2">
      <c r="B314" s="2">
        <v>1208728</v>
      </c>
      <c r="C314" s="2" t="s">
        <v>11</v>
      </c>
      <c r="D314" s="2" t="s">
        <v>39</v>
      </c>
      <c r="E314" s="3">
        <v>45881.639224537037</v>
      </c>
      <c r="G314" s="2" t="s">
        <v>937</v>
      </c>
      <c r="H314" s="2">
        <v>1740381</v>
      </c>
      <c r="I314" s="2" t="s">
        <v>64</v>
      </c>
      <c r="N314">
        <v>21</v>
      </c>
      <c r="O314" s="2" t="s">
        <v>84</v>
      </c>
      <c r="P314">
        <v>1450014991.3499999</v>
      </c>
      <c r="Q314" s="2" t="s">
        <v>69</v>
      </c>
      <c r="S314" s="2">
        <v>10692539</v>
      </c>
      <c r="T314">
        <v>1450014991.3499999</v>
      </c>
      <c r="U314" s="2" t="s">
        <v>69</v>
      </c>
    </row>
    <row r="315" spans="2:21" x14ac:dyDescent="0.2">
      <c r="B315" s="2">
        <v>1208728</v>
      </c>
      <c r="C315" s="2" t="s">
        <v>11</v>
      </c>
      <c r="D315" s="2" t="s">
        <v>39</v>
      </c>
      <c r="E315" s="3">
        <v>45881.639224537037</v>
      </c>
      <c r="G315" s="2" t="s">
        <v>937</v>
      </c>
      <c r="H315" s="2">
        <v>1740382</v>
      </c>
      <c r="I315" s="2" t="s">
        <v>92</v>
      </c>
      <c r="N315">
        <v>21</v>
      </c>
      <c r="O315" s="2" t="s">
        <v>84</v>
      </c>
      <c r="P315">
        <v>9590460</v>
      </c>
      <c r="Q315" s="2" t="s">
        <v>69</v>
      </c>
      <c r="S315" s="2">
        <v>10692540</v>
      </c>
      <c r="T315">
        <v>9590460</v>
      </c>
      <c r="U315" s="2" t="s">
        <v>69</v>
      </c>
    </row>
    <row r="316" spans="2:21" x14ac:dyDescent="0.2">
      <c r="B316" s="2">
        <v>1208728</v>
      </c>
      <c r="C316" s="2" t="s">
        <v>11</v>
      </c>
      <c r="D316" s="2" t="s">
        <v>39</v>
      </c>
      <c r="E316" s="3">
        <v>45881.639224537037</v>
      </c>
      <c r="G316" s="2" t="s">
        <v>937</v>
      </c>
      <c r="H316" s="2">
        <v>1740383</v>
      </c>
      <c r="I316" s="2" t="s">
        <v>105</v>
      </c>
      <c r="N316">
        <v>21</v>
      </c>
      <c r="O316" s="2" t="s">
        <v>84</v>
      </c>
      <c r="P316">
        <v>935307.52</v>
      </c>
      <c r="Q316" s="2" t="s">
        <v>69</v>
      </c>
      <c r="S316" s="2">
        <v>10692541</v>
      </c>
      <c r="T316">
        <v>935307.52</v>
      </c>
      <c r="U316" s="2" t="s">
        <v>69</v>
      </c>
    </row>
    <row r="317" spans="2:21" x14ac:dyDescent="0.2">
      <c r="B317" s="2">
        <v>1208728</v>
      </c>
      <c r="C317" s="2" t="s">
        <v>11</v>
      </c>
      <c r="D317" s="2" t="s">
        <v>39</v>
      </c>
      <c r="E317" s="3">
        <v>45881.639224537037</v>
      </c>
      <c r="G317" s="2" t="s">
        <v>937</v>
      </c>
      <c r="H317" s="2">
        <v>1740384</v>
      </c>
      <c r="I317" s="2" t="s">
        <v>118</v>
      </c>
      <c r="N317">
        <v>21</v>
      </c>
      <c r="O317" s="2" t="s">
        <v>84</v>
      </c>
      <c r="P317">
        <v>87282455.790000007</v>
      </c>
      <c r="Q317" s="2" t="s">
        <v>69</v>
      </c>
      <c r="S317" s="2">
        <v>10692542</v>
      </c>
      <c r="T317">
        <v>87282455.790000007</v>
      </c>
      <c r="U317" s="2" t="s">
        <v>69</v>
      </c>
    </row>
    <row r="318" spans="2:21" x14ac:dyDescent="0.2">
      <c r="B318" s="2">
        <v>1208728</v>
      </c>
      <c r="C318" s="2" t="s">
        <v>11</v>
      </c>
      <c r="D318" s="2" t="s">
        <v>39</v>
      </c>
      <c r="E318" s="3">
        <v>45881.639224537037</v>
      </c>
      <c r="G318" s="2" t="s">
        <v>937</v>
      </c>
      <c r="H318" s="2">
        <v>1740385</v>
      </c>
      <c r="I318" s="2" t="s">
        <v>131</v>
      </c>
      <c r="N318">
        <v>21</v>
      </c>
      <c r="O318" s="2" t="s">
        <v>84</v>
      </c>
      <c r="P318">
        <v>25340067.809999999</v>
      </c>
      <c r="Q318" s="2" t="s">
        <v>69</v>
      </c>
      <c r="S318" s="2">
        <v>10692543</v>
      </c>
      <c r="T318">
        <v>25340067.809999999</v>
      </c>
      <c r="U318" s="2" t="s">
        <v>69</v>
      </c>
    </row>
    <row r="319" spans="2:21" x14ac:dyDescent="0.2">
      <c r="B319" s="2">
        <v>1208728</v>
      </c>
      <c r="C319" s="2" t="s">
        <v>11</v>
      </c>
      <c r="D319" s="2" t="s">
        <v>39</v>
      </c>
      <c r="E319" s="3">
        <v>45881.639224537037</v>
      </c>
      <c r="G319" s="2" t="s">
        <v>937</v>
      </c>
      <c r="H319" s="2">
        <v>1740386</v>
      </c>
      <c r="I319" s="2" t="s">
        <v>144</v>
      </c>
      <c r="N319">
        <v>21</v>
      </c>
      <c r="O319" s="2" t="s">
        <v>153</v>
      </c>
      <c r="P319">
        <v>3107185.55</v>
      </c>
      <c r="Q319" s="2" t="s">
        <v>69</v>
      </c>
      <c r="S319" s="2">
        <v>10692544</v>
      </c>
      <c r="T319">
        <v>2885395.65</v>
      </c>
      <c r="U319" s="2" t="s">
        <v>69</v>
      </c>
    </row>
    <row r="320" spans="2:21" x14ac:dyDescent="0.2">
      <c r="B320" s="2">
        <v>1208728</v>
      </c>
      <c r="C320" s="2" t="s">
        <v>11</v>
      </c>
      <c r="D320" s="2" t="s">
        <v>39</v>
      </c>
      <c r="E320" s="3">
        <v>45881.639224537037</v>
      </c>
      <c r="G320" s="2" t="s">
        <v>937</v>
      </c>
      <c r="H320" s="2">
        <v>1740387</v>
      </c>
      <c r="I320" s="2" t="s">
        <v>158</v>
      </c>
      <c r="N320">
        <v>21</v>
      </c>
      <c r="O320" s="2" t="s">
        <v>153</v>
      </c>
      <c r="P320">
        <v>2122648.56</v>
      </c>
      <c r="Q320" s="2" t="s">
        <v>69</v>
      </c>
      <c r="S320" s="2">
        <v>10692545</v>
      </c>
      <c r="T320">
        <v>1518675.72</v>
      </c>
      <c r="U320" s="2" t="s">
        <v>69</v>
      </c>
    </row>
    <row r="321" spans="2:21" x14ac:dyDescent="0.2">
      <c r="B321" s="2">
        <v>1208728</v>
      </c>
      <c r="C321" s="2" t="s">
        <v>11</v>
      </c>
      <c r="D321" s="2" t="s">
        <v>39</v>
      </c>
      <c r="E321" s="3">
        <v>45881.639224537037</v>
      </c>
      <c r="G321" s="2" t="s">
        <v>937</v>
      </c>
      <c r="H321" s="2">
        <v>1740388</v>
      </c>
      <c r="I321" s="2" t="s">
        <v>171</v>
      </c>
      <c r="N321">
        <v>21</v>
      </c>
      <c r="O321" s="2" t="s">
        <v>153</v>
      </c>
      <c r="P321">
        <v>3954597.45</v>
      </c>
      <c r="Q321" s="2" t="s">
        <v>69</v>
      </c>
      <c r="S321" s="2">
        <v>10692546</v>
      </c>
      <c r="T321">
        <v>2641589.5</v>
      </c>
      <c r="U321" s="2" t="s">
        <v>69</v>
      </c>
    </row>
    <row r="322" spans="2:21" x14ac:dyDescent="0.2">
      <c r="B322" s="2">
        <v>1208728</v>
      </c>
      <c r="C322" s="2" t="s">
        <v>11</v>
      </c>
      <c r="D322" s="2" t="s">
        <v>39</v>
      </c>
      <c r="E322" s="3">
        <v>45881.639224537037</v>
      </c>
      <c r="G322" s="2" t="s">
        <v>937</v>
      </c>
      <c r="H322" s="2">
        <v>1740389</v>
      </c>
      <c r="I322" s="2" t="s">
        <v>184</v>
      </c>
      <c r="N322">
        <v>21</v>
      </c>
      <c r="O322" s="2" t="s">
        <v>153</v>
      </c>
      <c r="P322">
        <v>2264158.98</v>
      </c>
      <c r="Q322" s="2" t="s">
        <v>69</v>
      </c>
      <c r="S322" s="2">
        <v>10692547</v>
      </c>
      <c r="T322">
        <v>1236194.1000000001</v>
      </c>
      <c r="U322" s="2" t="s">
        <v>69</v>
      </c>
    </row>
    <row r="323" spans="2:21" x14ac:dyDescent="0.2">
      <c r="B323" s="2">
        <v>1208728</v>
      </c>
      <c r="C323" s="2" t="s">
        <v>11</v>
      </c>
      <c r="D323" s="2" t="s">
        <v>39</v>
      </c>
      <c r="E323" s="3">
        <v>45881.639224537037</v>
      </c>
      <c r="G323" s="2" t="s">
        <v>937</v>
      </c>
      <c r="H323" s="2">
        <v>1740390</v>
      </c>
      <c r="I323" s="2" t="s">
        <v>197</v>
      </c>
      <c r="N323">
        <v>21</v>
      </c>
      <c r="O323" s="2" t="s">
        <v>153</v>
      </c>
      <c r="P323">
        <v>5935735.5899999999</v>
      </c>
      <c r="Q323" s="2" t="s">
        <v>69</v>
      </c>
      <c r="S323" s="2">
        <v>10692548</v>
      </c>
      <c r="T323">
        <v>3156483.66</v>
      </c>
      <c r="U323" s="2" t="s">
        <v>69</v>
      </c>
    </row>
    <row r="324" spans="2:21" x14ac:dyDescent="0.2">
      <c r="B324" s="2">
        <v>1208728</v>
      </c>
      <c r="C324" s="2" t="s">
        <v>11</v>
      </c>
      <c r="D324" s="2" t="s">
        <v>39</v>
      </c>
      <c r="E324" s="3">
        <v>45881.639224537037</v>
      </c>
      <c r="G324" s="2" t="s">
        <v>937</v>
      </c>
      <c r="H324" s="2">
        <v>1740391</v>
      </c>
      <c r="I324" s="2" t="s">
        <v>210</v>
      </c>
      <c r="N324">
        <v>21</v>
      </c>
      <c r="O324" s="2" t="s">
        <v>153</v>
      </c>
      <c r="P324">
        <v>6509456.0999999996</v>
      </c>
      <c r="Q324" s="2" t="s">
        <v>69</v>
      </c>
      <c r="S324" s="2">
        <v>10692549</v>
      </c>
      <c r="T324">
        <v>3062101.38</v>
      </c>
      <c r="U324" s="2" t="s">
        <v>69</v>
      </c>
    </row>
    <row r="325" spans="2:21" x14ac:dyDescent="0.2">
      <c r="B325" s="2">
        <v>1208728</v>
      </c>
      <c r="C325" s="2" t="s">
        <v>11</v>
      </c>
      <c r="D325" s="2" t="s">
        <v>39</v>
      </c>
      <c r="E325" s="3">
        <v>45881.639224537037</v>
      </c>
      <c r="G325" s="2" t="s">
        <v>937</v>
      </c>
      <c r="H325" s="2">
        <v>1740392</v>
      </c>
      <c r="I325" s="2" t="s">
        <v>223</v>
      </c>
      <c r="N325">
        <v>21</v>
      </c>
      <c r="O325" s="2" t="s">
        <v>153</v>
      </c>
      <c r="P325">
        <v>566039.1</v>
      </c>
      <c r="Q325" s="2" t="s">
        <v>69</v>
      </c>
      <c r="S325" s="2">
        <v>10692550</v>
      </c>
      <c r="T325">
        <v>355254.39</v>
      </c>
      <c r="U325" s="2" t="s">
        <v>69</v>
      </c>
    </row>
    <row r="326" spans="2:21" x14ac:dyDescent="0.2">
      <c r="B326" s="2">
        <v>1208728</v>
      </c>
      <c r="C326" s="2" t="s">
        <v>11</v>
      </c>
      <c r="D326" s="2" t="s">
        <v>39</v>
      </c>
      <c r="E326" s="3">
        <v>45881.639224537037</v>
      </c>
      <c r="G326" s="2" t="s">
        <v>937</v>
      </c>
      <c r="H326" s="2">
        <v>1740393</v>
      </c>
      <c r="I326" s="2" t="s">
        <v>236</v>
      </c>
      <c r="N326">
        <v>21</v>
      </c>
      <c r="O326" s="2" t="s">
        <v>153</v>
      </c>
      <c r="P326">
        <v>495285.18</v>
      </c>
      <c r="Q326" s="2" t="s">
        <v>69</v>
      </c>
      <c r="S326" s="2">
        <v>10692551</v>
      </c>
      <c r="T326">
        <v>293916.18</v>
      </c>
      <c r="U326" s="2" t="s">
        <v>69</v>
      </c>
    </row>
    <row r="327" spans="2:21" x14ac:dyDescent="0.2">
      <c r="B327" s="2">
        <v>1208728</v>
      </c>
      <c r="C327" s="2" t="s">
        <v>11</v>
      </c>
      <c r="D327" s="2" t="s">
        <v>39</v>
      </c>
      <c r="E327" s="3">
        <v>45881.639224537037</v>
      </c>
      <c r="G327" s="2" t="s">
        <v>937</v>
      </c>
      <c r="H327" s="2">
        <v>1740394</v>
      </c>
      <c r="I327" s="2" t="s">
        <v>249</v>
      </c>
      <c r="N327">
        <v>21</v>
      </c>
      <c r="O327" s="2" t="s">
        <v>153</v>
      </c>
      <c r="P327">
        <v>7909194.9000000004</v>
      </c>
      <c r="Q327" s="2" t="s">
        <v>69</v>
      </c>
      <c r="S327" s="2">
        <v>10692552</v>
      </c>
      <c r="T327">
        <v>7909194.9000000004</v>
      </c>
      <c r="U327" s="2" t="s">
        <v>69</v>
      </c>
    </row>
    <row r="328" spans="2:21" x14ac:dyDescent="0.2">
      <c r="B328" s="2">
        <v>1208728</v>
      </c>
      <c r="C328" s="2" t="s">
        <v>11</v>
      </c>
      <c r="D328" s="2" t="s">
        <v>39</v>
      </c>
      <c r="E328" s="3">
        <v>45881.639224537037</v>
      </c>
      <c r="G328" s="2" t="s">
        <v>937</v>
      </c>
      <c r="H328" s="2">
        <v>1740395</v>
      </c>
      <c r="I328" s="2" t="s">
        <v>262</v>
      </c>
      <c r="N328">
        <v>21</v>
      </c>
      <c r="O328" s="2" t="s">
        <v>153</v>
      </c>
      <c r="P328">
        <v>1981138.14</v>
      </c>
      <c r="Q328" s="2" t="s">
        <v>69</v>
      </c>
      <c r="S328" s="2">
        <v>10692553</v>
      </c>
      <c r="T328">
        <v>1981138.14</v>
      </c>
      <c r="U328" s="2" t="s">
        <v>69</v>
      </c>
    </row>
    <row r="329" spans="2:21" x14ac:dyDescent="0.2">
      <c r="B329" s="2">
        <v>1208728</v>
      </c>
      <c r="C329" s="2" t="s">
        <v>11</v>
      </c>
      <c r="D329" s="2" t="s">
        <v>39</v>
      </c>
      <c r="E329" s="3">
        <v>45881.639224537037</v>
      </c>
      <c r="G329" s="2" t="s">
        <v>937</v>
      </c>
      <c r="H329" s="2">
        <v>1740396</v>
      </c>
      <c r="I329" s="2" t="s">
        <v>275</v>
      </c>
      <c r="N329">
        <v>21</v>
      </c>
      <c r="O329" s="2" t="s">
        <v>153</v>
      </c>
      <c r="P329">
        <v>2122648.56</v>
      </c>
      <c r="Q329" s="2" t="s">
        <v>69</v>
      </c>
      <c r="S329" s="2">
        <v>10692554</v>
      </c>
      <c r="T329">
        <v>820677.36</v>
      </c>
      <c r="U329" s="2" t="s">
        <v>69</v>
      </c>
    </row>
    <row r="330" spans="2:21" x14ac:dyDescent="0.2">
      <c r="B330" s="2">
        <v>1208728</v>
      </c>
      <c r="C330" s="2" t="s">
        <v>11</v>
      </c>
      <c r="D330" s="2" t="s">
        <v>39</v>
      </c>
      <c r="E330" s="3">
        <v>45881.639224537037</v>
      </c>
      <c r="G330" s="2" t="s">
        <v>937</v>
      </c>
      <c r="H330" s="2">
        <v>1740397</v>
      </c>
      <c r="I330" s="2" t="s">
        <v>288</v>
      </c>
      <c r="N330">
        <v>21</v>
      </c>
      <c r="O330" s="2" t="s">
        <v>153</v>
      </c>
      <c r="P330">
        <v>1981138.14</v>
      </c>
      <c r="Q330" s="2" t="s">
        <v>69</v>
      </c>
      <c r="S330" s="2">
        <v>10692555</v>
      </c>
      <c r="T330">
        <v>1371786</v>
      </c>
      <c r="U330" s="2" t="s">
        <v>69</v>
      </c>
    </row>
    <row r="331" spans="2:21" x14ac:dyDescent="0.2">
      <c r="B331" s="2">
        <v>1208728</v>
      </c>
      <c r="C331" s="2" t="s">
        <v>11</v>
      </c>
      <c r="D331" s="2" t="s">
        <v>39</v>
      </c>
      <c r="E331" s="3">
        <v>45881.639224537037</v>
      </c>
      <c r="G331" s="2" t="s">
        <v>937</v>
      </c>
      <c r="H331" s="2">
        <v>1740398</v>
      </c>
      <c r="I331" s="2" t="s">
        <v>301</v>
      </c>
      <c r="N331">
        <v>21</v>
      </c>
      <c r="O331" s="2" t="s">
        <v>153</v>
      </c>
      <c r="P331">
        <v>990569.07</v>
      </c>
      <c r="Q331" s="2" t="s">
        <v>69</v>
      </c>
      <c r="S331" s="2">
        <v>10692556</v>
      </c>
      <c r="T331">
        <v>661411.38</v>
      </c>
      <c r="U331" s="2" t="s">
        <v>69</v>
      </c>
    </row>
    <row r="332" spans="2:21" x14ac:dyDescent="0.2">
      <c r="B332" s="2">
        <v>1208728</v>
      </c>
      <c r="C332" s="2" t="s">
        <v>11</v>
      </c>
      <c r="D332" s="2" t="s">
        <v>39</v>
      </c>
      <c r="E332" s="3">
        <v>45881.639224537037</v>
      </c>
      <c r="G332" s="2" t="s">
        <v>937</v>
      </c>
      <c r="H332" s="2">
        <v>1740399</v>
      </c>
      <c r="I332" s="2" t="s">
        <v>314</v>
      </c>
      <c r="N332">
        <v>21</v>
      </c>
      <c r="O332" s="2" t="s">
        <v>153</v>
      </c>
      <c r="P332">
        <v>2655015.5499999998</v>
      </c>
      <c r="Q332" s="2" t="s">
        <v>69</v>
      </c>
      <c r="S332" s="2">
        <v>10692557</v>
      </c>
      <c r="T332">
        <v>2655015.5499999998</v>
      </c>
      <c r="U332" s="2" t="s">
        <v>69</v>
      </c>
    </row>
    <row r="333" spans="2:21" x14ac:dyDescent="0.2">
      <c r="B333" s="2">
        <v>1208728</v>
      </c>
      <c r="C333" s="2" t="s">
        <v>11</v>
      </c>
      <c r="D333" s="2" t="s">
        <v>39</v>
      </c>
      <c r="E333" s="3">
        <v>45881.639224537037</v>
      </c>
      <c r="G333" s="2" t="s">
        <v>937</v>
      </c>
      <c r="H333" s="2">
        <v>1740400</v>
      </c>
      <c r="I333" s="2" t="s">
        <v>327</v>
      </c>
      <c r="N333">
        <v>21</v>
      </c>
      <c r="O333" s="2" t="s">
        <v>153</v>
      </c>
      <c r="P333">
        <v>1330085.46</v>
      </c>
      <c r="Q333" s="2" t="s">
        <v>69</v>
      </c>
      <c r="S333" s="2">
        <v>10692558</v>
      </c>
      <c r="T333">
        <v>1330085.46</v>
      </c>
      <c r="U333" s="2" t="s">
        <v>69</v>
      </c>
    </row>
    <row r="334" spans="2:21" x14ac:dyDescent="0.2">
      <c r="B334" s="2">
        <v>1208728</v>
      </c>
      <c r="C334" s="2" t="s">
        <v>11</v>
      </c>
      <c r="D334" s="2" t="s">
        <v>39</v>
      </c>
      <c r="E334" s="3">
        <v>45881.639224537037</v>
      </c>
      <c r="G334" s="2" t="s">
        <v>937</v>
      </c>
      <c r="H334" s="2">
        <v>1740401</v>
      </c>
      <c r="I334" s="2" t="s">
        <v>340</v>
      </c>
      <c r="N334">
        <v>21</v>
      </c>
      <c r="O334" s="2" t="s">
        <v>153</v>
      </c>
      <c r="P334">
        <v>215877.7</v>
      </c>
      <c r="Q334" s="2" t="s">
        <v>69</v>
      </c>
      <c r="S334" s="2">
        <v>10692559</v>
      </c>
      <c r="T334">
        <v>215877.7</v>
      </c>
      <c r="U334" s="2" t="s">
        <v>69</v>
      </c>
    </row>
    <row r="335" spans="2:21" x14ac:dyDescent="0.2">
      <c r="B335" s="2">
        <v>1208728</v>
      </c>
      <c r="C335" s="2" t="s">
        <v>11</v>
      </c>
      <c r="D335" s="2" t="s">
        <v>39</v>
      </c>
      <c r="E335" s="3">
        <v>45881.639224537037</v>
      </c>
      <c r="G335" s="2" t="s">
        <v>937</v>
      </c>
      <c r="H335" s="2">
        <v>1740402</v>
      </c>
      <c r="I335" s="2" t="s">
        <v>353</v>
      </c>
      <c r="N335">
        <v>21</v>
      </c>
      <c r="O335" s="2" t="s">
        <v>153</v>
      </c>
      <c r="P335">
        <v>1388728.4</v>
      </c>
      <c r="Q335" s="2" t="s">
        <v>69</v>
      </c>
      <c r="S335" s="2">
        <v>10692560</v>
      </c>
      <c r="T335">
        <v>1388728.4</v>
      </c>
      <c r="U335" s="2" t="s">
        <v>69</v>
      </c>
    </row>
    <row r="336" spans="2:21" x14ac:dyDescent="0.2">
      <c r="B336" s="2">
        <v>1208728</v>
      </c>
      <c r="C336" s="2" t="s">
        <v>11</v>
      </c>
      <c r="D336" s="2" t="s">
        <v>39</v>
      </c>
      <c r="E336" s="3">
        <v>45881.639224537037</v>
      </c>
      <c r="G336" s="2" t="s">
        <v>937</v>
      </c>
      <c r="H336" s="2">
        <v>1740403</v>
      </c>
      <c r="I336" s="2" t="s">
        <v>366</v>
      </c>
      <c r="N336">
        <v>21</v>
      </c>
      <c r="O336" s="2" t="s">
        <v>153</v>
      </c>
      <c r="P336">
        <v>678493.56</v>
      </c>
      <c r="Q336" s="2" t="s">
        <v>69</v>
      </c>
      <c r="S336" s="2">
        <v>10692561</v>
      </c>
      <c r="T336">
        <v>678493.56</v>
      </c>
      <c r="U336" s="2" t="s">
        <v>69</v>
      </c>
    </row>
    <row r="337" spans="2:21" x14ac:dyDescent="0.2">
      <c r="B337" s="2">
        <v>1208728</v>
      </c>
      <c r="C337" s="2" t="s">
        <v>11</v>
      </c>
      <c r="D337" s="2" t="s">
        <v>39</v>
      </c>
      <c r="E337" s="3">
        <v>45881.639224537037</v>
      </c>
      <c r="G337" s="2" t="s">
        <v>937</v>
      </c>
      <c r="H337" s="2">
        <v>1740404</v>
      </c>
      <c r="I337" s="2" t="s">
        <v>379</v>
      </c>
      <c r="N337">
        <v>21</v>
      </c>
      <c r="O337" s="2" t="s">
        <v>153</v>
      </c>
      <c r="P337">
        <v>3347515.15</v>
      </c>
      <c r="Q337" s="2" t="s">
        <v>69</v>
      </c>
      <c r="S337" s="2">
        <v>10692562</v>
      </c>
      <c r="T337">
        <v>3347515.15</v>
      </c>
      <c r="U337" s="2" t="s">
        <v>69</v>
      </c>
    </row>
    <row r="338" spans="2:21" x14ac:dyDescent="0.2">
      <c r="B338" s="2">
        <v>1208728</v>
      </c>
      <c r="C338" s="2" t="s">
        <v>11</v>
      </c>
      <c r="D338" s="2" t="s">
        <v>39</v>
      </c>
      <c r="E338" s="3">
        <v>45881.639224537037</v>
      </c>
      <c r="G338" s="2" t="s">
        <v>937</v>
      </c>
      <c r="H338" s="2">
        <v>1740405</v>
      </c>
      <c r="I338" s="2" t="s">
        <v>392</v>
      </c>
      <c r="N338">
        <v>21</v>
      </c>
      <c r="O338" s="2" t="s">
        <v>153</v>
      </c>
      <c r="P338">
        <v>559044.72</v>
      </c>
      <c r="Q338" s="2" t="s">
        <v>69</v>
      </c>
      <c r="S338" s="2">
        <v>10692563</v>
      </c>
      <c r="T338">
        <v>559044.72</v>
      </c>
      <c r="U338" s="2" t="s">
        <v>69</v>
      </c>
    </row>
    <row r="339" spans="2:21" x14ac:dyDescent="0.2">
      <c r="B339" s="2">
        <v>1208728</v>
      </c>
      <c r="C339" s="2" t="s">
        <v>11</v>
      </c>
      <c r="D339" s="2" t="s">
        <v>39</v>
      </c>
      <c r="E339" s="3">
        <v>45881.639224537037</v>
      </c>
      <c r="G339" s="2" t="s">
        <v>937</v>
      </c>
      <c r="H339" s="2">
        <v>1740406</v>
      </c>
      <c r="I339" s="2" t="s">
        <v>405</v>
      </c>
      <c r="N339">
        <v>21</v>
      </c>
      <c r="O339" s="2" t="s">
        <v>153</v>
      </c>
      <c r="P339">
        <v>5087777.78</v>
      </c>
      <c r="Q339" s="2" t="s">
        <v>69</v>
      </c>
      <c r="S339" s="2">
        <v>10692564</v>
      </c>
      <c r="T339">
        <v>5087777.78</v>
      </c>
      <c r="U339" s="2" t="s">
        <v>69</v>
      </c>
    </row>
    <row r="340" spans="2:21" x14ac:dyDescent="0.2">
      <c r="B340" s="2">
        <v>1208728</v>
      </c>
      <c r="C340" s="2" t="s">
        <v>11</v>
      </c>
      <c r="D340" s="2" t="s">
        <v>39</v>
      </c>
      <c r="E340" s="3">
        <v>45881.639224537037</v>
      </c>
      <c r="G340" s="2" t="s">
        <v>937</v>
      </c>
      <c r="H340" s="2">
        <v>1740407</v>
      </c>
      <c r="I340" s="2" t="s">
        <v>418</v>
      </c>
      <c r="N340">
        <v>21</v>
      </c>
      <c r="O340" s="2" t="s">
        <v>153</v>
      </c>
      <c r="P340">
        <v>3347515.15</v>
      </c>
      <c r="Q340" s="2" t="s">
        <v>69</v>
      </c>
      <c r="S340" s="2">
        <v>10692565</v>
      </c>
      <c r="T340">
        <v>3347515.15</v>
      </c>
      <c r="U340" s="2" t="s">
        <v>69</v>
      </c>
    </row>
    <row r="341" spans="2:21" x14ac:dyDescent="0.2">
      <c r="B341" s="2">
        <v>1208728</v>
      </c>
      <c r="C341" s="2" t="s">
        <v>11</v>
      </c>
      <c r="D341" s="2" t="s">
        <v>39</v>
      </c>
      <c r="E341" s="3">
        <v>45881.639224537037</v>
      </c>
      <c r="G341" s="2" t="s">
        <v>937</v>
      </c>
      <c r="H341" s="2">
        <v>1740408</v>
      </c>
      <c r="I341" s="2" t="s">
        <v>431</v>
      </c>
      <c r="N341">
        <v>21</v>
      </c>
      <c r="O341" s="2" t="s">
        <v>153</v>
      </c>
      <c r="P341">
        <v>1947760.9</v>
      </c>
      <c r="Q341" s="2" t="s">
        <v>69</v>
      </c>
      <c r="S341" s="2">
        <v>10692566</v>
      </c>
      <c r="T341">
        <v>1947760.9</v>
      </c>
      <c r="U341" s="2" t="s">
        <v>69</v>
      </c>
    </row>
    <row r="342" spans="2:21" x14ac:dyDescent="0.2">
      <c r="B342" s="2">
        <v>1208728</v>
      </c>
      <c r="C342" s="2" t="s">
        <v>11</v>
      </c>
      <c r="D342" s="2" t="s">
        <v>39</v>
      </c>
      <c r="E342" s="3">
        <v>45881.639224537037</v>
      </c>
      <c r="G342" s="2" t="s">
        <v>937</v>
      </c>
      <c r="H342" s="2">
        <v>1740409</v>
      </c>
      <c r="I342" s="2" t="s">
        <v>444</v>
      </c>
      <c r="N342">
        <v>21</v>
      </c>
      <c r="O342" s="2" t="s">
        <v>153</v>
      </c>
      <c r="P342">
        <v>2355091.08</v>
      </c>
      <c r="Q342" s="2" t="s">
        <v>69</v>
      </c>
      <c r="S342" s="2">
        <v>10692567</v>
      </c>
      <c r="T342">
        <v>2306665.77</v>
      </c>
      <c r="U342" s="2" t="s">
        <v>69</v>
      </c>
    </row>
    <row r="343" spans="2:21" x14ac:dyDescent="0.2">
      <c r="B343" s="2">
        <v>1208728</v>
      </c>
      <c r="C343" s="2" t="s">
        <v>11</v>
      </c>
      <c r="D343" s="2" t="s">
        <v>39</v>
      </c>
      <c r="E343" s="3">
        <v>45881.639224537037</v>
      </c>
      <c r="G343" s="2" t="s">
        <v>937</v>
      </c>
      <c r="H343" s="2">
        <v>1740410</v>
      </c>
      <c r="I343" s="2" t="s">
        <v>457</v>
      </c>
      <c r="N343">
        <v>21</v>
      </c>
      <c r="O343" s="2" t="s">
        <v>153</v>
      </c>
      <c r="P343">
        <v>2355091.08</v>
      </c>
      <c r="Q343" s="2" t="s">
        <v>69</v>
      </c>
      <c r="S343" s="2">
        <v>10692568</v>
      </c>
      <c r="T343">
        <v>2306665.77</v>
      </c>
      <c r="U343" s="2" t="s">
        <v>69</v>
      </c>
    </row>
    <row r="344" spans="2:21" x14ac:dyDescent="0.2">
      <c r="B344" s="2">
        <v>1208728</v>
      </c>
      <c r="C344" s="2" t="s">
        <v>11</v>
      </c>
      <c r="D344" s="2" t="s">
        <v>39</v>
      </c>
      <c r="E344" s="3">
        <v>45881.639224537037</v>
      </c>
      <c r="G344" s="2" t="s">
        <v>937</v>
      </c>
      <c r="H344" s="2">
        <v>1740411</v>
      </c>
      <c r="I344" s="2" t="s">
        <v>470</v>
      </c>
      <c r="N344">
        <v>21</v>
      </c>
      <c r="O344" s="2" t="s">
        <v>153</v>
      </c>
      <c r="P344">
        <v>962329</v>
      </c>
      <c r="Q344" s="2" t="s">
        <v>69</v>
      </c>
      <c r="S344" s="2">
        <v>10692569</v>
      </c>
      <c r="T344">
        <v>962329</v>
      </c>
      <c r="U344" s="2" t="s">
        <v>69</v>
      </c>
    </row>
    <row r="345" spans="2:21" x14ac:dyDescent="0.2">
      <c r="B345" s="2">
        <v>1208728</v>
      </c>
      <c r="C345" s="2" t="s">
        <v>11</v>
      </c>
      <c r="D345" s="2" t="s">
        <v>39</v>
      </c>
      <c r="E345" s="3">
        <v>45881.639224537037</v>
      </c>
      <c r="G345" s="2" t="s">
        <v>937</v>
      </c>
      <c r="H345" s="2">
        <v>1740412</v>
      </c>
      <c r="I345" s="2" t="s">
        <v>483</v>
      </c>
      <c r="N345">
        <v>21</v>
      </c>
      <c r="O345" s="2" t="s">
        <v>153</v>
      </c>
      <c r="P345">
        <v>278177.25</v>
      </c>
      <c r="Q345" s="2" t="s">
        <v>69</v>
      </c>
      <c r="S345" s="2">
        <v>10692570</v>
      </c>
      <c r="T345">
        <v>278177.25</v>
      </c>
      <c r="U345" s="2" t="s">
        <v>69</v>
      </c>
    </row>
    <row r="346" spans="2:21" x14ac:dyDescent="0.2">
      <c r="B346" s="2">
        <v>1208728</v>
      </c>
      <c r="C346" s="2" t="s">
        <v>11</v>
      </c>
      <c r="D346" s="2" t="s">
        <v>39</v>
      </c>
      <c r="E346" s="3">
        <v>45881.639224537037</v>
      </c>
      <c r="G346" s="2" t="s">
        <v>937</v>
      </c>
      <c r="H346" s="2">
        <v>1740413</v>
      </c>
      <c r="I346" s="2" t="s">
        <v>496</v>
      </c>
      <c r="N346">
        <v>21</v>
      </c>
      <c r="O346" s="2" t="s">
        <v>153</v>
      </c>
      <c r="P346">
        <v>278177.25</v>
      </c>
      <c r="Q346" s="2" t="s">
        <v>69</v>
      </c>
      <c r="S346" s="2">
        <v>10692571</v>
      </c>
      <c r="T346">
        <v>278177.25</v>
      </c>
      <c r="U346" s="2" t="s">
        <v>69</v>
      </c>
    </row>
    <row r="347" spans="2:21" x14ac:dyDescent="0.2">
      <c r="B347" s="2">
        <v>1208728</v>
      </c>
      <c r="C347" s="2" t="s">
        <v>11</v>
      </c>
      <c r="D347" s="2" t="s">
        <v>39</v>
      </c>
      <c r="E347" s="3">
        <v>45881.639224537037</v>
      </c>
      <c r="G347" s="2" t="s">
        <v>937</v>
      </c>
      <c r="H347" s="2">
        <v>1740414</v>
      </c>
      <c r="I347" s="2" t="s">
        <v>509</v>
      </c>
      <c r="N347">
        <v>21</v>
      </c>
      <c r="O347" s="2" t="s">
        <v>153</v>
      </c>
      <c r="P347">
        <v>2846724.3</v>
      </c>
      <c r="Q347" s="2" t="s">
        <v>69</v>
      </c>
      <c r="S347" s="2">
        <v>10692572</v>
      </c>
      <c r="T347">
        <v>2471351.1</v>
      </c>
      <c r="U347" s="2" t="s">
        <v>69</v>
      </c>
    </row>
    <row r="348" spans="2:21" x14ac:dyDescent="0.2">
      <c r="B348" s="2">
        <v>1208728</v>
      </c>
      <c r="C348" s="2" t="s">
        <v>11</v>
      </c>
      <c r="D348" s="2" t="s">
        <v>39</v>
      </c>
      <c r="E348" s="3">
        <v>45881.639224537037</v>
      </c>
      <c r="G348" s="2" t="s">
        <v>937</v>
      </c>
      <c r="H348" s="2">
        <v>1740415</v>
      </c>
      <c r="I348" s="2" t="s">
        <v>522</v>
      </c>
      <c r="N348">
        <v>21</v>
      </c>
      <c r="O348" s="2" t="s">
        <v>153</v>
      </c>
      <c r="P348">
        <v>2175998.6</v>
      </c>
      <c r="Q348" s="2" t="s">
        <v>69</v>
      </c>
      <c r="S348" s="2">
        <v>10692573</v>
      </c>
      <c r="T348">
        <v>1948296.5</v>
      </c>
      <c r="U348" s="2" t="s">
        <v>69</v>
      </c>
    </row>
    <row r="349" spans="2:21" x14ac:dyDescent="0.2">
      <c r="B349" s="2">
        <v>1208728</v>
      </c>
      <c r="C349" s="2" t="s">
        <v>11</v>
      </c>
      <c r="D349" s="2" t="s">
        <v>39</v>
      </c>
      <c r="E349" s="3">
        <v>45881.639224537037</v>
      </c>
      <c r="G349" s="2" t="s">
        <v>937</v>
      </c>
      <c r="H349" s="2">
        <v>1740416</v>
      </c>
      <c r="I349" s="2" t="s">
        <v>535</v>
      </c>
      <c r="N349">
        <v>21</v>
      </c>
      <c r="O349" s="2" t="s">
        <v>153</v>
      </c>
      <c r="P349">
        <v>2175998.6</v>
      </c>
      <c r="Q349" s="2" t="s">
        <v>69</v>
      </c>
      <c r="S349" s="2">
        <v>10692574</v>
      </c>
      <c r="T349">
        <v>1948296.5</v>
      </c>
      <c r="U349" s="2" t="s">
        <v>69</v>
      </c>
    </row>
    <row r="350" spans="2:21" x14ac:dyDescent="0.2">
      <c r="B350" s="2">
        <v>1208728</v>
      </c>
      <c r="C350" s="2" t="s">
        <v>11</v>
      </c>
      <c r="D350" s="2" t="s">
        <v>39</v>
      </c>
      <c r="E350" s="3">
        <v>45881.639224537037</v>
      </c>
      <c r="G350" s="2" t="s">
        <v>937</v>
      </c>
      <c r="H350" s="2">
        <v>1740417</v>
      </c>
      <c r="I350" s="2" t="s">
        <v>548</v>
      </c>
      <c r="N350">
        <v>21</v>
      </c>
      <c r="O350" s="2" t="s">
        <v>153</v>
      </c>
      <c r="P350">
        <v>9732372.1500000004</v>
      </c>
      <c r="Q350" s="2" t="s">
        <v>69</v>
      </c>
      <c r="S350" s="2">
        <v>10692575</v>
      </c>
      <c r="T350">
        <v>8006931.5999999996</v>
      </c>
      <c r="U350" s="2" t="s">
        <v>69</v>
      </c>
    </row>
    <row r="351" spans="2:21" x14ac:dyDescent="0.2">
      <c r="B351" s="2">
        <v>1208728</v>
      </c>
      <c r="C351" s="2" t="s">
        <v>11</v>
      </c>
      <c r="D351" s="2" t="s">
        <v>39</v>
      </c>
      <c r="E351" s="3">
        <v>45881.639224537037</v>
      </c>
      <c r="G351" s="2" t="s">
        <v>937</v>
      </c>
      <c r="H351" s="2">
        <v>1740418</v>
      </c>
      <c r="I351" s="2" t="s">
        <v>561</v>
      </c>
      <c r="N351">
        <v>21</v>
      </c>
      <c r="O351" s="2" t="s">
        <v>153</v>
      </c>
      <c r="P351">
        <v>7457024.9000000004</v>
      </c>
      <c r="Q351" s="2" t="s">
        <v>69</v>
      </c>
      <c r="S351" s="2">
        <v>10692576</v>
      </c>
      <c r="T351">
        <v>5892156.2000000002</v>
      </c>
      <c r="U351" s="2" t="s">
        <v>69</v>
      </c>
    </row>
    <row r="352" spans="2:21" x14ac:dyDescent="0.2">
      <c r="B352" s="2">
        <v>1208728</v>
      </c>
      <c r="C352" s="2" t="s">
        <v>11</v>
      </c>
      <c r="D352" s="2" t="s">
        <v>39</v>
      </c>
      <c r="E352" s="3">
        <v>45881.639224537037</v>
      </c>
      <c r="G352" s="2" t="s">
        <v>937</v>
      </c>
      <c r="H352" s="2">
        <v>1740419</v>
      </c>
      <c r="I352" s="2" t="s">
        <v>574</v>
      </c>
      <c r="N352">
        <v>21</v>
      </c>
      <c r="O352" s="2" t="s">
        <v>153</v>
      </c>
      <c r="P352">
        <v>7457024.9000000004</v>
      </c>
      <c r="Q352" s="2" t="s">
        <v>69</v>
      </c>
      <c r="S352" s="2">
        <v>10692577</v>
      </c>
      <c r="T352">
        <v>5892156.2000000002</v>
      </c>
      <c r="U352" s="2" t="s">
        <v>69</v>
      </c>
    </row>
    <row r="353" spans="2:21" x14ac:dyDescent="0.2">
      <c r="B353" s="2">
        <v>1208728</v>
      </c>
      <c r="C353" s="2" t="s">
        <v>11</v>
      </c>
      <c r="D353" s="2" t="s">
        <v>39</v>
      </c>
      <c r="E353" s="3">
        <v>45881.639224537037</v>
      </c>
      <c r="G353" s="2" t="s">
        <v>937</v>
      </c>
      <c r="H353" s="2">
        <v>1740420</v>
      </c>
      <c r="I353" s="2" t="s">
        <v>587</v>
      </c>
      <c r="N353">
        <v>21</v>
      </c>
      <c r="O353" s="2" t="s">
        <v>153</v>
      </c>
      <c r="P353">
        <v>1694828.95</v>
      </c>
      <c r="Q353" s="2" t="s">
        <v>69</v>
      </c>
      <c r="S353" s="2">
        <v>10692578</v>
      </c>
      <c r="T353">
        <v>1694828.95</v>
      </c>
      <c r="U353" s="2" t="s">
        <v>69</v>
      </c>
    </row>
    <row r="354" spans="2:21" x14ac:dyDescent="0.2">
      <c r="B354" s="2">
        <v>1208728</v>
      </c>
      <c r="C354" s="2" t="s">
        <v>11</v>
      </c>
      <c r="D354" s="2" t="s">
        <v>39</v>
      </c>
      <c r="E354" s="3">
        <v>45881.639224537037</v>
      </c>
      <c r="G354" s="2" t="s">
        <v>937</v>
      </c>
      <c r="H354" s="2">
        <v>1740421</v>
      </c>
      <c r="I354" s="2" t="s">
        <v>600</v>
      </c>
      <c r="N354">
        <v>21</v>
      </c>
      <c r="O354" s="2" t="s">
        <v>153</v>
      </c>
      <c r="P354">
        <v>1935411.2</v>
      </c>
      <c r="Q354" s="2" t="s">
        <v>69</v>
      </c>
      <c r="S354" s="2">
        <v>10692579</v>
      </c>
      <c r="T354">
        <v>1935411.2</v>
      </c>
      <c r="U354" s="2" t="s">
        <v>69</v>
      </c>
    </row>
    <row r="355" spans="2:21" x14ac:dyDescent="0.2">
      <c r="B355" s="2">
        <v>1208728</v>
      </c>
      <c r="C355" s="2" t="s">
        <v>11</v>
      </c>
      <c r="D355" s="2" t="s">
        <v>39</v>
      </c>
      <c r="E355" s="3">
        <v>45881.639224537037</v>
      </c>
      <c r="G355" s="2" t="s">
        <v>937</v>
      </c>
      <c r="H355" s="2">
        <v>1740422</v>
      </c>
      <c r="I355" s="2" t="s">
        <v>613</v>
      </c>
      <c r="N355">
        <v>21</v>
      </c>
      <c r="O355" s="2" t="s">
        <v>153</v>
      </c>
      <c r="P355">
        <v>4886918.2</v>
      </c>
      <c r="Q355" s="2" t="s">
        <v>69</v>
      </c>
      <c r="S355" s="2">
        <v>10692580</v>
      </c>
      <c r="T355">
        <v>4886918.2</v>
      </c>
      <c r="U355" s="2" t="s">
        <v>69</v>
      </c>
    </row>
    <row r="356" spans="2:21" x14ac:dyDescent="0.2">
      <c r="B356" s="2">
        <v>1208728</v>
      </c>
      <c r="C356" s="2" t="s">
        <v>11</v>
      </c>
      <c r="D356" s="2" t="s">
        <v>39</v>
      </c>
      <c r="E356" s="3">
        <v>45881.639224537037</v>
      </c>
      <c r="G356" s="2" t="s">
        <v>937</v>
      </c>
      <c r="H356" s="2">
        <v>1740423</v>
      </c>
      <c r="I356" s="2" t="s">
        <v>626</v>
      </c>
      <c r="N356">
        <v>21</v>
      </c>
      <c r="O356" s="2" t="s">
        <v>153</v>
      </c>
      <c r="P356">
        <v>2168996.63</v>
      </c>
      <c r="Q356" s="2" t="s">
        <v>69</v>
      </c>
      <c r="S356" s="2">
        <v>10692581</v>
      </c>
      <c r="T356">
        <v>2168996.63</v>
      </c>
      <c r="U356" s="2" t="s">
        <v>69</v>
      </c>
    </row>
    <row r="357" spans="2:21" x14ac:dyDescent="0.2">
      <c r="B357" s="2">
        <v>1208728</v>
      </c>
      <c r="C357" s="2" t="s">
        <v>11</v>
      </c>
      <c r="D357" s="2" t="s">
        <v>39</v>
      </c>
      <c r="E357" s="3">
        <v>45881.639224537037</v>
      </c>
      <c r="G357" s="2" t="s">
        <v>937</v>
      </c>
      <c r="H357" s="2">
        <v>1740424</v>
      </c>
      <c r="I357" s="2" t="s">
        <v>639</v>
      </c>
      <c r="N357">
        <v>21</v>
      </c>
      <c r="O357" s="2" t="s">
        <v>153</v>
      </c>
      <c r="P357">
        <v>424529.97</v>
      </c>
      <c r="Q357" s="2" t="s">
        <v>69</v>
      </c>
      <c r="S357" s="2">
        <v>10692582</v>
      </c>
      <c r="T357">
        <v>320683.68</v>
      </c>
      <c r="U357" s="2" t="s">
        <v>69</v>
      </c>
    </row>
    <row r="358" spans="2:21" x14ac:dyDescent="0.2">
      <c r="B358" s="2">
        <v>1208728</v>
      </c>
      <c r="C358" s="2" t="s">
        <v>11</v>
      </c>
      <c r="D358" s="2" t="s">
        <v>39</v>
      </c>
      <c r="E358" s="3">
        <v>45881.639224537037</v>
      </c>
      <c r="G358" s="2" t="s">
        <v>937</v>
      </c>
      <c r="H358" s="2">
        <v>1740425</v>
      </c>
      <c r="I358" s="2" t="s">
        <v>652</v>
      </c>
      <c r="N358">
        <v>21</v>
      </c>
      <c r="O358" s="2" t="s">
        <v>153</v>
      </c>
      <c r="P358">
        <v>42581.88</v>
      </c>
      <c r="Q358" s="2" t="s">
        <v>69</v>
      </c>
      <c r="S358" s="2">
        <v>10692583</v>
      </c>
      <c r="T358">
        <v>42581.88</v>
      </c>
      <c r="U358" s="2" t="s">
        <v>69</v>
      </c>
    </row>
    <row r="359" spans="2:21" x14ac:dyDescent="0.2">
      <c r="B359" s="2">
        <v>1208728</v>
      </c>
      <c r="C359" s="2" t="s">
        <v>11</v>
      </c>
      <c r="D359" s="2" t="s">
        <v>39</v>
      </c>
      <c r="E359" s="3">
        <v>45881.639224537037</v>
      </c>
      <c r="G359" s="2" t="s">
        <v>937</v>
      </c>
      <c r="H359" s="2">
        <v>1740426</v>
      </c>
      <c r="I359" s="2" t="s">
        <v>665</v>
      </c>
      <c r="N359">
        <v>21</v>
      </c>
      <c r="O359" s="2" t="s">
        <v>153</v>
      </c>
      <c r="P359">
        <v>2020798.2</v>
      </c>
      <c r="Q359" s="2" t="s">
        <v>69</v>
      </c>
      <c r="S359" s="2">
        <v>10692584</v>
      </c>
      <c r="T359">
        <v>2020798.2</v>
      </c>
      <c r="U359" s="2" t="s">
        <v>69</v>
      </c>
    </row>
    <row r="360" spans="2:21" x14ac:dyDescent="0.2">
      <c r="B360" s="2">
        <v>1208728</v>
      </c>
      <c r="C360" s="2" t="s">
        <v>11</v>
      </c>
      <c r="D360" s="2" t="s">
        <v>39</v>
      </c>
      <c r="E360" s="3">
        <v>45881.639224537037</v>
      </c>
      <c r="G360" s="2" t="s">
        <v>937</v>
      </c>
      <c r="H360" s="2">
        <v>1740427</v>
      </c>
      <c r="I360" s="2" t="s">
        <v>678</v>
      </c>
      <c r="N360">
        <v>21</v>
      </c>
      <c r="O360" s="2" t="s">
        <v>153</v>
      </c>
      <c r="P360">
        <v>2203927.0499999998</v>
      </c>
      <c r="Q360" s="2" t="s">
        <v>69</v>
      </c>
      <c r="S360" s="2">
        <v>10692585</v>
      </c>
      <c r="T360">
        <v>2203927.0499999998</v>
      </c>
      <c r="U360" s="2" t="s">
        <v>69</v>
      </c>
    </row>
    <row r="361" spans="2:21" x14ac:dyDescent="0.2">
      <c r="B361" s="2">
        <v>1208728</v>
      </c>
      <c r="C361" s="2" t="s">
        <v>11</v>
      </c>
      <c r="D361" s="2" t="s">
        <v>39</v>
      </c>
      <c r="E361" s="3">
        <v>45881.639224537037</v>
      </c>
      <c r="G361" s="2" t="s">
        <v>937</v>
      </c>
      <c r="H361" s="2">
        <v>1740428</v>
      </c>
      <c r="I361" s="2" t="s">
        <v>691</v>
      </c>
      <c r="N361">
        <v>21</v>
      </c>
      <c r="O361" s="2" t="s">
        <v>153</v>
      </c>
      <c r="P361">
        <v>3389657.9</v>
      </c>
      <c r="Q361" s="2" t="s">
        <v>69</v>
      </c>
      <c r="S361" s="2">
        <v>10692586</v>
      </c>
      <c r="T361">
        <v>1609977.55</v>
      </c>
      <c r="U361" s="2" t="s">
        <v>69</v>
      </c>
    </row>
    <row r="362" spans="2:21" x14ac:dyDescent="0.2">
      <c r="B362" s="2">
        <v>1208728</v>
      </c>
      <c r="C362" s="2" t="s">
        <v>11</v>
      </c>
      <c r="D362" s="2" t="s">
        <v>39</v>
      </c>
      <c r="E362" s="3">
        <v>45881.639224537037</v>
      </c>
      <c r="G362" s="2" t="s">
        <v>937</v>
      </c>
      <c r="H362" s="2">
        <v>1740429</v>
      </c>
      <c r="I362" s="2" t="s">
        <v>704</v>
      </c>
      <c r="N362">
        <v>21</v>
      </c>
      <c r="O362" s="2" t="s">
        <v>153</v>
      </c>
      <c r="P362">
        <v>888550.56</v>
      </c>
      <c r="Q362" s="2" t="s">
        <v>69</v>
      </c>
      <c r="S362" s="2">
        <v>10692587</v>
      </c>
      <c r="T362">
        <v>784886.22</v>
      </c>
      <c r="U362" s="2" t="s">
        <v>69</v>
      </c>
    </row>
    <row r="363" spans="2:21" x14ac:dyDescent="0.2">
      <c r="B363" s="2">
        <v>1208728</v>
      </c>
      <c r="C363" s="2" t="s">
        <v>11</v>
      </c>
      <c r="D363" s="2" t="s">
        <v>39</v>
      </c>
      <c r="E363" s="3">
        <v>45881.639224537037</v>
      </c>
      <c r="G363" s="2" t="s">
        <v>937</v>
      </c>
      <c r="H363" s="2">
        <v>1740430</v>
      </c>
      <c r="I363" s="2" t="s">
        <v>717</v>
      </c>
      <c r="N363">
        <v>21</v>
      </c>
      <c r="O363" s="2" t="s">
        <v>153</v>
      </c>
      <c r="P363">
        <v>1808913.23</v>
      </c>
      <c r="Q363" s="2" t="s">
        <v>69</v>
      </c>
      <c r="S363" s="2">
        <v>10692588</v>
      </c>
      <c r="T363">
        <v>1808913.23</v>
      </c>
      <c r="U363" s="2" t="s">
        <v>69</v>
      </c>
    </row>
    <row r="364" spans="2:21" x14ac:dyDescent="0.2">
      <c r="B364" s="2">
        <v>1208728</v>
      </c>
      <c r="C364" s="2" t="s">
        <v>11</v>
      </c>
      <c r="D364" s="2" t="s">
        <v>39</v>
      </c>
      <c r="E364" s="3">
        <v>45881.639224537037</v>
      </c>
      <c r="G364" s="2" t="s">
        <v>937</v>
      </c>
      <c r="H364" s="2">
        <v>1740431</v>
      </c>
      <c r="I364" s="2" t="s">
        <v>730</v>
      </c>
      <c r="N364">
        <v>21</v>
      </c>
      <c r="O364" s="2" t="s">
        <v>153</v>
      </c>
      <c r="P364">
        <v>2824713.2</v>
      </c>
      <c r="Q364" s="2" t="s">
        <v>69</v>
      </c>
      <c r="S364" s="2">
        <v>10692589</v>
      </c>
      <c r="T364">
        <v>360340.35</v>
      </c>
      <c r="U364" s="2" t="s">
        <v>69</v>
      </c>
    </row>
    <row r="365" spans="2:21" x14ac:dyDescent="0.2">
      <c r="B365" s="2">
        <v>1208728</v>
      </c>
      <c r="C365" s="2" t="s">
        <v>11</v>
      </c>
      <c r="D365" s="2" t="s">
        <v>39</v>
      </c>
      <c r="E365" s="3">
        <v>45881.639224537037</v>
      </c>
      <c r="G365" s="2" t="s">
        <v>937</v>
      </c>
      <c r="H365" s="2">
        <v>1740432</v>
      </c>
      <c r="I365" s="2" t="s">
        <v>743</v>
      </c>
      <c r="N365">
        <v>21</v>
      </c>
      <c r="O365" s="2" t="s">
        <v>153</v>
      </c>
      <c r="P365">
        <v>11419794.66</v>
      </c>
      <c r="Q365" s="2" t="s">
        <v>69</v>
      </c>
      <c r="S365" s="2">
        <v>10692590</v>
      </c>
      <c r="T365">
        <v>5197933.74</v>
      </c>
      <c r="U365" s="2" t="s">
        <v>69</v>
      </c>
    </row>
    <row r="366" spans="2:21" x14ac:dyDescent="0.2">
      <c r="B366" s="2">
        <v>1208728</v>
      </c>
      <c r="C366" s="2" t="s">
        <v>11</v>
      </c>
      <c r="D366" s="2" t="s">
        <v>39</v>
      </c>
      <c r="E366" s="3">
        <v>45881.639224537037</v>
      </c>
      <c r="G366" s="2" t="s">
        <v>937</v>
      </c>
      <c r="H366" s="2">
        <v>1740433</v>
      </c>
      <c r="I366" s="2" t="s">
        <v>756</v>
      </c>
      <c r="N366">
        <v>21</v>
      </c>
      <c r="O366" s="2" t="s">
        <v>153</v>
      </c>
      <c r="P366">
        <v>1401935.47</v>
      </c>
      <c r="Q366" s="2" t="s">
        <v>69</v>
      </c>
      <c r="S366" s="2">
        <v>10692591</v>
      </c>
      <c r="T366">
        <v>1401935.47</v>
      </c>
      <c r="U366" s="2" t="s">
        <v>69</v>
      </c>
    </row>
    <row r="367" spans="2:21" x14ac:dyDescent="0.2">
      <c r="B367" s="2">
        <v>1208728</v>
      </c>
      <c r="C367" s="2" t="s">
        <v>11</v>
      </c>
      <c r="D367" s="2" t="s">
        <v>39</v>
      </c>
      <c r="E367" s="3">
        <v>45881.639224537037</v>
      </c>
      <c r="G367" s="2" t="s">
        <v>937</v>
      </c>
      <c r="H367" s="2">
        <v>1740434</v>
      </c>
      <c r="I367" s="2" t="s">
        <v>769</v>
      </c>
      <c r="N367">
        <v>21</v>
      </c>
      <c r="O367" s="2" t="s">
        <v>153</v>
      </c>
      <c r="P367">
        <v>993037.24</v>
      </c>
      <c r="Q367" s="2" t="s">
        <v>69</v>
      </c>
      <c r="S367" s="2">
        <v>10692592</v>
      </c>
      <c r="T367">
        <v>463017.98</v>
      </c>
      <c r="U367" s="2" t="s">
        <v>69</v>
      </c>
    </row>
    <row r="368" spans="2:21" x14ac:dyDescent="0.2">
      <c r="B368" s="2">
        <v>1208728</v>
      </c>
      <c r="C368" s="2" t="s">
        <v>11</v>
      </c>
      <c r="D368" s="2" t="s">
        <v>39</v>
      </c>
      <c r="E368" s="3">
        <v>45881.639224537037</v>
      </c>
      <c r="G368" s="2" t="s">
        <v>937</v>
      </c>
      <c r="H368" s="2">
        <v>1740435</v>
      </c>
      <c r="I368" s="2" t="s">
        <v>782</v>
      </c>
      <c r="N368">
        <v>21</v>
      </c>
      <c r="O368" s="2" t="s">
        <v>153</v>
      </c>
      <c r="P368">
        <v>1864526.6</v>
      </c>
      <c r="Q368" s="2" t="s">
        <v>69</v>
      </c>
      <c r="S368" s="2">
        <v>10692593</v>
      </c>
      <c r="T368">
        <v>1287767.8</v>
      </c>
      <c r="U368" s="2" t="s">
        <v>69</v>
      </c>
    </row>
    <row r="369" spans="2:21" x14ac:dyDescent="0.2">
      <c r="B369" s="2">
        <v>1208728</v>
      </c>
      <c r="C369" s="2" t="s">
        <v>11</v>
      </c>
      <c r="D369" s="2" t="s">
        <v>39</v>
      </c>
      <c r="E369" s="3">
        <v>45881.639224537037</v>
      </c>
      <c r="G369" s="2" t="s">
        <v>937</v>
      </c>
      <c r="H369" s="2">
        <v>1740436</v>
      </c>
      <c r="I369" s="2" t="s">
        <v>795</v>
      </c>
      <c r="N369">
        <v>21</v>
      </c>
      <c r="O369" s="2" t="s">
        <v>153</v>
      </c>
      <c r="P369">
        <v>3077840.67</v>
      </c>
      <c r="Q369" s="2" t="s">
        <v>69</v>
      </c>
      <c r="S369" s="2">
        <v>10692594</v>
      </c>
      <c r="T369">
        <v>711988.41</v>
      </c>
      <c r="U369" s="2" t="s">
        <v>69</v>
      </c>
    </row>
    <row r="370" spans="2:21" x14ac:dyDescent="0.2">
      <c r="B370" s="2">
        <v>1208728</v>
      </c>
      <c r="C370" s="2" t="s">
        <v>11</v>
      </c>
      <c r="D370" s="2" t="s">
        <v>39</v>
      </c>
      <c r="E370" s="3">
        <v>45881.639224537037</v>
      </c>
      <c r="G370" s="2" t="s">
        <v>937</v>
      </c>
      <c r="H370" s="2">
        <v>1740437</v>
      </c>
      <c r="I370" s="2" t="s">
        <v>808</v>
      </c>
      <c r="N370">
        <v>21</v>
      </c>
      <c r="O370" s="2" t="s">
        <v>153</v>
      </c>
      <c r="P370">
        <v>806277.36</v>
      </c>
      <c r="Q370" s="2" t="s">
        <v>69</v>
      </c>
      <c r="S370" s="2">
        <v>10692595</v>
      </c>
      <c r="T370">
        <v>302802.92</v>
      </c>
      <c r="U370" s="2" t="s">
        <v>69</v>
      </c>
    </row>
    <row r="371" spans="2:21" x14ac:dyDescent="0.2">
      <c r="B371" s="2">
        <v>1208728</v>
      </c>
      <c r="C371" s="2" t="s">
        <v>11</v>
      </c>
      <c r="D371" s="2" t="s">
        <v>39</v>
      </c>
      <c r="E371" s="3">
        <v>45881.639224537037</v>
      </c>
      <c r="G371" s="2" t="s">
        <v>937</v>
      </c>
      <c r="H371" s="2">
        <v>1740438</v>
      </c>
      <c r="I371" s="2" t="s">
        <v>821</v>
      </c>
      <c r="N371">
        <v>21</v>
      </c>
      <c r="O371" s="2" t="s">
        <v>153</v>
      </c>
      <c r="P371">
        <v>14150990.4</v>
      </c>
      <c r="Q371" s="2" t="s">
        <v>69</v>
      </c>
      <c r="S371" s="2">
        <v>10692596</v>
      </c>
      <c r="T371">
        <v>10613242.800000001</v>
      </c>
      <c r="U371" s="2" t="s">
        <v>69</v>
      </c>
    </row>
    <row r="372" spans="2:21" x14ac:dyDescent="0.2">
      <c r="B372" s="2">
        <v>1208728</v>
      </c>
      <c r="C372" s="2" t="s">
        <v>11</v>
      </c>
      <c r="D372" s="2" t="s">
        <v>39</v>
      </c>
      <c r="E372" s="3">
        <v>45881.639224537037</v>
      </c>
      <c r="G372" s="2" t="s">
        <v>937</v>
      </c>
      <c r="H372" s="2">
        <v>1740439</v>
      </c>
      <c r="I372" s="2" t="s">
        <v>834</v>
      </c>
      <c r="N372">
        <v>21</v>
      </c>
      <c r="O372" s="2" t="s">
        <v>153</v>
      </c>
      <c r="P372">
        <v>3784567.2</v>
      </c>
      <c r="Q372" s="2" t="s">
        <v>69</v>
      </c>
      <c r="S372" s="2">
        <v>10692597</v>
      </c>
      <c r="T372">
        <v>3784567.2</v>
      </c>
      <c r="U372" s="2" t="s">
        <v>69</v>
      </c>
    </row>
    <row r="373" spans="2:21" x14ac:dyDescent="0.2">
      <c r="B373" s="2">
        <v>1208728</v>
      </c>
      <c r="C373" s="2" t="s">
        <v>11</v>
      </c>
      <c r="D373" s="2" t="s">
        <v>39</v>
      </c>
      <c r="E373" s="3">
        <v>45881.639224537037</v>
      </c>
      <c r="G373" s="2" t="s">
        <v>937</v>
      </c>
      <c r="H373" s="2">
        <v>1740440</v>
      </c>
      <c r="I373" s="2" t="s">
        <v>847</v>
      </c>
      <c r="N373">
        <v>1</v>
      </c>
      <c r="O373" s="2" t="s">
        <v>153</v>
      </c>
      <c r="P373">
        <v>0</v>
      </c>
      <c r="Q373" s="2" t="s">
        <v>69</v>
      </c>
      <c r="S373" s="2">
        <v>10692598</v>
      </c>
      <c r="T373">
        <v>0</v>
      </c>
      <c r="U373" s="2" t="s">
        <v>69</v>
      </c>
    </row>
    <row r="374" spans="2:21" x14ac:dyDescent="0.2">
      <c r="B374" s="2">
        <v>1208728</v>
      </c>
      <c r="C374" s="2" t="s">
        <v>11</v>
      </c>
      <c r="D374" s="2" t="s">
        <v>39</v>
      </c>
      <c r="E374" s="3">
        <v>45881.639224537037</v>
      </c>
      <c r="G374" s="2" t="s">
        <v>937</v>
      </c>
      <c r="H374" s="2">
        <v>1740441</v>
      </c>
      <c r="I374" s="2" t="s">
        <v>860</v>
      </c>
      <c r="N374">
        <v>1</v>
      </c>
      <c r="O374" s="2" t="s">
        <v>153</v>
      </c>
      <c r="P374">
        <v>3640399765.46</v>
      </c>
      <c r="Q374" s="2" t="s">
        <v>69</v>
      </c>
      <c r="S374" s="2">
        <v>10692599</v>
      </c>
      <c r="T374">
        <v>3564766039.3800001</v>
      </c>
      <c r="U374" s="2" t="s">
        <v>69</v>
      </c>
    </row>
    <row r="375" spans="2:21" x14ac:dyDescent="0.2">
      <c r="B375" s="2">
        <v>1208728</v>
      </c>
      <c r="C375" s="2" t="s">
        <v>11</v>
      </c>
      <c r="D375" s="2" t="s">
        <v>39</v>
      </c>
      <c r="E375" s="3">
        <v>45881.639224537037</v>
      </c>
      <c r="G375" s="2" t="s">
        <v>937</v>
      </c>
      <c r="H375" s="2">
        <v>1740442</v>
      </c>
      <c r="I375" s="2" t="s">
        <v>873</v>
      </c>
      <c r="N375">
        <v>1</v>
      </c>
      <c r="O375" s="2" t="s">
        <v>153</v>
      </c>
      <c r="P375">
        <v>691675955.44000006</v>
      </c>
      <c r="Q375" s="2" t="s">
        <v>69</v>
      </c>
      <c r="S375" s="2">
        <v>10692600</v>
      </c>
      <c r="T375">
        <v>677305547.48000002</v>
      </c>
      <c r="U375" s="2" t="s">
        <v>69</v>
      </c>
    </row>
    <row r="376" spans="2:21" x14ac:dyDescent="0.2">
      <c r="B376" s="2">
        <v>1205612</v>
      </c>
      <c r="C376" s="2" t="s">
        <v>12</v>
      </c>
      <c r="D376" s="2" t="s">
        <v>40</v>
      </c>
      <c r="E376" s="3">
        <v>45881.661817129629</v>
      </c>
      <c r="G376" s="2" t="s">
        <v>937</v>
      </c>
      <c r="H376" s="2">
        <v>1740381</v>
      </c>
      <c r="I376" s="2" t="s">
        <v>64</v>
      </c>
      <c r="N376">
        <v>21</v>
      </c>
      <c r="O376" s="2" t="s">
        <v>84</v>
      </c>
      <c r="P376">
        <v>1450014991.3499999</v>
      </c>
      <c r="Q376" s="2" t="s">
        <v>69</v>
      </c>
      <c r="S376" s="2">
        <v>10634223</v>
      </c>
      <c r="T376">
        <v>1450014991.3499999</v>
      </c>
      <c r="U376" s="2" t="s">
        <v>69</v>
      </c>
    </row>
    <row r="377" spans="2:21" x14ac:dyDescent="0.2">
      <c r="B377" s="2">
        <v>1205612</v>
      </c>
      <c r="C377" s="2" t="s">
        <v>12</v>
      </c>
      <c r="D377" s="2" t="s">
        <v>40</v>
      </c>
      <c r="E377" s="3">
        <v>45881.661817129629</v>
      </c>
      <c r="G377" s="2" t="s">
        <v>937</v>
      </c>
      <c r="H377" s="2">
        <v>1740382</v>
      </c>
      <c r="I377" s="2" t="s">
        <v>92</v>
      </c>
      <c r="N377">
        <v>21</v>
      </c>
      <c r="O377" s="2" t="s">
        <v>84</v>
      </c>
      <c r="P377">
        <v>9590460</v>
      </c>
      <c r="Q377" s="2" t="s">
        <v>69</v>
      </c>
      <c r="S377" s="2">
        <v>10634224</v>
      </c>
      <c r="T377">
        <v>17186655</v>
      </c>
      <c r="U377" s="2" t="s">
        <v>69</v>
      </c>
    </row>
    <row r="378" spans="2:21" x14ac:dyDescent="0.2">
      <c r="B378" s="2">
        <v>1205612</v>
      </c>
      <c r="C378" s="2" t="s">
        <v>12</v>
      </c>
      <c r="D378" s="2" t="s">
        <v>40</v>
      </c>
      <c r="E378" s="3">
        <v>45881.661817129629</v>
      </c>
      <c r="G378" s="2" t="s">
        <v>937</v>
      </c>
      <c r="H378" s="2">
        <v>1740383</v>
      </c>
      <c r="I378" s="2" t="s">
        <v>105</v>
      </c>
      <c r="N378">
        <v>21</v>
      </c>
      <c r="O378" s="2" t="s">
        <v>84</v>
      </c>
      <c r="P378">
        <v>935307.52</v>
      </c>
      <c r="Q378" s="2" t="s">
        <v>69</v>
      </c>
      <c r="S378" s="2">
        <v>10634225</v>
      </c>
      <c r="T378">
        <v>1676145.92</v>
      </c>
      <c r="U378" s="2" t="s">
        <v>69</v>
      </c>
    </row>
    <row r="379" spans="2:21" x14ac:dyDescent="0.2">
      <c r="B379" s="2">
        <v>1205612</v>
      </c>
      <c r="C379" s="2" t="s">
        <v>12</v>
      </c>
      <c r="D379" s="2" t="s">
        <v>40</v>
      </c>
      <c r="E379" s="3">
        <v>45881.661817129629</v>
      </c>
      <c r="G379" s="2" t="s">
        <v>937</v>
      </c>
      <c r="H379" s="2">
        <v>1740384</v>
      </c>
      <c r="I379" s="2" t="s">
        <v>118</v>
      </c>
      <c r="N379">
        <v>21</v>
      </c>
      <c r="O379" s="2" t="s">
        <v>84</v>
      </c>
      <c r="P379">
        <v>87282455.790000007</v>
      </c>
      <c r="Q379" s="2" t="s">
        <v>69</v>
      </c>
      <c r="S379" s="2">
        <v>10634226</v>
      </c>
      <c r="T379">
        <v>87282455.790000007</v>
      </c>
      <c r="U379" s="2" t="s">
        <v>69</v>
      </c>
    </row>
    <row r="380" spans="2:21" x14ac:dyDescent="0.2">
      <c r="B380" s="2">
        <v>1205612</v>
      </c>
      <c r="C380" s="2" t="s">
        <v>12</v>
      </c>
      <c r="D380" s="2" t="s">
        <v>40</v>
      </c>
      <c r="E380" s="3">
        <v>45881.661817129629</v>
      </c>
      <c r="G380" s="2" t="s">
        <v>937</v>
      </c>
      <c r="H380" s="2">
        <v>1740385</v>
      </c>
      <c r="I380" s="2" t="s">
        <v>131</v>
      </c>
      <c r="N380">
        <v>21</v>
      </c>
      <c r="O380" s="2" t="s">
        <v>84</v>
      </c>
      <c r="P380">
        <v>25340067.809999999</v>
      </c>
      <c r="Q380" s="2" t="s">
        <v>69</v>
      </c>
      <c r="S380" s="2">
        <v>10634227</v>
      </c>
      <c r="T380">
        <v>25340067.809999999</v>
      </c>
      <c r="U380" s="2" t="s">
        <v>69</v>
      </c>
    </row>
    <row r="381" spans="2:21" x14ac:dyDescent="0.2">
      <c r="B381" s="2">
        <v>1205612</v>
      </c>
      <c r="C381" s="2" t="s">
        <v>12</v>
      </c>
      <c r="D381" s="2" t="s">
        <v>40</v>
      </c>
      <c r="E381" s="3">
        <v>45881.661817129629</v>
      </c>
      <c r="G381" s="2" t="s">
        <v>937</v>
      </c>
      <c r="H381" s="2">
        <v>1740386</v>
      </c>
      <c r="I381" s="2" t="s">
        <v>144</v>
      </c>
      <c r="N381">
        <v>21</v>
      </c>
      <c r="O381" s="2" t="s">
        <v>153</v>
      </c>
      <c r="P381">
        <v>3107185.55</v>
      </c>
      <c r="Q381" s="2" t="s">
        <v>69</v>
      </c>
      <c r="S381" s="2">
        <v>10634228</v>
      </c>
      <c r="T381">
        <v>2885395.65</v>
      </c>
      <c r="U381" s="2" t="s">
        <v>69</v>
      </c>
    </row>
    <row r="382" spans="2:21" x14ac:dyDescent="0.2">
      <c r="B382" s="2">
        <v>1205612</v>
      </c>
      <c r="C382" s="2" t="s">
        <v>12</v>
      </c>
      <c r="D382" s="2" t="s">
        <v>40</v>
      </c>
      <c r="E382" s="3">
        <v>45881.661817129629</v>
      </c>
      <c r="G382" s="2" t="s">
        <v>937</v>
      </c>
      <c r="H382" s="2">
        <v>1740387</v>
      </c>
      <c r="I382" s="2" t="s">
        <v>158</v>
      </c>
      <c r="N382">
        <v>21</v>
      </c>
      <c r="O382" s="2" t="s">
        <v>153</v>
      </c>
      <c r="P382">
        <v>2122648.56</v>
      </c>
      <c r="Q382" s="2" t="s">
        <v>69</v>
      </c>
      <c r="S382" s="2">
        <v>10634229</v>
      </c>
      <c r="T382">
        <v>1518675.72</v>
      </c>
      <c r="U382" s="2" t="s">
        <v>69</v>
      </c>
    </row>
    <row r="383" spans="2:21" x14ac:dyDescent="0.2">
      <c r="B383" s="2">
        <v>1205612</v>
      </c>
      <c r="C383" s="2" t="s">
        <v>12</v>
      </c>
      <c r="D383" s="2" t="s">
        <v>40</v>
      </c>
      <c r="E383" s="3">
        <v>45881.661817129629</v>
      </c>
      <c r="G383" s="2" t="s">
        <v>937</v>
      </c>
      <c r="H383" s="2">
        <v>1740388</v>
      </c>
      <c r="I383" s="2" t="s">
        <v>171</v>
      </c>
      <c r="N383">
        <v>21</v>
      </c>
      <c r="O383" s="2" t="s">
        <v>153</v>
      </c>
      <c r="P383">
        <v>3954597.45</v>
      </c>
      <c r="Q383" s="2" t="s">
        <v>69</v>
      </c>
      <c r="S383" s="2">
        <v>10634230</v>
      </c>
      <c r="T383">
        <v>2641589.5</v>
      </c>
      <c r="U383" s="2" t="s">
        <v>69</v>
      </c>
    </row>
    <row r="384" spans="2:21" x14ac:dyDescent="0.2">
      <c r="B384" s="2">
        <v>1205612</v>
      </c>
      <c r="C384" s="2" t="s">
        <v>12</v>
      </c>
      <c r="D384" s="2" t="s">
        <v>40</v>
      </c>
      <c r="E384" s="3">
        <v>45881.661817129629</v>
      </c>
      <c r="G384" s="2" t="s">
        <v>937</v>
      </c>
      <c r="H384" s="2">
        <v>1740389</v>
      </c>
      <c r="I384" s="2" t="s">
        <v>184</v>
      </c>
      <c r="N384">
        <v>21</v>
      </c>
      <c r="O384" s="2" t="s">
        <v>153</v>
      </c>
      <c r="P384">
        <v>2264158.98</v>
      </c>
      <c r="Q384" s="2" t="s">
        <v>69</v>
      </c>
      <c r="S384" s="2">
        <v>10634231</v>
      </c>
      <c r="T384">
        <v>1236194.1000000001</v>
      </c>
      <c r="U384" s="2" t="s">
        <v>69</v>
      </c>
    </row>
    <row r="385" spans="2:21" x14ac:dyDescent="0.2">
      <c r="B385" s="2">
        <v>1205612</v>
      </c>
      <c r="C385" s="2" t="s">
        <v>12</v>
      </c>
      <c r="D385" s="2" t="s">
        <v>40</v>
      </c>
      <c r="E385" s="3">
        <v>45881.661817129629</v>
      </c>
      <c r="G385" s="2" t="s">
        <v>937</v>
      </c>
      <c r="H385" s="2">
        <v>1740390</v>
      </c>
      <c r="I385" s="2" t="s">
        <v>197</v>
      </c>
      <c r="N385">
        <v>21</v>
      </c>
      <c r="O385" s="2" t="s">
        <v>153</v>
      </c>
      <c r="P385">
        <v>5935735.5899999999</v>
      </c>
      <c r="Q385" s="2" t="s">
        <v>69</v>
      </c>
      <c r="S385" s="2">
        <v>10634232</v>
      </c>
      <c r="T385">
        <v>3156483.66</v>
      </c>
      <c r="U385" s="2" t="s">
        <v>69</v>
      </c>
    </row>
    <row r="386" spans="2:21" x14ac:dyDescent="0.2">
      <c r="B386" s="2">
        <v>1205612</v>
      </c>
      <c r="C386" s="2" t="s">
        <v>12</v>
      </c>
      <c r="D386" s="2" t="s">
        <v>40</v>
      </c>
      <c r="E386" s="3">
        <v>45881.661817129629</v>
      </c>
      <c r="G386" s="2" t="s">
        <v>937</v>
      </c>
      <c r="H386" s="2">
        <v>1740391</v>
      </c>
      <c r="I386" s="2" t="s">
        <v>210</v>
      </c>
      <c r="N386">
        <v>21</v>
      </c>
      <c r="O386" s="2" t="s">
        <v>153</v>
      </c>
      <c r="P386">
        <v>6509456.0999999996</v>
      </c>
      <c r="Q386" s="2" t="s">
        <v>69</v>
      </c>
      <c r="S386" s="2">
        <v>10634233</v>
      </c>
      <c r="T386">
        <v>3062101.38</v>
      </c>
      <c r="U386" s="2" t="s">
        <v>69</v>
      </c>
    </row>
    <row r="387" spans="2:21" x14ac:dyDescent="0.2">
      <c r="B387" s="2">
        <v>1205612</v>
      </c>
      <c r="C387" s="2" t="s">
        <v>12</v>
      </c>
      <c r="D387" s="2" t="s">
        <v>40</v>
      </c>
      <c r="E387" s="3">
        <v>45881.661817129629</v>
      </c>
      <c r="G387" s="2" t="s">
        <v>937</v>
      </c>
      <c r="H387" s="2">
        <v>1740392</v>
      </c>
      <c r="I387" s="2" t="s">
        <v>223</v>
      </c>
      <c r="N387">
        <v>21</v>
      </c>
      <c r="O387" s="2" t="s">
        <v>153</v>
      </c>
      <c r="P387">
        <v>566039.1</v>
      </c>
      <c r="Q387" s="2" t="s">
        <v>69</v>
      </c>
      <c r="S387" s="2">
        <v>10634234</v>
      </c>
      <c r="T387">
        <v>355254.39</v>
      </c>
      <c r="U387" s="2" t="s">
        <v>69</v>
      </c>
    </row>
    <row r="388" spans="2:21" x14ac:dyDescent="0.2">
      <c r="B388" s="2">
        <v>1205612</v>
      </c>
      <c r="C388" s="2" t="s">
        <v>12</v>
      </c>
      <c r="D388" s="2" t="s">
        <v>40</v>
      </c>
      <c r="E388" s="3">
        <v>45881.661817129629</v>
      </c>
      <c r="G388" s="2" t="s">
        <v>937</v>
      </c>
      <c r="H388" s="2">
        <v>1740393</v>
      </c>
      <c r="I388" s="2" t="s">
        <v>236</v>
      </c>
      <c r="N388">
        <v>21</v>
      </c>
      <c r="O388" s="2" t="s">
        <v>153</v>
      </c>
      <c r="P388">
        <v>495285.18</v>
      </c>
      <c r="Q388" s="2" t="s">
        <v>69</v>
      </c>
      <c r="S388" s="2">
        <v>10634235</v>
      </c>
      <c r="T388">
        <v>293916.18</v>
      </c>
      <c r="U388" s="2" t="s">
        <v>69</v>
      </c>
    </row>
    <row r="389" spans="2:21" x14ac:dyDescent="0.2">
      <c r="B389" s="2">
        <v>1205612</v>
      </c>
      <c r="C389" s="2" t="s">
        <v>12</v>
      </c>
      <c r="D389" s="2" t="s">
        <v>40</v>
      </c>
      <c r="E389" s="3">
        <v>45881.661817129629</v>
      </c>
      <c r="G389" s="2" t="s">
        <v>937</v>
      </c>
      <c r="H389" s="2">
        <v>1740394</v>
      </c>
      <c r="I389" s="2" t="s">
        <v>249</v>
      </c>
      <c r="N389">
        <v>21</v>
      </c>
      <c r="O389" s="2" t="s">
        <v>153</v>
      </c>
      <c r="P389">
        <v>7909194.9000000004</v>
      </c>
      <c r="Q389" s="2" t="s">
        <v>69</v>
      </c>
      <c r="S389" s="2">
        <v>10634236</v>
      </c>
      <c r="T389">
        <v>7909194.9000000004</v>
      </c>
      <c r="U389" s="2" t="s">
        <v>69</v>
      </c>
    </row>
    <row r="390" spans="2:21" x14ac:dyDescent="0.2">
      <c r="B390" s="2">
        <v>1205612</v>
      </c>
      <c r="C390" s="2" t="s">
        <v>12</v>
      </c>
      <c r="D390" s="2" t="s">
        <v>40</v>
      </c>
      <c r="E390" s="3">
        <v>45881.661817129629</v>
      </c>
      <c r="G390" s="2" t="s">
        <v>937</v>
      </c>
      <c r="H390" s="2">
        <v>1740395</v>
      </c>
      <c r="I390" s="2" t="s">
        <v>262</v>
      </c>
      <c r="N390">
        <v>21</v>
      </c>
      <c r="O390" s="2" t="s">
        <v>153</v>
      </c>
      <c r="P390">
        <v>1981138.14</v>
      </c>
      <c r="Q390" s="2" t="s">
        <v>69</v>
      </c>
      <c r="S390" s="2">
        <v>10634237</v>
      </c>
      <c r="T390">
        <v>1981138.14</v>
      </c>
      <c r="U390" s="2" t="s">
        <v>69</v>
      </c>
    </row>
    <row r="391" spans="2:21" x14ac:dyDescent="0.2">
      <c r="B391" s="2">
        <v>1205612</v>
      </c>
      <c r="C391" s="2" t="s">
        <v>12</v>
      </c>
      <c r="D391" s="2" t="s">
        <v>40</v>
      </c>
      <c r="E391" s="3">
        <v>45881.661817129629</v>
      </c>
      <c r="G391" s="2" t="s">
        <v>937</v>
      </c>
      <c r="H391" s="2">
        <v>1740396</v>
      </c>
      <c r="I391" s="2" t="s">
        <v>275</v>
      </c>
      <c r="N391">
        <v>21</v>
      </c>
      <c r="O391" s="2" t="s">
        <v>153</v>
      </c>
      <c r="P391">
        <v>2122648.56</v>
      </c>
      <c r="Q391" s="2" t="s">
        <v>69</v>
      </c>
      <c r="S391" s="2">
        <v>10634238</v>
      </c>
      <c r="T391">
        <v>820677.36</v>
      </c>
      <c r="U391" s="2" t="s">
        <v>69</v>
      </c>
    </row>
    <row r="392" spans="2:21" x14ac:dyDescent="0.2">
      <c r="B392" s="2">
        <v>1205612</v>
      </c>
      <c r="C392" s="2" t="s">
        <v>12</v>
      </c>
      <c r="D392" s="2" t="s">
        <v>40</v>
      </c>
      <c r="E392" s="3">
        <v>45881.661817129629</v>
      </c>
      <c r="G392" s="2" t="s">
        <v>937</v>
      </c>
      <c r="H392" s="2">
        <v>1740397</v>
      </c>
      <c r="I392" s="2" t="s">
        <v>288</v>
      </c>
      <c r="N392">
        <v>21</v>
      </c>
      <c r="O392" s="2" t="s">
        <v>153</v>
      </c>
      <c r="P392">
        <v>1981138.14</v>
      </c>
      <c r="Q392" s="2" t="s">
        <v>69</v>
      </c>
      <c r="S392" s="2">
        <v>10634239</v>
      </c>
      <c r="T392">
        <v>1371786</v>
      </c>
      <c r="U392" s="2" t="s">
        <v>69</v>
      </c>
    </row>
    <row r="393" spans="2:21" x14ac:dyDescent="0.2">
      <c r="B393" s="2">
        <v>1205612</v>
      </c>
      <c r="C393" s="2" t="s">
        <v>12</v>
      </c>
      <c r="D393" s="2" t="s">
        <v>40</v>
      </c>
      <c r="E393" s="3">
        <v>45881.661817129629</v>
      </c>
      <c r="G393" s="2" t="s">
        <v>937</v>
      </c>
      <c r="H393" s="2">
        <v>1740398</v>
      </c>
      <c r="I393" s="2" t="s">
        <v>301</v>
      </c>
      <c r="N393">
        <v>21</v>
      </c>
      <c r="O393" s="2" t="s">
        <v>153</v>
      </c>
      <c r="P393">
        <v>990569.07</v>
      </c>
      <c r="Q393" s="2" t="s">
        <v>69</v>
      </c>
      <c r="S393" s="2">
        <v>10634240</v>
      </c>
      <c r="T393">
        <v>661411.38</v>
      </c>
      <c r="U393" s="2" t="s">
        <v>69</v>
      </c>
    </row>
    <row r="394" spans="2:21" x14ac:dyDescent="0.2">
      <c r="B394" s="2">
        <v>1205612</v>
      </c>
      <c r="C394" s="2" t="s">
        <v>12</v>
      </c>
      <c r="D394" s="2" t="s">
        <v>40</v>
      </c>
      <c r="E394" s="3">
        <v>45881.661817129629</v>
      </c>
      <c r="G394" s="2" t="s">
        <v>937</v>
      </c>
      <c r="H394" s="2">
        <v>1740399</v>
      </c>
      <c r="I394" s="2" t="s">
        <v>314</v>
      </c>
      <c r="N394">
        <v>21</v>
      </c>
      <c r="O394" s="2" t="s">
        <v>153</v>
      </c>
      <c r="P394">
        <v>2655015.5499999998</v>
      </c>
      <c r="Q394" s="2" t="s">
        <v>69</v>
      </c>
      <c r="S394" s="2">
        <v>10634241</v>
      </c>
      <c r="T394">
        <v>2655015.5499999998</v>
      </c>
      <c r="U394" s="2" t="s">
        <v>69</v>
      </c>
    </row>
    <row r="395" spans="2:21" x14ac:dyDescent="0.2">
      <c r="B395" s="2">
        <v>1205612</v>
      </c>
      <c r="C395" s="2" t="s">
        <v>12</v>
      </c>
      <c r="D395" s="2" t="s">
        <v>40</v>
      </c>
      <c r="E395" s="3">
        <v>45881.661817129629</v>
      </c>
      <c r="G395" s="2" t="s">
        <v>937</v>
      </c>
      <c r="H395" s="2">
        <v>1740400</v>
      </c>
      <c r="I395" s="2" t="s">
        <v>327</v>
      </c>
      <c r="N395">
        <v>21</v>
      </c>
      <c r="O395" s="2" t="s">
        <v>153</v>
      </c>
      <c r="P395">
        <v>1330085.46</v>
      </c>
      <c r="Q395" s="2" t="s">
        <v>69</v>
      </c>
      <c r="S395" s="2">
        <v>10634242</v>
      </c>
      <c r="T395">
        <v>1330085.46</v>
      </c>
      <c r="U395" s="2" t="s">
        <v>69</v>
      </c>
    </row>
    <row r="396" spans="2:21" x14ac:dyDescent="0.2">
      <c r="B396" s="2">
        <v>1205612</v>
      </c>
      <c r="C396" s="2" t="s">
        <v>12</v>
      </c>
      <c r="D396" s="2" t="s">
        <v>40</v>
      </c>
      <c r="E396" s="3">
        <v>45881.661817129629</v>
      </c>
      <c r="G396" s="2" t="s">
        <v>937</v>
      </c>
      <c r="H396" s="2">
        <v>1740401</v>
      </c>
      <c r="I396" s="2" t="s">
        <v>340</v>
      </c>
      <c r="N396">
        <v>21</v>
      </c>
      <c r="O396" s="2" t="s">
        <v>153</v>
      </c>
      <c r="P396">
        <v>215877.7</v>
      </c>
      <c r="Q396" s="2" t="s">
        <v>69</v>
      </c>
      <c r="S396" s="2">
        <v>10634243</v>
      </c>
      <c r="T396">
        <v>215877.7</v>
      </c>
      <c r="U396" s="2" t="s">
        <v>69</v>
      </c>
    </row>
    <row r="397" spans="2:21" x14ac:dyDescent="0.2">
      <c r="B397" s="2">
        <v>1205612</v>
      </c>
      <c r="C397" s="2" t="s">
        <v>12</v>
      </c>
      <c r="D397" s="2" t="s">
        <v>40</v>
      </c>
      <c r="E397" s="3">
        <v>45881.661817129629</v>
      </c>
      <c r="G397" s="2" t="s">
        <v>937</v>
      </c>
      <c r="H397" s="2">
        <v>1740402</v>
      </c>
      <c r="I397" s="2" t="s">
        <v>353</v>
      </c>
      <c r="N397">
        <v>21</v>
      </c>
      <c r="O397" s="2" t="s">
        <v>153</v>
      </c>
      <c r="P397">
        <v>1388728.4</v>
      </c>
      <c r="Q397" s="2" t="s">
        <v>69</v>
      </c>
      <c r="S397" s="2">
        <v>10634244</v>
      </c>
      <c r="T397">
        <v>1388728.4</v>
      </c>
      <c r="U397" s="2" t="s">
        <v>69</v>
      </c>
    </row>
    <row r="398" spans="2:21" x14ac:dyDescent="0.2">
      <c r="B398" s="2">
        <v>1205612</v>
      </c>
      <c r="C398" s="2" t="s">
        <v>12</v>
      </c>
      <c r="D398" s="2" t="s">
        <v>40</v>
      </c>
      <c r="E398" s="3">
        <v>45881.661817129629</v>
      </c>
      <c r="G398" s="2" t="s">
        <v>937</v>
      </c>
      <c r="H398" s="2">
        <v>1740403</v>
      </c>
      <c r="I398" s="2" t="s">
        <v>366</v>
      </c>
      <c r="N398">
        <v>21</v>
      </c>
      <c r="O398" s="2" t="s">
        <v>153</v>
      </c>
      <c r="P398">
        <v>678493.56</v>
      </c>
      <c r="Q398" s="2" t="s">
        <v>69</v>
      </c>
      <c r="S398" s="2">
        <v>10634245</v>
      </c>
      <c r="T398">
        <v>678493.56</v>
      </c>
      <c r="U398" s="2" t="s">
        <v>69</v>
      </c>
    </row>
    <row r="399" spans="2:21" x14ac:dyDescent="0.2">
      <c r="B399" s="2">
        <v>1205612</v>
      </c>
      <c r="C399" s="2" t="s">
        <v>12</v>
      </c>
      <c r="D399" s="2" t="s">
        <v>40</v>
      </c>
      <c r="E399" s="3">
        <v>45881.661817129629</v>
      </c>
      <c r="G399" s="2" t="s">
        <v>937</v>
      </c>
      <c r="H399" s="2">
        <v>1740404</v>
      </c>
      <c r="I399" s="2" t="s">
        <v>379</v>
      </c>
      <c r="N399">
        <v>21</v>
      </c>
      <c r="O399" s="2" t="s">
        <v>153</v>
      </c>
      <c r="P399">
        <v>3347515.15</v>
      </c>
      <c r="Q399" s="2" t="s">
        <v>69</v>
      </c>
      <c r="S399" s="2">
        <v>10634246</v>
      </c>
      <c r="T399">
        <v>3347515.15</v>
      </c>
      <c r="U399" s="2" t="s">
        <v>69</v>
      </c>
    </row>
    <row r="400" spans="2:21" x14ac:dyDescent="0.2">
      <c r="B400" s="2">
        <v>1205612</v>
      </c>
      <c r="C400" s="2" t="s">
        <v>12</v>
      </c>
      <c r="D400" s="2" t="s">
        <v>40</v>
      </c>
      <c r="E400" s="3">
        <v>45881.661817129629</v>
      </c>
      <c r="G400" s="2" t="s">
        <v>937</v>
      </c>
      <c r="H400" s="2">
        <v>1740405</v>
      </c>
      <c r="I400" s="2" t="s">
        <v>392</v>
      </c>
      <c r="N400">
        <v>21</v>
      </c>
      <c r="O400" s="2" t="s">
        <v>153</v>
      </c>
      <c r="P400">
        <v>559044.72</v>
      </c>
      <c r="Q400" s="2" t="s">
        <v>69</v>
      </c>
      <c r="S400" s="2">
        <v>10634247</v>
      </c>
      <c r="T400">
        <v>559044.72</v>
      </c>
      <c r="U400" s="2" t="s">
        <v>69</v>
      </c>
    </row>
    <row r="401" spans="2:21" x14ac:dyDescent="0.2">
      <c r="B401" s="2">
        <v>1205612</v>
      </c>
      <c r="C401" s="2" t="s">
        <v>12</v>
      </c>
      <c r="D401" s="2" t="s">
        <v>40</v>
      </c>
      <c r="E401" s="3">
        <v>45881.661817129629</v>
      </c>
      <c r="G401" s="2" t="s">
        <v>937</v>
      </c>
      <c r="H401" s="2">
        <v>1740406</v>
      </c>
      <c r="I401" s="2" t="s">
        <v>405</v>
      </c>
      <c r="N401">
        <v>21</v>
      </c>
      <c r="O401" s="2" t="s">
        <v>153</v>
      </c>
      <c r="P401">
        <v>5087777.78</v>
      </c>
      <c r="Q401" s="2" t="s">
        <v>69</v>
      </c>
      <c r="S401" s="2">
        <v>10634248</v>
      </c>
      <c r="T401">
        <v>5087777.78</v>
      </c>
      <c r="U401" s="2" t="s">
        <v>69</v>
      </c>
    </row>
    <row r="402" spans="2:21" x14ac:dyDescent="0.2">
      <c r="B402" s="2">
        <v>1205612</v>
      </c>
      <c r="C402" s="2" t="s">
        <v>12</v>
      </c>
      <c r="D402" s="2" t="s">
        <v>40</v>
      </c>
      <c r="E402" s="3">
        <v>45881.661817129629</v>
      </c>
      <c r="G402" s="2" t="s">
        <v>937</v>
      </c>
      <c r="H402" s="2">
        <v>1740407</v>
      </c>
      <c r="I402" s="2" t="s">
        <v>418</v>
      </c>
      <c r="N402">
        <v>21</v>
      </c>
      <c r="O402" s="2" t="s">
        <v>153</v>
      </c>
      <c r="P402">
        <v>3347515.15</v>
      </c>
      <c r="Q402" s="2" t="s">
        <v>69</v>
      </c>
      <c r="S402" s="2">
        <v>10634249</v>
      </c>
      <c r="T402">
        <v>3347515.15</v>
      </c>
      <c r="U402" s="2" t="s">
        <v>69</v>
      </c>
    </row>
    <row r="403" spans="2:21" x14ac:dyDescent="0.2">
      <c r="B403" s="2">
        <v>1205612</v>
      </c>
      <c r="C403" s="2" t="s">
        <v>12</v>
      </c>
      <c r="D403" s="2" t="s">
        <v>40</v>
      </c>
      <c r="E403" s="3">
        <v>45881.661817129629</v>
      </c>
      <c r="G403" s="2" t="s">
        <v>937</v>
      </c>
      <c r="H403" s="2">
        <v>1740408</v>
      </c>
      <c r="I403" s="2" t="s">
        <v>431</v>
      </c>
      <c r="N403">
        <v>21</v>
      </c>
      <c r="O403" s="2" t="s">
        <v>153</v>
      </c>
      <c r="P403">
        <v>1947760.9</v>
      </c>
      <c r="Q403" s="2" t="s">
        <v>69</v>
      </c>
      <c r="S403" s="2">
        <v>10634250</v>
      </c>
      <c r="T403">
        <v>1947760.9</v>
      </c>
      <c r="U403" s="2" t="s">
        <v>69</v>
      </c>
    </row>
    <row r="404" spans="2:21" x14ac:dyDescent="0.2">
      <c r="B404" s="2">
        <v>1205612</v>
      </c>
      <c r="C404" s="2" t="s">
        <v>12</v>
      </c>
      <c r="D404" s="2" t="s">
        <v>40</v>
      </c>
      <c r="E404" s="3">
        <v>45881.661817129629</v>
      </c>
      <c r="G404" s="2" t="s">
        <v>937</v>
      </c>
      <c r="H404" s="2">
        <v>1740409</v>
      </c>
      <c r="I404" s="2" t="s">
        <v>444</v>
      </c>
      <c r="N404">
        <v>21</v>
      </c>
      <c r="O404" s="2" t="s">
        <v>153</v>
      </c>
      <c r="P404">
        <v>2355091.08</v>
      </c>
      <c r="Q404" s="2" t="s">
        <v>69</v>
      </c>
      <c r="S404" s="2">
        <v>10634251</v>
      </c>
      <c r="T404">
        <v>2306665.77</v>
      </c>
      <c r="U404" s="2" t="s">
        <v>69</v>
      </c>
    </row>
    <row r="405" spans="2:21" x14ac:dyDescent="0.2">
      <c r="B405" s="2">
        <v>1205612</v>
      </c>
      <c r="C405" s="2" t="s">
        <v>12</v>
      </c>
      <c r="D405" s="2" t="s">
        <v>40</v>
      </c>
      <c r="E405" s="3">
        <v>45881.661817129629</v>
      </c>
      <c r="G405" s="2" t="s">
        <v>937</v>
      </c>
      <c r="H405" s="2">
        <v>1740410</v>
      </c>
      <c r="I405" s="2" t="s">
        <v>457</v>
      </c>
      <c r="N405">
        <v>21</v>
      </c>
      <c r="O405" s="2" t="s">
        <v>153</v>
      </c>
      <c r="P405">
        <v>2355091.08</v>
      </c>
      <c r="Q405" s="2" t="s">
        <v>69</v>
      </c>
      <c r="S405" s="2">
        <v>10634252</v>
      </c>
      <c r="T405">
        <v>2306665.77</v>
      </c>
      <c r="U405" s="2" t="s">
        <v>69</v>
      </c>
    </row>
    <row r="406" spans="2:21" x14ac:dyDescent="0.2">
      <c r="B406" s="2">
        <v>1205612</v>
      </c>
      <c r="C406" s="2" t="s">
        <v>12</v>
      </c>
      <c r="D406" s="2" t="s">
        <v>40</v>
      </c>
      <c r="E406" s="3">
        <v>45881.661817129629</v>
      </c>
      <c r="G406" s="2" t="s">
        <v>937</v>
      </c>
      <c r="H406" s="2">
        <v>1740411</v>
      </c>
      <c r="I406" s="2" t="s">
        <v>470</v>
      </c>
      <c r="N406">
        <v>21</v>
      </c>
      <c r="O406" s="2" t="s">
        <v>153</v>
      </c>
      <c r="P406">
        <v>962329</v>
      </c>
      <c r="Q406" s="2" t="s">
        <v>69</v>
      </c>
      <c r="S406" s="2">
        <v>10634253</v>
      </c>
      <c r="T406">
        <v>962329</v>
      </c>
      <c r="U406" s="2" t="s">
        <v>69</v>
      </c>
    </row>
    <row r="407" spans="2:21" x14ac:dyDescent="0.2">
      <c r="B407" s="2">
        <v>1205612</v>
      </c>
      <c r="C407" s="2" t="s">
        <v>12</v>
      </c>
      <c r="D407" s="2" t="s">
        <v>40</v>
      </c>
      <c r="E407" s="3">
        <v>45881.661817129629</v>
      </c>
      <c r="G407" s="2" t="s">
        <v>937</v>
      </c>
      <c r="H407" s="2">
        <v>1740412</v>
      </c>
      <c r="I407" s="2" t="s">
        <v>483</v>
      </c>
      <c r="N407">
        <v>21</v>
      </c>
      <c r="O407" s="2" t="s">
        <v>153</v>
      </c>
      <c r="P407">
        <v>278177.25</v>
      </c>
      <c r="Q407" s="2" t="s">
        <v>69</v>
      </c>
      <c r="S407" s="2">
        <v>10634254</v>
      </c>
      <c r="T407">
        <v>278177.25</v>
      </c>
      <c r="U407" s="2" t="s">
        <v>69</v>
      </c>
    </row>
    <row r="408" spans="2:21" x14ac:dyDescent="0.2">
      <c r="B408" s="2">
        <v>1205612</v>
      </c>
      <c r="C408" s="2" t="s">
        <v>12</v>
      </c>
      <c r="D408" s="2" t="s">
        <v>40</v>
      </c>
      <c r="E408" s="3">
        <v>45881.661817129629</v>
      </c>
      <c r="G408" s="2" t="s">
        <v>937</v>
      </c>
      <c r="H408" s="2">
        <v>1740413</v>
      </c>
      <c r="I408" s="2" t="s">
        <v>496</v>
      </c>
      <c r="N408">
        <v>21</v>
      </c>
      <c r="O408" s="2" t="s">
        <v>153</v>
      </c>
      <c r="P408">
        <v>278177.25</v>
      </c>
      <c r="Q408" s="2" t="s">
        <v>69</v>
      </c>
      <c r="S408" s="2">
        <v>10634255</v>
      </c>
      <c r="T408">
        <v>278177.25</v>
      </c>
      <c r="U408" s="2" t="s">
        <v>69</v>
      </c>
    </row>
    <row r="409" spans="2:21" x14ac:dyDescent="0.2">
      <c r="B409" s="2">
        <v>1205612</v>
      </c>
      <c r="C409" s="2" t="s">
        <v>12</v>
      </c>
      <c r="D409" s="2" t="s">
        <v>40</v>
      </c>
      <c r="E409" s="3">
        <v>45881.661817129629</v>
      </c>
      <c r="G409" s="2" t="s">
        <v>937</v>
      </c>
      <c r="H409" s="2">
        <v>1740414</v>
      </c>
      <c r="I409" s="2" t="s">
        <v>509</v>
      </c>
      <c r="N409">
        <v>21</v>
      </c>
      <c r="O409" s="2" t="s">
        <v>153</v>
      </c>
      <c r="P409">
        <v>2846724.3</v>
      </c>
      <c r="Q409" s="2" t="s">
        <v>69</v>
      </c>
      <c r="S409" s="2">
        <v>10634256</v>
      </c>
      <c r="T409">
        <v>2471351.1</v>
      </c>
      <c r="U409" s="2" t="s">
        <v>69</v>
      </c>
    </row>
    <row r="410" spans="2:21" x14ac:dyDescent="0.2">
      <c r="B410" s="2">
        <v>1205612</v>
      </c>
      <c r="C410" s="2" t="s">
        <v>12</v>
      </c>
      <c r="D410" s="2" t="s">
        <v>40</v>
      </c>
      <c r="E410" s="3">
        <v>45881.661817129629</v>
      </c>
      <c r="G410" s="2" t="s">
        <v>937</v>
      </c>
      <c r="H410" s="2">
        <v>1740415</v>
      </c>
      <c r="I410" s="2" t="s">
        <v>522</v>
      </c>
      <c r="N410">
        <v>21</v>
      </c>
      <c r="O410" s="2" t="s">
        <v>153</v>
      </c>
      <c r="P410">
        <v>2175998.6</v>
      </c>
      <c r="Q410" s="2" t="s">
        <v>69</v>
      </c>
      <c r="S410" s="2">
        <v>10634257</v>
      </c>
      <c r="T410">
        <v>1948296.5</v>
      </c>
      <c r="U410" s="2" t="s">
        <v>69</v>
      </c>
    </row>
    <row r="411" spans="2:21" x14ac:dyDescent="0.2">
      <c r="B411" s="2">
        <v>1205612</v>
      </c>
      <c r="C411" s="2" t="s">
        <v>12</v>
      </c>
      <c r="D411" s="2" t="s">
        <v>40</v>
      </c>
      <c r="E411" s="3">
        <v>45881.661817129629</v>
      </c>
      <c r="G411" s="2" t="s">
        <v>937</v>
      </c>
      <c r="H411" s="2">
        <v>1740416</v>
      </c>
      <c r="I411" s="2" t="s">
        <v>535</v>
      </c>
      <c r="N411">
        <v>21</v>
      </c>
      <c r="O411" s="2" t="s">
        <v>153</v>
      </c>
      <c r="P411">
        <v>2175998.6</v>
      </c>
      <c r="Q411" s="2" t="s">
        <v>69</v>
      </c>
      <c r="S411" s="2">
        <v>10634258</v>
      </c>
      <c r="T411">
        <v>1948296.5</v>
      </c>
      <c r="U411" s="2" t="s">
        <v>69</v>
      </c>
    </row>
    <row r="412" spans="2:21" x14ac:dyDescent="0.2">
      <c r="B412" s="2">
        <v>1205612</v>
      </c>
      <c r="C412" s="2" t="s">
        <v>12</v>
      </c>
      <c r="D412" s="2" t="s">
        <v>40</v>
      </c>
      <c r="E412" s="3">
        <v>45881.661817129629</v>
      </c>
      <c r="G412" s="2" t="s">
        <v>937</v>
      </c>
      <c r="H412" s="2">
        <v>1740417</v>
      </c>
      <c r="I412" s="2" t="s">
        <v>548</v>
      </c>
      <c r="N412">
        <v>21</v>
      </c>
      <c r="O412" s="2" t="s">
        <v>153</v>
      </c>
      <c r="P412">
        <v>9732372.1500000004</v>
      </c>
      <c r="Q412" s="2" t="s">
        <v>69</v>
      </c>
      <c r="S412" s="2">
        <v>10634259</v>
      </c>
      <c r="T412">
        <v>8006931.5999999996</v>
      </c>
      <c r="U412" s="2" t="s">
        <v>69</v>
      </c>
    </row>
    <row r="413" spans="2:21" x14ac:dyDescent="0.2">
      <c r="B413" s="2">
        <v>1205612</v>
      </c>
      <c r="C413" s="2" t="s">
        <v>12</v>
      </c>
      <c r="D413" s="2" t="s">
        <v>40</v>
      </c>
      <c r="E413" s="3">
        <v>45881.661817129629</v>
      </c>
      <c r="G413" s="2" t="s">
        <v>937</v>
      </c>
      <c r="H413" s="2">
        <v>1740418</v>
      </c>
      <c r="I413" s="2" t="s">
        <v>561</v>
      </c>
      <c r="N413">
        <v>21</v>
      </c>
      <c r="O413" s="2" t="s">
        <v>153</v>
      </c>
      <c r="P413">
        <v>7457024.9000000004</v>
      </c>
      <c r="Q413" s="2" t="s">
        <v>69</v>
      </c>
      <c r="S413" s="2">
        <v>10634260</v>
      </c>
      <c r="T413">
        <v>5892156.2000000002</v>
      </c>
      <c r="U413" s="2" t="s">
        <v>69</v>
      </c>
    </row>
    <row r="414" spans="2:21" x14ac:dyDescent="0.2">
      <c r="B414" s="2">
        <v>1205612</v>
      </c>
      <c r="C414" s="2" t="s">
        <v>12</v>
      </c>
      <c r="D414" s="2" t="s">
        <v>40</v>
      </c>
      <c r="E414" s="3">
        <v>45881.661817129629</v>
      </c>
      <c r="G414" s="2" t="s">
        <v>937</v>
      </c>
      <c r="H414" s="2">
        <v>1740419</v>
      </c>
      <c r="I414" s="2" t="s">
        <v>574</v>
      </c>
      <c r="N414">
        <v>21</v>
      </c>
      <c r="O414" s="2" t="s">
        <v>153</v>
      </c>
      <c r="P414">
        <v>7457024.9000000004</v>
      </c>
      <c r="Q414" s="2" t="s">
        <v>69</v>
      </c>
      <c r="S414" s="2">
        <v>10634261</v>
      </c>
      <c r="T414">
        <v>5892156.2000000002</v>
      </c>
      <c r="U414" s="2" t="s">
        <v>69</v>
      </c>
    </row>
    <row r="415" spans="2:21" x14ac:dyDescent="0.2">
      <c r="B415" s="2">
        <v>1205612</v>
      </c>
      <c r="C415" s="2" t="s">
        <v>12</v>
      </c>
      <c r="D415" s="2" t="s">
        <v>40</v>
      </c>
      <c r="E415" s="3">
        <v>45881.661817129629</v>
      </c>
      <c r="G415" s="2" t="s">
        <v>937</v>
      </c>
      <c r="H415" s="2">
        <v>1740420</v>
      </c>
      <c r="I415" s="2" t="s">
        <v>587</v>
      </c>
      <c r="N415">
        <v>21</v>
      </c>
      <c r="O415" s="2" t="s">
        <v>153</v>
      </c>
      <c r="P415">
        <v>1694828.95</v>
      </c>
      <c r="Q415" s="2" t="s">
        <v>69</v>
      </c>
      <c r="S415" s="2">
        <v>10634262</v>
      </c>
      <c r="T415">
        <v>1694828.95</v>
      </c>
      <c r="U415" s="2" t="s">
        <v>69</v>
      </c>
    </row>
    <row r="416" spans="2:21" x14ac:dyDescent="0.2">
      <c r="B416" s="2">
        <v>1205612</v>
      </c>
      <c r="C416" s="2" t="s">
        <v>12</v>
      </c>
      <c r="D416" s="2" t="s">
        <v>40</v>
      </c>
      <c r="E416" s="3">
        <v>45881.661817129629</v>
      </c>
      <c r="G416" s="2" t="s">
        <v>937</v>
      </c>
      <c r="H416" s="2">
        <v>1740421</v>
      </c>
      <c r="I416" s="2" t="s">
        <v>600</v>
      </c>
      <c r="N416">
        <v>21</v>
      </c>
      <c r="O416" s="2" t="s">
        <v>153</v>
      </c>
      <c r="P416">
        <v>1935411.2</v>
      </c>
      <c r="Q416" s="2" t="s">
        <v>69</v>
      </c>
      <c r="S416" s="2">
        <v>10634263</v>
      </c>
      <c r="T416">
        <v>1935411.2</v>
      </c>
      <c r="U416" s="2" t="s">
        <v>69</v>
      </c>
    </row>
    <row r="417" spans="2:21" x14ac:dyDescent="0.2">
      <c r="B417" s="2">
        <v>1205612</v>
      </c>
      <c r="C417" s="2" t="s">
        <v>12</v>
      </c>
      <c r="D417" s="2" t="s">
        <v>40</v>
      </c>
      <c r="E417" s="3">
        <v>45881.661817129629</v>
      </c>
      <c r="G417" s="2" t="s">
        <v>937</v>
      </c>
      <c r="H417" s="2">
        <v>1740422</v>
      </c>
      <c r="I417" s="2" t="s">
        <v>613</v>
      </c>
      <c r="N417">
        <v>21</v>
      </c>
      <c r="O417" s="2" t="s">
        <v>153</v>
      </c>
      <c r="P417">
        <v>4886918.2</v>
      </c>
      <c r="Q417" s="2" t="s">
        <v>69</v>
      </c>
      <c r="S417" s="2">
        <v>10634264</v>
      </c>
      <c r="T417">
        <v>4886918.2</v>
      </c>
      <c r="U417" s="2" t="s">
        <v>69</v>
      </c>
    </row>
    <row r="418" spans="2:21" x14ac:dyDescent="0.2">
      <c r="B418" s="2">
        <v>1205612</v>
      </c>
      <c r="C418" s="2" t="s">
        <v>12</v>
      </c>
      <c r="D418" s="2" t="s">
        <v>40</v>
      </c>
      <c r="E418" s="3">
        <v>45881.661817129629</v>
      </c>
      <c r="G418" s="2" t="s">
        <v>937</v>
      </c>
      <c r="H418" s="2">
        <v>1740423</v>
      </c>
      <c r="I418" s="2" t="s">
        <v>626</v>
      </c>
      <c r="N418">
        <v>21</v>
      </c>
      <c r="O418" s="2" t="s">
        <v>153</v>
      </c>
      <c r="P418">
        <v>2168996.63</v>
      </c>
      <c r="Q418" s="2" t="s">
        <v>69</v>
      </c>
      <c r="S418" s="2">
        <v>10634265</v>
      </c>
      <c r="T418">
        <v>2168996.63</v>
      </c>
      <c r="U418" s="2" t="s">
        <v>69</v>
      </c>
    </row>
    <row r="419" spans="2:21" x14ac:dyDescent="0.2">
      <c r="B419" s="2">
        <v>1205612</v>
      </c>
      <c r="C419" s="2" t="s">
        <v>12</v>
      </c>
      <c r="D419" s="2" t="s">
        <v>40</v>
      </c>
      <c r="E419" s="3">
        <v>45881.661817129629</v>
      </c>
      <c r="G419" s="2" t="s">
        <v>937</v>
      </c>
      <c r="H419" s="2">
        <v>1740424</v>
      </c>
      <c r="I419" s="2" t="s">
        <v>639</v>
      </c>
      <c r="N419">
        <v>21</v>
      </c>
      <c r="O419" s="2" t="s">
        <v>153</v>
      </c>
      <c r="P419">
        <v>424529.97</v>
      </c>
      <c r="Q419" s="2" t="s">
        <v>69</v>
      </c>
      <c r="S419" s="2">
        <v>10634266</v>
      </c>
      <c r="T419">
        <v>320683.68</v>
      </c>
      <c r="U419" s="2" t="s">
        <v>69</v>
      </c>
    </row>
    <row r="420" spans="2:21" x14ac:dyDescent="0.2">
      <c r="B420" s="2">
        <v>1205612</v>
      </c>
      <c r="C420" s="2" t="s">
        <v>12</v>
      </c>
      <c r="D420" s="2" t="s">
        <v>40</v>
      </c>
      <c r="E420" s="3">
        <v>45881.661817129629</v>
      </c>
      <c r="G420" s="2" t="s">
        <v>937</v>
      </c>
      <c r="H420" s="2">
        <v>1740425</v>
      </c>
      <c r="I420" s="2" t="s">
        <v>652</v>
      </c>
      <c r="N420">
        <v>21</v>
      </c>
      <c r="O420" s="2" t="s">
        <v>153</v>
      </c>
      <c r="P420">
        <v>42581.88</v>
      </c>
      <c r="Q420" s="2" t="s">
        <v>69</v>
      </c>
      <c r="S420" s="2">
        <v>10634267</v>
      </c>
      <c r="T420">
        <v>42581.88</v>
      </c>
      <c r="U420" s="2" t="s">
        <v>69</v>
      </c>
    </row>
    <row r="421" spans="2:21" x14ac:dyDescent="0.2">
      <c r="B421" s="2">
        <v>1205612</v>
      </c>
      <c r="C421" s="2" t="s">
        <v>12</v>
      </c>
      <c r="D421" s="2" t="s">
        <v>40</v>
      </c>
      <c r="E421" s="3">
        <v>45881.661817129629</v>
      </c>
      <c r="G421" s="2" t="s">
        <v>937</v>
      </c>
      <c r="H421" s="2">
        <v>1740426</v>
      </c>
      <c r="I421" s="2" t="s">
        <v>665</v>
      </c>
      <c r="N421">
        <v>21</v>
      </c>
      <c r="O421" s="2" t="s">
        <v>153</v>
      </c>
      <c r="P421">
        <v>2020798.2</v>
      </c>
      <c r="Q421" s="2" t="s">
        <v>69</v>
      </c>
      <c r="S421" s="2">
        <v>10634268</v>
      </c>
      <c r="T421">
        <v>2020798.2</v>
      </c>
      <c r="U421" s="2" t="s">
        <v>69</v>
      </c>
    </row>
    <row r="422" spans="2:21" x14ac:dyDescent="0.2">
      <c r="B422" s="2">
        <v>1205612</v>
      </c>
      <c r="C422" s="2" t="s">
        <v>12</v>
      </c>
      <c r="D422" s="2" t="s">
        <v>40</v>
      </c>
      <c r="E422" s="3">
        <v>45881.661817129629</v>
      </c>
      <c r="G422" s="2" t="s">
        <v>937</v>
      </c>
      <c r="H422" s="2">
        <v>1740427</v>
      </c>
      <c r="I422" s="2" t="s">
        <v>678</v>
      </c>
      <c r="N422">
        <v>21</v>
      </c>
      <c r="O422" s="2" t="s">
        <v>153</v>
      </c>
      <c r="P422">
        <v>2203927.0499999998</v>
      </c>
      <c r="Q422" s="2" t="s">
        <v>69</v>
      </c>
      <c r="S422" s="2">
        <v>10634269</v>
      </c>
      <c r="T422">
        <v>2203927.0499999998</v>
      </c>
      <c r="U422" s="2" t="s">
        <v>69</v>
      </c>
    </row>
    <row r="423" spans="2:21" x14ac:dyDescent="0.2">
      <c r="B423" s="2">
        <v>1205612</v>
      </c>
      <c r="C423" s="2" t="s">
        <v>12</v>
      </c>
      <c r="D423" s="2" t="s">
        <v>40</v>
      </c>
      <c r="E423" s="3">
        <v>45881.661817129629</v>
      </c>
      <c r="G423" s="2" t="s">
        <v>937</v>
      </c>
      <c r="H423" s="2">
        <v>1740428</v>
      </c>
      <c r="I423" s="2" t="s">
        <v>691</v>
      </c>
      <c r="N423">
        <v>21</v>
      </c>
      <c r="O423" s="2" t="s">
        <v>153</v>
      </c>
      <c r="P423">
        <v>3389657.9</v>
      </c>
      <c r="Q423" s="2" t="s">
        <v>69</v>
      </c>
      <c r="S423" s="2">
        <v>10634270</v>
      </c>
      <c r="T423">
        <v>1609977.55</v>
      </c>
      <c r="U423" s="2" t="s">
        <v>69</v>
      </c>
    </row>
    <row r="424" spans="2:21" x14ac:dyDescent="0.2">
      <c r="B424" s="2">
        <v>1205612</v>
      </c>
      <c r="C424" s="2" t="s">
        <v>12</v>
      </c>
      <c r="D424" s="2" t="s">
        <v>40</v>
      </c>
      <c r="E424" s="3">
        <v>45881.661817129629</v>
      </c>
      <c r="G424" s="2" t="s">
        <v>937</v>
      </c>
      <c r="H424" s="2">
        <v>1740429</v>
      </c>
      <c r="I424" s="2" t="s">
        <v>704</v>
      </c>
      <c r="N424">
        <v>21</v>
      </c>
      <c r="O424" s="2" t="s">
        <v>153</v>
      </c>
      <c r="P424">
        <v>888550.56</v>
      </c>
      <c r="Q424" s="2" t="s">
        <v>69</v>
      </c>
      <c r="S424" s="2">
        <v>10634271</v>
      </c>
      <c r="T424">
        <v>784886.22</v>
      </c>
      <c r="U424" s="2" t="s">
        <v>69</v>
      </c>
    </row>
    <row r="425" spans="2:21" x14ac:dyDescent="0.2">
      <c r="B425" s="2">
        <v>1205612</v>
      </c>
      <c r="C425" s="2" t="s">
        <v>12</v>
      </c>
      <c r="D425" s="2" t="s">
        <v>40</v>
      </c>
      <c r="E425" s="3">
        <v>45881.661817129629</v>
      </c>
      <c r="G425" s="2" t="s">
        <v>937</v>
      </c>
      <c r="H425" s="2">
        <v>1740430</v>
      </c>
      <c r="I425" s="2" t="s">
        <v>717</v>
      </c>
      <c r="N425">
        <v>21</v>
      </c>
      <c r="O425" s="2" t="s">
        <v>153</v>
      </c>
      <c r="P425">
        <v>1808913.23</v>
      </c>
      <c r="Q425" s="2" t="s">
        <v>69</v>
      </c>
      <c r="S425" s="2">
        <v>10634272</v>
      </c>
      <c r="T425">
        <v>1808913.23</v>
      </c>
      <c r="U425" s="2" t="s">
        <v>69</v>
      </c>
    </row>
    <row r="426" spans="2:21" x14ac:dyDescent="0.2">
      <c r="B426" s="2">
        <v>1205612</v>
      </c>
      <c r="C426" s="2" t="s">
        <v>12</v>
      </c>
      <c r="D426" s="2" t="s">
        <v>40</v>
      </c>
      <c r="E426" s="3">
        <v>45881.661817129629</v>
      </c>
      <c r="G426" s="2" t="s">
        <v>937</v>
      </c>
      <c r="H426" s="2">
        <v>1740431</v>
      </c>
      <c r="I426" s="2" t="s">
        <v>730</v>
      </c>
      <c r="N426">
        <v>21</v>
      </c>
      <c r="O426" s="2" t="s">
        <v>153</v>
      </c>
      <c r="P426">
        <v>2824713.2</v>
      </c>
      <c r="Q426" s="2" t="s">
        <v>69</v>
      </c>
      <c r="S426" s="2">
        <v>10634273</v>
      </c>
      <c r="T426">
        <v>360340.35</v>
      </c>
      <c r="U426" s="2" t="s">
        <v>69</v>
      </c>
    </row>
    <row r="427" spans="2:21" x14ac:dyDescent="0.2">
      <c r="B427" s="2">
        <v>1205612</v>
      </c>
      <c r="C427" s="2" t="s">
        <v>12</v>
      </c>
      <c r="D427" s="2" t="s">
        <v>40</v>
      </c>
      <c r="E427" s="3">
        <v>45881.661817129629</v>
      </c>
      <c r="G427" s="2" t="s">
        <v>937</v>
      </c>
      <c r="H427" s="2">
        <v>1740432</v>
      </c>
      <c r="I427" s="2" t="s">
        <v>743</v>
      </c>
      <c r="N427">
        <v>21</v>
      </c>
      <c r="O427" s="2" t="s">
        <v>153</v>
      </c>
      <c r="P427">
        <v>11419794.66</v>
      </c>
      <c r="Q427" s="2" t="s">
        <v>69</v>
      </c>
      <c r="S427" s="2">
        <v>10634274</v>
      </c>
      <c r="T427">
        <v>5197933.74</v>
      </c>
      <c r="U427" s="2" t="s">
        <v>69</v>
      </c>
    </row>
    <row r="428" spans="2:21" x14ac:dyDescent="0.2">
      <c r="B428" s="2">
        <v>1205612</v>
      </c>
      <c r="C428" s="2" t="s">
        <v>12</v>
      </c>
      <c r="D428" s="2" t="s">
        <v>40</v>
      </c>
      <c r="E428" s="3">
        <v>45881.661817129629</v>
      </c>
      <c r="G428" s="2" t="s">
        <v>937</v>
      </c>
      <c r="H428" s="2">
        <v>1740433</v>
      </c>
      <c r="I428" s="2" t="s">
        <v>756</v>
      </c>
      <c r="N428">
        <v>21</v>
      </c>
      <c r="O428" s="2" t="s">
        <v>153</v>
      </c>
      <c r="P428">
        <v>1401935.47</v>
      </c>
      <c r="Q428" s="2" t="s">
        <v>69</v>
      </c>
      <c r="S428" s="2">
        <v>10634275</v>
      </c>
      <c r="T428">
        <v>1401935.47</v>
      </c>
      <c r="U428" s="2" t="s">
        <v>69</v>
      </c>
    </row>
    <row r="429" spans="2:21" x14ac:dyDescent="0.2">
      <c r="B429" s="2">
        <v>1205612</v>
      </c>
      <c r="C429" s="2" t="s">
        <v>12</v>
      </c>
      <c r="D429" s="2" t="s">
        <v>40</v>
      </c>
      <c r="E429" s="3">
        <v>45881.661817129629</v>
      </c>
      <c r="G429" s="2" t="s">
        <v>937</v>
      </c>
      <c r="H429" s="2">
        <v>1740434</v>
      </c>
      <c r="I429" s="2" t="s">
        <v>769</v>
      </c>
      <c r="N429">
        <v>21</v>
      </c>
      <c r="O429" s="2" t="s">
        <v>153</v>
      </c>
      <c r="P429">
        <v>993037.24</v>
      </c>
      <c r="Q429" s="2" t="s">
        <v>69</v>
      </c>
      <c r="S429" s="2">
        <v>10634276</v>
      </c>
      <c r="T429">
        <v>463017.98</v>
      </c>
      <c r="U429" s="2" t="s">
        <v>69</v>
      </c>
    </row>
    <row r="430" spans="2:21" x14ac:dyDescent="0.2">
      <c r="B430" s="2">
        <v>1205612</v>
      </c>
      <c r="C430" s="2" t="s">
        <v>12</v>
      </c>
      <c r="D430" s="2" t="s">
        <v>40</v>
      </c>
      <c r="E430" s="3">
        <v>45881.661817129629</v>
      </c>
      <c r="G430" s="2" t="s">
        <v>937</v>
      </c>
      <c r="H430" s="2">
        <v>1740435</v>
      </c>
      <c r="I430" s="2" t="s">
        <v>782</v>
      </c>
      <c r="N430">
        <v>21</v>
      </c>
      <c r="O430" s="2" t="s">
        <v>153</v>
      </c>
      <c r="P430">
        <v>1864526.6</v>
      </c>
      <c r="Q430" s="2" t="s">
        <v>69</v>
      </c>
      <c r="S430" s="2">
        <v>10634277</v>
      </c>
      <c r="T430">
        <v>1287767.8</v>
      </c>
      <c r="U430" s="2" t="s">
        <v>69</v>
      </c>
    </row>
    <row r="431" spans="2:21" x14ac:dyDescent="0.2">
      <c r="B431" s="2">
        <v>1205612</v>
      </c>
      <c r="C431" s="2" t="s">
        <v>12</v>
      </c>
      <c r="D431" s="2" t="s">
        <v>40</v>
      </c>
      <c r="E431" s="3">
        <v>45881.661817129629</v>
      </c>
      <c r="G431" s="2" t="s">
        <v>937</v>
      </c>
      <c r="H431" s="2">
        <v>1740436</v>
      </c>
      <c r="I431" s="2" t="s">
        <v>795</v>
      </c>
      <c r="N431">
        <v>21</v>
      </c>
      <c r="O431" s="2" t="s">
        <v>153</v>
      </c>
      <c r="P431">
        <v>3077840.67</v>
      </c>
      <c r="Q431" s="2" t="s">
        <v>69</v>
      </c>
      <c r="S431" s="2">
        <v>10634278</v>
      </c>
      <c r="T431">
        <v>711988.41</v>
      </c>
      <c r="U431" s="2" t="s">
        <v>69</v>
      </c>
    </row>
    <row r="432" spans="2:21" x14ac:dyDescent="0.2">
      <c r="B432" s="2">
        <v>1205612</v>
      </c>
      <c r="C432" s="2" t="s">
        <v>12</v>
      </c>
      <c r="D432" s="2" t="s">
        <v>40</v>
      </c>
      <c r="E432" s="3">
        <v>45881.661817129629</v>
      </c>
      <c r="G432" s="2" t="s">
        <v>937</v>
      </c>
      <c r="H432" s="2">
        <v>1740437</v>
      </c>
      <c r="I432" s="2" t="s">
        <v>808</v>
      </c>
      <c r="N432">
        <v>21</v>
      </c>
      <c r="O432" s="2" t="s">
        <v>153</v>
      </c>
      <c r="P432">
        <v>806277.36</v>
      </c>
      <c r="Q432" s="2" t="s">
        <v>69</v>
      </c>
      <c r="S432" s="2">
        <v>10634279</v>
      </c>
      <c r="T432">
        <v>302802.92</v>
      </c>
      <c r="U432" s="2" t="s">
        <v>69</v>
      </c>
    </row>
    <row r="433" spans="2:21" x14ac:dyDescent="0.2">
      <c r="B433" s="2">
        <v>1205612</v>
      </c>
      <c r="C433" s="2" t="s">
        <v>12</v>
      </c>
      <c r="D433" s="2" t="s">
        <v>40</v>
      </c>
      <c r="E433" s="3">
        <v>45881.661817129629</v>
      </c>
      <c r="G433" s="2" t="s">
        <v>937</v>
      </c>
      <c r="H433" s="2">
        <v>1740438</v>
      </c>
      <c r="I433" s="2" t="s">
        <v>821</v>
      </c>
      <c r="N433">
        <v>21</v>
      </c>
      <c r="O433" s="2" t="s">
        <v>153</v>
      </c>
      <c r="P433">
        <v>14150990.4</v>
      </c>
      <c r="Q433" s="2" t="s">
        <v>69</v>
      </c>
      <c r="S433" s="2">
        <v>10634280</v>
      </c>
      <c r="T433">
        <v>10613242.800000001</v>
      </c>
      <c r="U433" s="2" t="s">
        <v>69</v>
      </c>
    </row>
    <row r="434" spans="2:21" x14ac:dyDescent="0.2">
      <c r="B434" s="2">
        <v>1205612</v>
      </c>
      <c r="C434" s="2" t="s">
        <v>12</v>
      </c>
      <c r="D434" s="2" t="s">
        <v>40</v>
      </c>
      <c r="E434" s="3">
        <v>45881.661817129629</v>
      </c>
      <c r="G434" s="2" t="s">
        <v>937</v>
      </c>
      <c r="H434" s="2">
        <v>1740439</v>
      </c>
      <c r="I434" s="2" t="s">
        <v>834</v>
      </c>
      <c r="N434">
        <v>21</v>
      </c>
      <c r="O434" s="2" t="s">
        <v>153</v>
      </c>
      <c r="P434">
        <v>3784567.2</v>
      </c>
      <c r="Q434" s="2" t="s">
        <v>69</v>
      </c>
      <c r="S434" s="2">
        <v>10634281</v>
      </c>
      <c r="T434">
        <v>3784567.2</v>
      </c>
      <c r="U434" s="2" t="s">
        <v>69</v>
      </c>
    </row>
    <row r="435" spans="2:21" x14ac:dyDescent="0.2">
      <c r="B435" s="2">
        <v>1205612</v>
      </c>
      <c r="C435" s="2" t="s">
        <v>12</v>
      </c>
      <c r="D435" s="2" t="s">
        <v>40</v>
      </c>
      <c r="E435" s="3">
        <v>45881.661817129629</v>
      </c>
      <c r="G435" s="2" t="s">
        <v>937</v>
      </c>
      <c r="H435" s="2">
        <v>1740440</v>
      </c>
      <c r="I435" s="2" t="s">
        <v>847</v>
      </c>
      <c r="N435">
        <v>1</v>
      </c>
      <c r="O435" s="2" t="s">
        <v>153</v>
      </c>
      <c r="P435">
        <v>0</v>
      </c>
      <c r="Q435" s="2" t="s">
        <v>69</v>
      </c>
      <c r="S435" s="2">
        <v>10634282</v>
      </c>
      <c r="T435">
        <v>0</v>
      </c>
      <c r="U435" s="2" t="s">
        <v>69</v>
      </c>
    </row>
    <row r="436" spans="2:21" x14ac:dyDescent="0.2">
      <c r="B436" s="2">
        <v>1205612</v>
      </c>
      <c r="C436" s="2" t="s">
        <v>12</v>
      </c>
      <c r="D436" s="2" t="s">
        <v>40</v>
      </c>
      <c r="E436" s="3">
        <v>45881.661817129629</v>
      </c>
      <c r="G436" s="2" t="s">
        <v>937</v>
      </c>
      <c r="H436" s="2">
        <v>1740441</v>
      </c>
      <c r="I436" s="2" t="s">
        <v>860</v>
      </c>
      <c r="N436">
        <v>1</v>
      </c>
      <c r="O436" s="2" t="s">
        <v>153</v>
      </c>
      <c r="P436">
        <v>3640399765.46</v>
      </c>
      <c r="Q436" s="2" t="s">
        <v>69</v>
      </c>
      <c r="S436" s="2">
        <v>10634283</v>
      </c>
      <c r="T436">
        <v>3582273809.52</v>
      </c>
      <c r="U436" s="2" t="s">
        <v>69</v>
      </c>
    </row>
    <row r="437" spans="2:21" x14ac:dyDescent="0.2">
      <c r="B437" s="2">
        <v>1205612</v>
      </c>
      <c r="C437" s="2" t="s">
        <v>12</v>
      </c>
      <c r="D437" s="2" t="s">
        <v>40</v>
      </c>
      <c r="E437" s="3">
        <v>45881.661817129629</v>
      </c>
      <c r="G437" s="2" t="s">
        <v>937</v>
      </c>
      <c r="H437" s="2">
        <v>1740442</v>
      </c>
      <c r="I437" s="2" t="s">
        <v>873</v>
      </c>
      <c r="N437">
        <v>1</v>
      </c>
      <c r="O437" s="2" t="s">
        <v>153</v>
      </c>
      <c r="P437">
        <v>691675955.44000006</v>
      </c>
      <c r="Q437" s="2" t="s">
        <v>69</v>
      </c>
      <c r="S437" s="2">
        <v>10634284</v>
      </c>
      <c r="T437">
        <v>680632023.80999994</v>
      </c>
      <c r="U437" s="2" t="s">
        <v>69</v>
      </c>
    </row>
    <row r="438" spans="2:21" x14ac:dyDescent="0.2">
      <c r="B438" s="2">
        <v>1209480</v>
      </c>
      <c r="C438" s="2" t="s">
        <v>13</v>
      </c>
      <c r="D438" s="2" t="s">
        <v>41</v>
      </c>
      <c r="E438" s="3">
        <v>45881.317789351851</v>
      </c>
      <c r="G438" s="2" t="s">
        <v>937</v>
      </c>
      <c r="H438" s="2">
        <v>1740381</v>
      </c>
      <c r="I438" s="2" t="s">
        <v>64</v>
      </c>
      <c r="N438">
        <v>21</v>
      </c>
      <c r="O438" s="2" t="s">
        <v>84</v>
      </c>
      <c r="P438">
        <v>1450014991.3499999</v>
      </c>
      <c r="Q438" s="2" t="s">
        <v>69</v>
      </c>
      <c r="S438" s="2">
        <v>10708677</v>
      </c>
      <c r="T438">
        <v>1450014991.3499999</v>
      </c>
      <c r="U438" s="2" t="s">
        <v>69</v>
      </c>
    </row>
    <row r="439" spans="2:21" x14ac:dyDescent="0.2">
      <c r="B439" s="2">
        <v>1209480</v>
      </c>
      <c r="C439" s="2" t="s">
        <v>13</v>
      </c>
      <c r="D439" s="2" t="s">
        <v>41</v>
      </c>
      <c r="E439" s="3">
        <v>45881.317789351851</v>
      </c>
      <c r="G439" s="2" t="s">
        <v>937</v>
      </c>
      <c r="H439" s="2">
        <v>1740382</v>
      </c>
      <c r="I439" s="2" t="s">
        <v>92</v>
      </c>
      <c r="N439">
        <v>21</v>
      </c>
      <c r="O439" s="2" t="s">
        <v>84</v>
      </c>
      <c r="P439">
        <v>9590460</v>
      </c>
      <c r="Q439" s="2" t="s">
        <v>69</v>
      </c>
      <c r="S439" s="2">
        <v>10708678</v>
      </c>
      <c r="T439">
        <v>9590460</v>
      </c>
      <c r="U439" s="2" t="s">
        <v>69</v>
      </c>
    </row>
    <row r="440" spans="2:21" x14ac:dyDescent="0.2">
      <c r="B440" s="2">
        <v>1209480</v>
      </c>
      <c r="C440" s="2" t="s">
        <v>13</v>
      </c>
      <c r="D440" s="2" t="s">
        <v>41</v>
      </c>
      <c r="E440" s="3">
        <v>45881.317789351851</v>
      </c>
      <c r="G440" s="2" t="s">
        <v>937</v>
      </c>
      <c r="H440" s="2">
        <v>1740383</v>
      </c>
      <c r="I440" s="2" t="s">
        <v>105</v>
      </c>
      <c r="N440">
        <v>21</v>
      </c>
      <c r="O440" s="2" t="s">
        <v>84</v>
      </c>
      <c r="P440">
        <v>935307.52</v>
      </c>
      <c r="Q440" s="2" t="s">
        <v>69</v>
      </c>
      <c r="S440" s="2">
        <v>10708679</v>
      </c>
      <c r="T440">
        <v>935307.52</v>
      </c>
      <c r="U440" s="2" t="s">
        <v>69</v>
      </c>
    </row>
    <row r="441" spans="2:21" x14ac:dyDescent="0.2">
      <c r="B441" s="2">
        <v>1209480</v>
      </c>
      <c r="C441" s="2" t="s">
        <v>13</v>
      </c>
      <c r="D441" s="2" t="s">
        <v>41</v>
      </c>
      <c r="E441" s="3">
        <v>45881.317789351851</v>
      </c>
      <c r="G441" s="2" t="s">
        <v>937</v>
      </c>
      <c r="H441" s="2">
        <v>1740384</v>
      </c>
      <c r="I441" s="2" t="s">
        <v>118</v>
      </c>
      <c r="N441">
        <v>21</v>
      </c>
      <c r="O441" s="2" t="s">
        <v>84</v>
      </c>
      <c r="P441">
        <v>87282455.790000007</v>
      </c>
      <c r="Q441" s="2" t="s">
        <v>69</v>
      </c>
      <c r="S441" s="2">
        <v>10708680</v>
      </c>
      <c r="T441">
        <v>87282455.790000007</v>
      </c>
      <c r="U441" s="2" t="s">
        <v>69</v>
      </c>
    </row>
    <row r="442" spans="2:21" x14ac:dyDescent="0.2">
      <c r="B442" s="2">
        <v>1209480</v>
      </c>
      <c r="C442" s="2" t="s">
        <v>13</v>
      </c>
      <c r="D442" s="2" t="s">
        <v>41</v>
      </c>
      <c r="E442" s="3">
        <v>45881.317789351851</v>
      </c>
      <c r="G442" s="2" t="s">
        <v>937</v>
      </c>
      <c r="H442" s="2">
        <v>1740385</v>
      </c>
      <c r="I442" s="2" t="s">
        <v>131</v>
      </c>
      <c r="N442">
        <v>21</v>
      </c>
      <c r="O442" s="2" t="s">
        <v>84</v>
      </c>
      <c r="P442">
        <v>25340067.809999999</v>
      </c>
      <c r="Q442" s="2" t="s">
        <v>69</v>
      </c>
      <c r="S442" s="2">
        <v>10708681</v>
      </c>
      <c r="T442">
        <v>25340067.809999999</v>
      </c>
      <c r="U442" s="2" t="s">
        <v>69</v>
      </c>
    </row>
    <row r="443" spans="2:21" x14ac:dyDescent="0.2">
      <c r="B443" s="2">
        <v>1209480</v>
      </c>
      <c r="C443" s="2" t="s">
        <v>13</v>
      </c>
      <c r="D443" s="2" t="s">
        <v>41</v>
      </c>
      <c r="E443" s="3">
        <v>45881.317789351851</v>
      </c>
      <c r="G443" s="2" t="s">
        <v>937</v>
      </c>
      <c r="H443" s="2">
        <v>1740386</v>
      </c>
      <c r="I443" s="2" t="s">
        <v>144</v>
      </c>
      <c r="N443">
        <v>21</v>
      </c>
      <c r="O443" s="2" t="s">
        <v>153</v>
      </c>
      <c r="P443">
        <v>3107185.55</v>
      </c>
      <c r="Q443" s="2" t="s">
        <v>69</v>
      </c>
      <c r="S443" s="2">
        <v>10708682</v>
      </c>
      <c r="T443">
        <v>2885395.65</v>
      </c>
      <c r="U443" s="2" t="s">
        <v>69</v>
      </c>
    </row>
    <row r="444" spans="2:21" x14ac:dyDescent="0.2">
      <c r="B444" s="2">
        <v>1209480</v>
      </c>
      <c r="C444" s="2" t="s">
        <v>13</v>
      </c>
      <c r="D444" s="2" t="s">
        <v>41</v>
      </c>
      <c r="E444" s="3">
        <v>45881.317789351851</v>
      </c>
      <c r="G444" s="2" t="s">
        <v>937</v>
      </c>
      <c r="H444" s="2">
        <v>1740387</v>
      </c>
      <c r="I444" s="2" t="s">
        <v>158</v>
      </c>
      <c r="N444">
        <v>21</v>
      </c>
      <c r="O444" s="2" t="s">
        <v>153</v>
      </c>
      <c r="P444">
        <v>2122648.56</v>
      </c>
      <c r="Q444" s="2" t="s">
        <v>69</v>
      </c>
      <c r="S444" s="2">
        <v>10708683</v>
      </c>
      <c r="T444">
        <v>1518675.72</v>
      </c>
      <c r="U444" s="2" t="s">
        <v>69</v>
      </c>
    </row>
    <row r="445" spans="2:21" x14ac:dyDescent="0.2">
      <c r="B445" s="2">
        <v>1209480</v>
      </c>
      <c r="C445" s="2" t="s">
        <v>13</v>
      </c>
      <c r="D445" s="2" t="s">
        <v>41</v>
      </c>
      <c r="E445" s="3">
        <v>45881.317789351851</v>
      </c>
      <c r="G445" s="2" t="s">
        <v>937</v>
      </c>
      <c r="H445" s="2">
        <v>1740388</v>
      </c>
      <c r="I445" s="2" t="s">
        <v>171</v>
      </c>
      <c r="N445">
        <v>21</v>
      </c>
      <c r="O445" s="2" t="s">
        <v>153</v>
      </c>
      <c r="P445">
        <v>3954597.45</v>
      </c>
      <c r="Q445" s="2" t="s">
        <v>69</v>
      </c>
      <c r="S445" s="2">
        <v>10708684</v>
      </c>
      <c r="T445">
        <v>2641589.5</v>
      </c>
      <c r="U445" s="2" t="s">
        <v>69</v>
      </c>
    </row>
    <row r="446" spans="2:21" x14ac:dyDescent="0.2">
      <c r="B446" s="2">
        <v>1209480</v>
      </c>
      <c r="C446" s="2" t="s">
        <v>13</v>
      </c>
      <c r="D446" s="2" t="s">
        <v>41</v>
      </c>
      <c r="E446" s="3">
        <v>45881.317789351851</v>
      </c>
      <c r="G446" s="2" t="s">
        <v>937</v>
      </c>
      <c r="H446" s="2">
        <v>1740389</v>
      </c>
      <c r="I446" s="2" t="s">
        <v>184</v>
      </c>
      <c r="N446">
        <v>21</v>
      </c>
      <c r="O446" s="2" t="s">
        <v>153</v>
      </c>
      <c r="P446">
        <v>2264158.98</v>
      </c>
      <c r="Q446" s="2" t="s">
        <v>69</v>
      </c>
      <c r="S446" s="2">
        <v>10708685</v>
      </c>
      <c r="T446">
        <v>1236194.1000000001</v>
      </c>
      <c r="U446" s="2" t="s">
        <v>69</v>
      </c>
    </row>
    <row r="447" spans="2:21" x14ac:dyDescent="0.2">
      <c r="B447" s="2">
        <v>1209480</v>
      </c>
      <c r="C447" s="2" t="s">
        <v>13</v>
      </c>
      <c r="D447" s="2" t="s">
        <v>41</v>
      </c>
      <c r="E447" s="3">
        <v>45881.317789351851</v>
      </c>
      <c r="G447" s="2" t="s">
        <v>937</v>
      </c>
      <c r="H447" s="2">
        <v>1740390</v>
      </c>
      <c r="I447" s="2" t="s">
        <v>197</v>
      </c>
      <c r="N447">
        <v>21</v>
      </c>
      <c r="O447" s="2" t="s">
        <v>153</v>
      </c>
      <c r="P447">
        <v>5935735.5899999999</v>
      </c>
      <c r="Q447" s="2" t="s">
        <v>69</v>
      </c>
      <c r="S447" s="2">
        <v>10708686</v>
      </c>
      <c r="T447">
        <v>3156483.66</v>
      </c>
      <c r="U447" s="2" t="s">
        <v>69</v>
      </c>
    </row>
    <row r="448" spans="2:21" x14ac:dyDescent="0.2">
      <c r="B448" s="2">
        <v>1209480</v>
      </c>
      <c r="C448" s="2" t="s">
        <v>13</v>
      </c>
      <c r="D448" s="2" t="s">
        <v>41</v>
      </c>
      <c r="E448" s="3">
        <v>45881.317789351851</v>
      </c>
      <c r="G448" s="2" t="s">
        <v>937</v>
      </c>
      <c r="H448" s="2">
        <v>1740391</v>
      </c>
      <c r="I448" s="2" t="s">
        <v>210</v>
      </c>
      <c r="N448">
        <v>21</v>
      </c>
      <c r="O448" s="2" t="s">
        <v>153</v>
      </c>
      <c r="P448">
        <v>6509456.0999999996</v>
      </c>
      <c r="Q448" s="2" t="s">
        <v>69</v>
      </c>
      <c r="S448" s="2">
        <v>10708687</v>
      </c>
      <c r="T448">
        <v>3062101.38</v>
      </c>
      <c r="U448" s="2" t="s">
        <v>69</v>
      </c>
    </row>
    <row r="449" spans="2:21" x14ac:dyDescent="0.2">
      <c r="B449" s="2">
        <v>1209480</v>
      </c>
      <c r="C449" s="2" t="s">
        <v>13</v>
      </c>
      <c r="D449" s="2" t="s">
        <v>41</v>
      </c>
      <c r="E449" s="3">
        <v>45881.317789351851</v>
      </c>
      <c r="G449" s="2" t="s">
        <v>937</v>
      </c>
      <c r="H449" s="2">
        <v>1740392</v>
      </c>
      <c r="I449" s="2" t="s">
        <v>223</v>
      </c>
      <c r="N449">
        <v>21</v>
      </c>
      <c r="O449" s="2" t="s">
        <v>153</v>
      </c>
      <c r="P449">
        <v>566039.1</v>
      </c>
      <c r="Q449" s="2" t="s">
        <v>69</v>
      </c>
      <c r="S449" s="2">
        <v>10708688</v>
      </c>
      <c r="T449">
        <v>355254.39</v>
      </c>
      <c r="U449" s="2" t="s">
        <v>69</v>
      </c>
    </row>
    <row r="450" spans="2:21" x14ac:dyDescent="0.2">
      <c r="B450" s="2">
        <v>1209480</v>
      </c>
      <c r="C450" s="2" t="s">
        <v>13</v>
      </c>
      <c r="D450" s="2" t="s">
        <v>41</v>
      </c>
      <c r="E450" s="3">
        <v>45881.317789351851</v>
      </c>
      <c r="G450" s="2" t="s">
        <v>937</v>
      </c>
      <c r="H450" s="2">
        <v>1740393</v>
      </c>
      <c r="I450" s="2" t="s">
        <v>236</v>
      </c>
      <c r="N450">
        <v>21</v>
      </c>
      <c r="O450" s="2" t="s">
        <v>153</v>
      </c>
      <c r="P450">
        <v>495285.18</v>
      </c>
      <c r="Q450" s="2" t="s">
        <v>69</v>
      </c>
      <c r="S450" s="2">
        <v>10708689</v>
      </c>
      <c r="T450">
        <v>293916.18</v>
      </c>
      <c r="U450" s="2" t="s">
        <v>69</v>
      </c>
    </row>
    <row r="451" spans="2:21" x14ac:dyDescent="0.2">
      <c r="B451" s="2">
        <v>1209480</v>
      </c>
      <c r="C451" s="2" t="s">
        <v>13</v>
      </c>
      <c r="D451" s="2" t="s">
        <v>41</v>
      </c>
      <c r="E451" s="3">
        <v>45881.317789351851</v>
      </c>
      <c r="G451" s="2" t="s">
        <v>937</v>
      </c>
      <c r="H451" s="2">
        <v>1740394</v>
      </c>
      <c r="I451" s="2" t="s">
        <v>249</v>
      </c>
      <c r="N451">
        <v>21</v>
      </c>
      <c r="O451" s="2" t="s">
        <v>153</v>
      </c>
      <c r="P451">
        <v>7909194.9000000004</v>
      </c>
      <c r="Q451" s="2" t="s">
        <v>69</v>
      </c>
      <c r="S451" s="2">
        <v>10708690</v>
      </c>
      <c r="T451">
        <v>7909194.9000000004</v>
      </c>
      <c r="U451" s="2" t="s">
        <v>69</v>
      </c>
    </row>
    <row r="452" spans="2:21" x14ac:dyDescent="0.2">
      <c r="B452" s="2">
        <v>1209480</v>
      </c>
      <c r="C452" s="2" t="s">
        <v>13</v>
      </c>
      <c r="D452" s="2" t="s">
        <v>41</v>
      </c>
      <c r="E452" s="3">
        <v>45881.317789351851</v>
      </c>
      <c r="G452" s="2" t="s">
        <v>937</v>
      </c>
      <c r="H452" s="2">
        <v>1740395</v>
      </c>
      <c r="I452" s="2" t="s">
        <v>262</v>
      </c>
      <c r="N452">
        <v>21</v>
      </c>
      <c r="O452" s="2" t="s">
        <v>153</v>
      </c>
      <c r="P452">
        <v>1981138.14</v>
      </c>
      <c r="Q452" s="2" t="s">
        <v>69</v>
      </c>
      <c r="S452" s="2">
        <v>10708691</v>
      </c>
      <c r="T452">
        <v>1981138.14</v>
      </c>
      <c r="U452" s="2" t="s">
        <v>69</v>
      </c>
    </row>
    <row r="453" spans="2:21" x14ac:dyDescent="0.2">
      <c r="B453" s="2">
        <v>1209480</v>
      </c>
      <c r="C453" s="2" t="s">
        <v>13</v>
      </c>
      <c r="D453" s="2" t="s">
        <v>41</v>
      </c>
      <c r="E453" s="3">
        <v>45881.317789351851</v>
      </c>
      <c r="G453" s="2" t="s">
        <v>937</v>
      </c>
      <c r="H453" s="2">
        <v>1740396</v>
      </c>
      <c r="I453" s="2" t="s">
        <v>275</v>
      </c>
      <c r="N453">
        <v>21</v>
      </c>
      <c r="O453" s="2" t="s">
        <v>153</v>
      </c>
      <c r="P453">
        <v>2122648.56</v>
      </c>
      <c r="Q453" s="2" t="s">
        <v>69</v>
      </c>
      <c r="S453" s="2">
        <v>10708692</v>
      </c>
      <c r="T453">
        <v>820677.36</v>
      </c>
      <c r="U453" s="2" t="s">
        <v>69</v>
      </c>
    </row>
    <row r="454" spans="2:21" x14ac:dyDescent="0.2">
      <c r="B454" s="2">
        <v>1209480</v>
      </c>
      <c r="C454" s="2" t="s">
        <v>13</v>
      </c>
      <c r="D454" s="2" t="s">
        <v>41</v>
      </c>
      <c r="E454" s="3">
        <v>45881.317789351851</v>
      </c>
      <c r="G454" s="2" t="s">
        <v>937</v>
      </c>
      <c r="H454" s="2">
        <v>1740397</v>
      </c>
      <c r="I454" s="2" t="s">
        <v>288</v>
      </c>
      <c r="N454">
        <v>21</v>
      </c>
      <c r="O454" s="2" t="s">
        <v>153</v>
      </c>
      <c r="P454">
        <v>1981138.14</v>
      </c>
      <c r="Q454" s="2" t="s">
        <v>69</v>
      </c>
      <c r="S454" s="2">
        <v>10708693</v>
      </c>
      <c r="T454">
        <v>1371786</v>
      </c>
      <c r="U454" s="2" t="s">
        <v>69</v>
      </c>
    </row>
    <row r="455" spans="2:21" x14ac:dyDescent="0.2">
      <c r="B455" s="2">
        <v>1209480</v>
      </c>
      <c r="C455" s="2" t="s">
        <v>13</v>
      </c>
      <c r="D455" s="2" t="s">
        <v>41</v>
      </c>
      <c r="E455" s="3">
        <v>45881.317789351851</v>
      </c>
      <c r="G455" s="2" t="s">
        <v>937</v>
      </c>
      <c r="H455" s="2">
        <v>1740398</v>
      </c>
      <c r="I455" s="2" t="s">
        <v>301</v>
      </c>
      <c r="N455">
        <v>21</v>
      </c>
      <c r="O455" s="2" t="s">
        <v>153</v>
      </c>
      <c r="P455">
        <v>990569.07</v>
      </c>
      <c r="Q455" s="2" t="s">
        <v>69</v>
      </c>
      <c r="S455" s="2">
        <v>10708694</v>
      </c>
      <c r="T455">
        <v>661411.38</v>
      </c>
      <c r="U455" s="2" t="s">
        <v>69</v>
      </c>
    </row>
    <row r="456" spans="2:21" x14ac:dyDescent="0.2">
      <c r="B456" s="2">
        <v>1209480</v>
      </c>
      <c r="C456" s="2" t="s">
        <v>13</v>
      </c>
      <c r="D456" s="2" t="s">
        <v>41</v>
      </c>
      <c r="E456" s="3">
        <v>45881.317789351851</v>
      </c>
      <c r="G456" s="2" t="s">
        <v>937</v>
      </c>
      <c r="H456" s="2">
        <v>1740399</v>
      </c>
      <c r="I456" s="2" t="s">
        <v>314</v>
      </c>
      <c r="N456">
        <v>21</v>
      </c>
      <c r="O456" s="2" t="s">
        <v>153</v>
      </c>
      <c r="P456">
        <v>2655015.5499999998</v>
      </c>
      <c r="Q456" s="2" t="s">
        <v>69</v>
      </c>
      <c r="S456" s="2">
        <v>10708695</v>
      </c>
      <c r="T456">
        <v>2655015.5499999998</v>
      </c>
      <c r="U456" s="2" t="s">
        <v>69</v>
      </c>
    </row>
    <row r="457" spans="2:21" x14ac:dyDescent="0.2">
      <c r="B457" s="2">
        <v>1209480</v>
      </c>
      <c r="C457" s="2" t="s">
        <v>13</v>
      </c>
      <c r="D457" s="2" t="s">
        <v>41</v>
      </c>
      <c r="E457" s="3">
        <v>45881.317789351851</v>
      </c>
      <c r="G457" s="2" t="s">
        <v>937</v>
      </c>
      <c r="H457" s="2">
        <v>1740400</v>
      </c>
      <c r="I457" s="2" t="s">
        <v>327</v>
      </c>
      <c r="N457">
        <v>21</v>
      </c>
      <c r="O457" s="2" t="s">
        <v>153</v>
      </c>
      <c r="P457">
        <v>1330085.46</v>
      </c>
      <c r="Q457" s="2" t="s">
        <v>69</v>
      </c>
      <c r="S457" s="2">
        <v>10708696</v>
      </c>
      <c r="T457">
        <v>1330085.46</v>
      </c>
      <c r="U457" s="2" t="s">
        <v>69</v>
      </c>
    </row>
    <row r="458" spans="2:21" x14ac:dyDescent="0.2">
      <c r="B458" s="2">
        <v>1209480</v>
      </c>
      <c r="C458" s="2" t="s">
        <v>13</v>
      </c>
      <c r="D458" s="2" t="s">
        <v>41</v>
      </c>
      <c r="E458" s="3">
        <v>45881.317789351851</v>
      </c>
      <c r="G458" s="2" t="s">
        <v>937</v>
      </c>
      <c r="H458" s="2">
        <v>1740401</v>
      </c>
      <c r="I458" s="2" t="s">
        <v>340</v>
      </c>
      <c r="N458">
        <v>21</v>
      </c>
      <c r="O458" s="2" t="s">
        <v>153</v>
      </c>
      <c r="P458">
        <v>215877.7</v>
      </c>
      <c r="Q458" s="2" t="s">
        <v>69</v>
      </c>
      <c r="S458" s="2">
        <v>10708697</v>
      </c>
      <c r="T458">
        <v>215877.7</v>
      </c>
      <c r="U458" s="2" t="s">
        <v>69</v>
      </c>
    </row>
    <row r="459" spans="2:21" x14ac:dyDescent="0.2">
      <c r="B459" s="2">
        <v>1209480</v>
      </c>
      <c r="C459" s="2" t="s">
        <v>13</v>
      </c>
      <c r="D459" s="2" t="s">
        <v>41</v>
      </c>
      <c r="E459" s="3">
        <v>45881.317789351851</v>
      </c>
      <c r="G459" s="2" t="s">
        <v>937</v>
      </c>
      <c r="H459" s="2">
        <v>1740402</v>
      </c>
      <c r="I459" s="2" t="s">
        <v>353</v>
      </c>
      <c r="N459">
        <v>21</v>
      </c>
      <c r="O459" s="2" t="s">
        <v>153</v>
      </c>
      <c r="P459">
        <v>1388728.4</v>
      </c>
      <c r="Q459" s="2" t="s">
        <v>69</v>
      </c>
      <c r="S459" s="2">
        <v>10708698</v>
      </c>
      <c r="T459">
        <v>1388728.4</v>
      </c>
      <c r="U459" s="2" t="s">
        <v>69</v>
      </c>
    </row>
    <row r="460" spans="2:21" x14ac:dyDescent="0.2">
      <c r="B460" s="2">
        <v>1209480</v>
      </c>
      <c r="C460" s="2" t="s">
        <v>13</v>
      </c>
      <c r="D460" s="2" t="s">
        <v>41</v>
      </c>
      <c r="E460" s="3">
        <v>45881.317789351851</v>
      </c>
      <c r="G460" s="2" t="s">
        <v>937</v>
      </c>
      <c r="H460" s="2">
        <v>1740403</v>
      </c>
      <c r="I460" s="2" t="s">
        <v>366</v>
      </c>
      <c r="N460">
        <v>21</v>
      </c>
      <c r="O460" s="2" t="s">
        <v>153</v>
      </c>
      <c r="P460">
        <v>678493.56</v>
      </c>
      <c r="Q460" s="2" t="s">
        <v>69</v>
      </c>
      <c r="S460" s="2">
        <v>10708699</v>
      </c>
      <c r="T460">
        <v>678493.56</v>
      </c>
      <c r="U460" s="2" t="s">
        <v>69</v>
      </c>
    </row>
    <row r="461" spans="2:21" x14ac:dyDescent="0.2">
      <c r="B461" s="2">
        <v>1209480</v>
      </c>
      <c r="C461" s="2" t="s">
        <v>13</v>
      </c>
      <c r="D461" s="2" t="s">
        <v>41</v>
      </c>
      <c r="E461" s="3">
        <v>45881.317789351851</v>
      </c>
      <c r="G461" s="2" t="s">
        <v>937</v>
      </c>
      <c r="H461" s="2">
        <v>1740404</v>
      </c>
      <c r="I461" s="2" t="s">
        <v>379</v>
      </c>
      <c r="N461">
        <v>21</v>
      </c>
      <c r="O461" s="2" t="s">
        <v>153</v>
      </c>
      <c r="P461">
        <v>3347515.15</v>
      </c>
      <c r="Q461" s="2" t="s">
        <v>69</v>
      </c>
      <c r="S461" s="2">
        <v>10708700</v>
      </c>
      <c r="T461">
        <v>3347515.15</v>
      </c>
      <c r="U461" s="2" t="s">
        <v>69</v>
      </c>
    </row>
    <row r="462" spans="2:21" x14ac:dyDescent="0.2">
      <c r="B462" s="2">
        <v>1209480</v>
      </c>
      <c r="C462" s="2" t="s">
        <v>13</v>
      </c>
      <c r="D462" s="2" t="s">
        <v>41</v>
      </c>
      <c r="E462" s="3">
        <v>45881.317789351851</v>
      </c>
      <c r="G462" s="2" t="s">
        <v>937</v>
      </c>
      <c r="H462" s="2">
        <v>1740405</v>
      </c>
      <c r="I462" s="2" t="s">
        <v>392</v>
      </c>
      <c r="N462">
        <v>21</v>
      </c>
      <c r="O462" s="2" t="s">
        <v>153</v>
      </c>
      <c r="P462">
        <v>559044.72</v>
      </c>
      <c r="Q462" s="2" t="s">
        <v>69</v>
      </c>
      <c r="S462" s="2">
        <v>10708701</v>
      </c>
      <c r="T462">
        <v>559044.72</v>
      </c>
      <c r="U462" s="2" t="s">
        <v>69</v>
      </c>
    </row>
    <row r="463" spans="2:21" x14ac:dyDescent="0.2">
      <c r="B463" s="2">
        <v>1209480</v>
      </c>
      <c r="C463" s="2" t="s">
        <v>13</v>
      </c>
      <c r="D463" s="2" t="s">
        <v>41</v>
      </c>
      <c r="E463" s="3">
        <v>45881.317789351851</v>
      </c>
      <c r="G463" s="2" t="s">
        <v>937</v>
      </c>
      <c r="H463" s="2">
        <v>1740406</v>
      </c>
      <c r="I463" s="2" t="s">
        <v>405</v>
      </c>
      <c r="N463">
        <v>21</v>
      </c>
      <c r="O463" s="2" t="s">
        <v>153</v>
      </c>
      <c r="P463">
        <v>5087777.78</v>
      </c>
      <c r="Q463" s="2" t="s">
        <v>69</v>
      </c>
      <c r="S463" s="2">
        <v>10708702</v>
      </c>
      <c r="T463">
        <v>5087777.78</v>
      </c>
      <c r="U463" s="2" t="s">
        <v>69</v>
      </c>
    </row>
    <row r="464" spans="2:21" x14ac:dyDescent="0.2">
      <c r="B464" s="2">
        <v>1209480</v>
      </c>
      <c r="C464" s="2" t="s">
        <v>13</v>
      </c>
      <c r="D464" s="2" t="s">
        <v>41</v>
      </c>
      <c r="E464" s="3">
        <v>45881.317789351851</v>
      </c>
      <c r="G464" s="2" t="s">
        <v>937</v>
      </c>
      <c r="H464" s="2">
        <v>1740407</v>
      </c>
      <c r="I464" s="2" t="s">
        <v>418</v>
      </c>
      <c r="N464">
        <v>21</v>
      </c>
      <c r="O464" s="2" t="s">
        <v>153</v>
      </c>
      <c r="P464">
        <v>3347515.15</v>
      </c>
      <c r="Q464" s="2" t="s">
        <v>69</v>
      </c>
      <c r="S464" s="2">
        <v>10708703</v>
      </c>
      <c r="T464">
        <v>3347515.15</v>
      </c>
      <c r="U464" s="2" t="s">
        <v>69</v>
      </c>
    </row>
    <row r="465" spans="2:21" x14ac:dyDescent="0.2">
      <c r="B465" s="2">
        <v>1209480</v>
      </c>
      <c r="C465" s="2" t="s">
        <v>13</v>
      </c>
      <c r="D465" s="2" t="s">
        <v>41</v>
      </c>
      <c r="E465" s="3">
        <v>45881.317789351851</v>
      </c>
      <c r="G465" s="2" t="s">
        <v>937</v>
      </c>
      <c r="H465" s="2">
        <v>1740408</v>
      </c>
      <c r="I465" s="2" t="s">
        <v>431</v>
      </c>
      <c r="N465">
        <v>21</v>
      </c>
      <c r="O465" s="2" t="s">
        <v>153</v>
      </c>
      <c r="P465">
        <v>1947760.9</v>
      </c>
      <c r="Q465" s="2" t="s">
        <v>69</v>
      </c>
      <c r="S465" s="2">
        <v>10708704</v>
      </c>
      <c r="T465">
        <v>1947760.9</v>
      </c>
      <c r="U465" s="2" t="s">
        <v>69</v>
      </c>
    </row>
    <row r="466" spans="2:21" x14ac:dyDescent="0.2">
      <c r="B466" s="2">
        <v>1209480</v>
      </c>
      <c r="C466" s="2" t="s">
        <v>13</v>
      </c>
      <c r="D466" s="2" t="s">
        <v>41</v>
      </c>
      <c r="E466" s="3">
        <v>45881.317789351851</v>
      </c>
      <c r="G466" s="2" t="s">
        <v>937</v>
      </c>
      <c r="H466" s="2">
        <v>1740409</v>
      </c>
      <c r="I466" s="2" t="s">
        <v>444</v>
      </c>
      <c r="N466">
        <v>21</v>
      </c>
      <c r="O466" s="2" t="s">
        <v>153</v>
      </c>
      <c r="P466">
        <v>2355091.08</v>
      </c>
      <c r="Q466" s="2" t="s">
        <v>69</v>
      </c>
      <c r="S466" s="2">
        <v>10708705</v>
      </c>
      <c r="T466">
        <v>2306665.77</v>
      </c>
      <c r="U466" s="2" t="s">
        <v>69</v>
      </c>
    </row>
    <row r="467" spans="2:21" x14ac:dyDescent="0.2">
      <c r="B467" s="2">
        <v>1209480</v>
      </c>
      <c r="C467" s="2" t="s">
        <v>13</v>
      </c>
      <c r="D467" s="2" t="s">
        <v>41</v>
      </c>
      <c r="E467" s="3">
        <v>45881.317789351851</v>
      </c>
      <c r="G467" s="2" t="s">
        <v>937</v>
      </c>
      <c r="H467" s="2">
        <v>1740410</v>
      </c>
      <c r="I467" s="2" t="s">
        <v>457</v>
      </c>
      <c r="N467">
        <v>21</v>
      </c>
      <c r="O467" s="2" t="s">
        <v>153</v>
      </c>
      <c r="P467">
        <v>2355091.08</v>
      </c>
      <c r="Q467" s="2" t="s">
        <v>69</v>
      </c>
      <c r="S467" s="2">
        <v>10708706</v>
      </c>
      <c r="T467">
        <v>2306665.77</v>
      </c>
      <c r="U467" s="2" t="s">
        <v>69</v>
      </c>
    </row>
    <row r="468" spans="2:21" x14ac:dyDescent="0.2">
      <c r="B468" s="2">
        <v>1209480</v>
      </c>
      <c r="C468" s="2" t="s">
        <v>13</v>
      </c>
      <c r="D468" s="2" t="s">
        <v>41</v>
      </c>
      <c r="E468" s="3">
        <v>45881.317789351851</v>
      </c>
      <c r="G468" s="2" t="s">
        <v>937</v>
      </c>
      <c r="H468" s="2">
        <v>1740411</v>
      </c>
      <c r="I468" s="2" t="s">
        <v>470</v>
      </c>
      <c r="N468">
        <v>21</v>
      </c>
      <c r="O468" s="2" t="s">
        <v>153</v>
      </c>
      <c r="P468">
        <v>962329</v>
      </c>
      <c r="Q468" s="2" t="s">
        <v>69</v>
      </c>
      <c r="S468" s="2">
        <v>10708707</v>
      </c>
      <c r="T468">
        <v>962329</v>
      </c>
      <c r="U468" s="2" t="s">
        <v>69</v>
      </c>
    </row>
    <row r="469" spans="2:21" x14ac:dyDescent="0.2">
      <c r="B469" s="2">
        <v>1209480</v>
      </c>
      <c r="C469" s="2" t="s">
        <v>13</v>
      </c>
      <c r="D469" s="2" t="s">
        <v>41</v>
      </c>
      <c r="E469" s="3">
        <v>45881.317789351851</v>
      </c>
      <c r="G469" s="2" t="s">
        <v>937</v>
      </c>
      <c r="H469" s="2">
        <v>1740412</v>
      </c>
      <c r="I469" s="2" t="s">
        <v>483</v>
      </c>
      <c r="N469">
        <v>21</v>
      </c>
      <c r="O469" s="2" t="s">
        <v>153</v>
      </c>
      <c r="P469">
        <v>278177.25</v>
      </c>
      <c r="Q469" s="2" t="s">
        <v>69</v>
      </c>
      <c r="S469" s="2">
        <v>10708708</v>
      </c>
      <c r="T469">
        <v>278177.25</v>
      </c>
      <c r="U469" s="2" t="s">
        <v>69</v>
      </c>
    </row>
    <row r="470" spans="2:21" x14ac:dyDescent="0.2">
      <c r="B470" s="2">
        <v>1209480</v>
      </c>
      <c r="C470" s="2" t="s">
        <v>13</v>
      </c>
      <c r="D470" s="2" t="s">
        <v>41</v>
      </c>
      <c r="E470" s="3">
        <v>45881.317789351851</v>
      </c>
      <c r="G470" s="2" t="s">
        <v>937</v>
      </c>
      <c r="H470" s="2">
        <v>1740413</v>
      </c>
      <c r="I470" s="2" t="s">
        <v>496</v>
      </c>
      <c r="N470">
        <v>21</v>
      </c>
      <c r="O470" s="2" t="s">
        <v>153</v>
      </c>
      <c r="P470">
        <v>278177.25</v>
      </c>
      <c r="Q470" s="2" t="s">
        <v>69</v>
      </c>
      <c r="S470" s="2">
        <v>10708709</v>
      </c>
      <c r="T470">
        <v>278177.25</v>
      </c>
      <c r="U470" s="2" t="s">
        <v>69</v>
      </c>
    </row>
    <row r="471" spans="2:21" x14ac:dyDescent="0.2">
      <c r="B471" s="2">
        <v>1209480</v>
      </c>
      <c r="C471" s="2" t="s">
        <v>13</v>
      </c>
      <c r="D471" s="2" t="s">
        <v>41</v>
      </c>
      <c r="E471" s="3">
        <v>45881.317789351851</v>
      </c>
      <c r="G471" s="2" t="s">
        <v>937</v>
      </c>
      <c r="H471" s="2">
        <v>1740414</v>
      </c>
      <c r="I471" s="2" t="s">
        <v>509</v>
      </c>
      <c r="N471">
        <v>21</v>
      </c>
      <c r="O471" s="2" t="s">
        <v>153</v>
      </c>
      <c r="P471">
        <v>2846724.3</v>
      </c>
      <c r="Q471" s="2" t="s">
        <v>69</v>
      </c>
      <c r="S471" s="2">
        <v>10708710</v>
      </c>
      <c r="T471">
        <v>2471351.1</v>
      </c>
      <c r="U471" s="2" t="s">
        <v>69</v>
      </c>
    </row>
    <row r="472" spans="2:21" x14ac:dyDescent="0.2">
      <c r="B472" s="2">
        <v>1209480</v>
      </c>
      <c r="C472" s="2" t="s">
        <v>13</v>
      </c>
      <c r="D472" s="2" t="s">
        <v>41</v>
      </c>
      <c r="E472" s="3">
        <v>45881.317789351851</v>
      </c>
      <c r="G472" s="2" t="s">
        <v>937</v>
      </c>
      <c r="H472" s="2">
        <v>1740415</v>
      </c>
      <c r="I472" s="2" t="s">
        <v>522</v>
      </c>
      <c r="N472">
        <v>21</v>
      </c>
      <c r="O472" s="2" t="s">
        <v>153</v>
      </c>
      <c r="P472">
        <v>2175998.6</v>
      </c>
      <c r="Q472" s="2" t="s">
        <v>69</v>
      </c>
      <c r="S472" s="2">
        <v>10708711</v>
      </c>
      <c r="T472">
        <v>1948296.5</v>
      </c>
      <c r="U472" s="2" t="s">
        <v>69</v>
      </c>
    </row>
    <row r="473" spans="2:21" x14ac:dyDescent="0.2">
      <c r="B473" s="2">
        <v>1209480</v>
      </c>
      <c r="C473" s="2" t="s">
        <v>13</v>
      </c>
      <c r="D473" s="2" t="s">
        <v>41</v>
      </c>
      <c r="E473" s="3">
        <v>45881.317789351851</v>
      </c>
      <c r="G473" s="2" t="s">
        <v>937</v>
      </c>
      <c r="H473" s="2">
        <v>1740416</v>
      </c>
      <c r="I473" s="2" t="s">
        <v>535</v>
      </c>
      <c r="N473">
        <v>21</v>
      </c>
      <c r="O473" s="2" t="s">
        <v>153</v>
      </c>
      <c r="P473">
        <v>2175998.6</v>
      </c>
      <c r="Q473" s="2" t="s">
        <v>69</v>
      </c>
      <c r="S473" s="2">
        <v>10708712</v>
      </c>
      <c r="T473">
        <v>1948296.5</v>
      </c>
      <c r="U473" s="2" t="s">
        <v>69</v>
      </c>
    </row>
    <row r="474" spans="2:21" x14ac:dyDescent="0.2">
      <c r="B474" s="2">
        <v>1209480</v>
      </c>
      <c r="C474" s="2" t="s">
        <v>13</v>
      </c>
      <c r="D474" s="2" t="s">
        <v>41</v>
      </c>
      <c r="E474" s="3">
        <v>45881.317789351851</v>
      </c>
      <c r="G474" s="2" t="s">
        <v>937</v>
      </c>
      <c r="H474" s="2">
        <v>1740417</v>
      </c>
      <c r="I474" s="2" t="s">
        <v>548</v>
      </c>
      <c r="N474">
        <v>21</v>
      </c>
      <c r="O474" s="2" t="s">
        <v>153</v>
      </c>
      <c r="P474">
        <v>9732372.1500000004</v>
      </c>
      <c r="Q474" s="2" t="s">
        <v>69</v>
      </c>
      <c r="S474" s="2">
        <v>10708713</v>
      </c>
      <c r="T474">
        <v>8006931.5999999996</v>
      </c>
      <c r="U474" s="2" t="s">
        <v>69</v>
      </c>
    </row>
    <row r="475" spans="2:21" x14ac:dyDescent="0.2">
      <c r="B475" s="2">
        <v>1209480</v>
      </c>
      <c r="C475" s="2" t="s">
        <v>13</v>
      </c>
      <c r="D475" s="2" t="s">
        <v>41</v>
      </c>
      <c r="E475" s="3">
        <v>45881.317789351851</v>
      </c>
      <c r="G475" s="2" t="s">
        <v>937</v>
      </c>
      <c r="H475" s="2">
        <v>1740418</v>
      </c>
      <c r="I475" s="2" t="s">
        <v>561</v>
      </c>
      <c r="N475">
        <v>21</v>
      </c>
      <c r="O475" s="2" t="s">
        <v>153</v>
      </c>
      <c r="P475">
        <v>7457024.9000000004</v>
      </c>
      <c r="Q475" s="2" t="s">
        <v>69</v>
      </c>
      <c r="S475" s="2">
        <v>10708714</v>
      </c>
      <c r="T475">
        <v>5892156.2000000002</v>
      </c>
      <c r="U475" s="2" t="s">
        <v>69</v>
      </c>
    </row>
    <row r="476" spans="2:21" x14ac:dyDescent="0.2">
      <c r="B476" s="2">
        <v>1209480</v>
      </c>
      <c r="C476" s="2" t="s">
        <v>13</v>
      </c>
      <c r="D476" s="2" t="s">
        <v>41</v>
      </c>
      <c r="E476" s="3">
        <v>45881.317789351851</v>
      </c>
      <c r="G476" s="2" t="s">
        <v>937</v>
      </c>
      <c r="H476" s="2">
        <v>1740419</v>
      </c>
      <c r="I476" s="2" t="s">
        <v>574</v>
      </c>
      <c r="N476">
        <v>21</v>
      </c>
      <c r="O476" s="2" t="s">
        <v>153</v>
      </c>
      <c r="P476">
        <v>7457024.9000000004</v>
      </c>
      <c r="Q476" s="2" t="s">
        <v>69</v>
      </c>
      <c r="S476" s="2">
        <v>10708715</v>
      </c>
      <c r="T476">
        <v>5892156.2000000002</v>
      </c>
      <c r="U476" s="2" t="s">
        <v>69</v>
      </c>
    </row>
    <row r="477" spans="2:21" x14ac:dyDescent="0.2">
      <c r="B477" s="2">
        <v>1209480</v>
      </c>
      <c r="C477" s="2" t="s">
        <v>13</v>
      </c>
      <c r="D477" s="2" t="s">
        <v>41</v>
      </c>
      <c r="E477" s="3">
        <v>45881.317789351851</v>
      </c>
      <c r="G477" s="2" t="s">
        <v>937</v>
      </c>
      <c r="H477" s="2">
        <v>1740420</v>
      </c>
      <c r="I477" s="2" t="s">
        <v>587</v>
      </c>
      <c r="N477">
        <v>21</v>
      </c>
      <c r="O477" s="2" t="s">
        <v>153</v>
      </c>
      <c r="P477">
        <v>1694828.95</v>
      </c>
      <c r="Q477" s="2" t="s">
        <v>69</v>
      </c>
      <c r="S477" s="2">
        <v>10708716</v>
      </c>
      <c r="T477">
        <v>1694828.95</v>
      </c>
      <c r="U477" s="2" t="s">
        <v>69</v>
      </c>
    </row>
    <row r="478" spans="2:21" x14ac:dyDescent="0.2">
      <c r="B478" s="2">
        <v>1209480</v>
      </c>
      <c r="C478" s="2" t="s">
        <v>13</v>
      </c>
      <c r="D478" s="2" t="s">
        <v>41</v>
      </c>
      <c r="E478" s="3">
        <v>45881.317789351851</v>
      </c>
      <c r="G478" s="2" t="s">
        <v>937</v>
      </c>
      <c r="H478" s="2">
        <v>1740421</v>
      </c>
      <c r="I478" s="2" t="s">
        <v>600</v>
      </c>
      <c r="N478">
        <v>21</v>
      </c>
      <c r="O478" s="2" t="s">
        <v>153</v>
      </c>
      <c r="P478">
        <v>1935411.2</v>
      </c>
      <c r="Q478" s="2" t="s">
        <v>69</v>
      </c>
      <c r="S478" s="2">
        <v>10708717</v>
      </c>
      <c r="T478">
        <v>1935411.2</v>
      </c>
      <c r="U478" s="2" t="s">
        <v>69</v>
      </c>
    </row>
    <row r="479" spans="2:21" x14ac:dyDescent="0.2">
      <c r="B479" s="2">
        <v>1209480</v>
      </c>
      <c r="C479" s="2" t="s">
        <v>13</v>
      </c>
      <c r="D479" s="2" t="s">
        <v>41</v>
      </c>
      <c r="E479" s="3">
        <v>45881.317789351851</v>
      </c>
      <c r="G479" s="2" t="s">
        <v>937</v>
      </c>
      <c r="H479" s="2">
        <v>1740422</v>
      </c>
      <c r="I479" s="2" t="s">
        <v>613</v>
      </c>
      <c r="N479">
        <v>21</v>
      </c>
      <c r="O479" s="2" t="s">
        <v>153</v>
      </c>
      <c r="P479">
        <v>4886918.2</v>
      </c>
      <c r="Q479" s="2" t="s">
        <v>69</v>
      </c>
      <c r="S479" s="2">
        <v>10708718</v>
      </c>
      <c r="T479">
        <v>4886918.2</v>
      </c>
      <c r="U479" s="2" t="s">
        <v>69</v>
      </c>
    </row>
    <row r="480" spans="2:21" x14ac:dyDescent="0.2">
      <c r="B480" s="2">
        <v>1209480</v>
      </c>
      <c r="C480" s="2" t="s">
        <v>13</v>
      </c>
      <c r="D480" s="2" t="s">
        <v>41</v>
      </c>
      <c r="E480" s="3">
        <v>45881.317789351851</v>
      </c>
      <c r="G480" s="2" t="s">
        <v>937</v>
      </c>
      <c r="H480" s="2">
        <v>1740423</v>
      </c>
      <c r="I480" s="2" t="s">
        <v>626</v>
      </c>
      <c r="N480">
        <v>21</v>
      </c>
      <c r="O480" s="2" t="s">
        <v>153</v>
      </c>
      <c r="P480">
        <v>2168996.63</v>
      </c>
      <c r="Q480" s="2" t="s">
        <v>69</v>
      </c>
      <c r="S480" s="2">
        <v>10708719</v>
      </c>
      <c r="T480">
        <v>2168996.63</v>
      </c>
      <c r="U480" s="2" t="s">
        <v>69</v>
      </c>
    </row>
    <row r="481" spans="2:21" x14ac:dyDescent="0.2">
      <c r="B481" s="2">
        <v>1209480</v>
      </c>
      <c r="C481" s="2" t="s">
        <v>13</v>
      </c>
      <c r="D481" s="2" t="s">
        <v>41</v>
      </c>
      <c r="E481" s="3">
        <v>45881.317789351851</v>
      </c>
      <c r="G481" s="2" t="s">
        <v>937</v>
      </c>
      <c r="H481" s="2">
        <v>1740424</v>
      </c>
      <c r="I481" s="2" t="s">
        <v>639</v>
      </c>
      <c r="N481">
        <v>21</v>
      </c>
      <c r="O481" s="2" t="s">
        <v>153</v>
      </c>
      <c r="P481">
        <v>424529.97</v>
      </c>
      <c r="Q481" s="2" t="s">
        <v>69</v>
      </c>
      <c r="S481" s="2">
        <v>10708720</v>
      </c>
      <c r="T481">
        <v>320683.68</v>
      </c>
      <c r="U481" s="2" t="s">
        <v>69</v>
      </c>
    </row>
    <row r="482" spans="2:21" x14ac:dyDescent="0.2">
      <c r="B482" s="2">
        <v>1209480</v>
      </c>
      <c r="C482" s="2" t="s">
        <v>13</v>
      </c>
      <c r="D482" s="2" t="s">
        <v>41</v>
      </c>
      <c r="E482" s="3">
        <v>45881.317789351851</v>
      </c>
      <c r="G482" s="2" t="s">
        <v>937</v>
      </c>
      <c r="H482" s="2">
        <v>1740425</v>
      </c>
      <c r="I482" s="2" t="s">
        <v>652</v>
      </c>
      <c r="N482">
        <v>21</v>
      </c>
      <c r="O482" s="2" t="s">
        <v>153</v>
      </c>
      <c r="P482">
        <v>42581.88</v>
      </c>
      <c r="Q482" s="2" t="s">
        <v>69</v>
      </c>
      <c r="S482" s="2">
        <v>10708721</v>
      </c>
      <c r="T482">
        <v>42581.88</v>
      </c>
      <c r="U482" s="2" t="s">
        <v>69</v>
      </c>
    </row>
    <row r="483" spans="2:21" x14ac:dyDescent="0.2">
      <c r="B483" s="2">
        <v>1209480</v>
      </c>
      <c r="C483" s="2" t="s">
        <v>13</v>
      </c>
      <c r="D483" s="2" t="s">
        <v>41</v>
      </c>
      <c r="E483" s="3">
        <v>45881.317789351851</v>
      </c>
      <c r="G483" s="2" t="s">
        <v>937</v>
      </c>
      <c r="H483" s="2">
        <v>1740426</v>
      </c>
      <c r="I483" s="2" t="s">
        <v>665</v>
      </c>
      <c r="N483">
        <v>21</v>
      </c>
      <c r="O483" s="2" t="s">
        <v>153</v>
      </c>
      <c r="P483">
        <v>2020798.2</v>
      </c>
      <c r="Q483" s="2" t="s">
        <v>69</v>
      </c>
      <c r="S483" s="2">
        <v>10708722</v>
      </c>
      <c r="T483">
        <v>2020798.2</v>
      </c>
      <c r="U483" s="2" t="s">
        <v>69</v>
      </c>
    </row>
    <row r="484" spans="2:21" x14ac:dyDescent="0.2">
      <c r="B484" s="2">
        <v>1209480</v>
      </c>
      <c r="C484" s="2" t="s">
        <v>13</v>
      </c>
      <c r="D484" s="2" t="s">
        <v>41</v>
      </c>
      <c r="E484" s="3">
        <v>45881.317789351851</v>
      </c>
      <c r="G484" s="2" t="s">
        <v>937</v>
      </c>
      <c r="H484" s="2">
        <v>1740427</v>
      </c>
      <c r="I484" s="2" t="s">
        <v>678</v>
      </c>
      <c r="N484">
        <v>21</v>
      </c>
      <c r="O484" s="2" t="s">
        <v>153</v>
      </c>
      <c r="P484">
        <v>2203927.0499999998</v>
      </c>
      <c r="Q484" s="2" t="s">
        <v>69</v>
      </c>
      <c r="S484" s="2">
        <v>10708723</v>
      </c>
      <c r="T484">
        <v>2203927.0499999998</v>
      </c>
      <c r="U484" s="2" t="s">
        <v>69</v>
      </c>
    </row>
    <row r="485" spans="2:21" x14ac:dyDescent="0.2">
      <c r="B485" s="2">
        <v>1209480</v>
      </c>
      <c r="C485" s="2" t="s">
        <v>13</v>
      </c>
      <c r="D485" s="2" t="s">
        <v>41</v>
      </c>
      <c r="E485" s="3">
        <v>45881.317789351851</v>
      </c>
      <c r="G485" s="2" t="s">
        <v>937</v>
      </c>
      <c r="H485" s="2">
        <v>1740428</v>
      </c>
      <c r="I485" s="2" t="s">
        <v>691</v>
      </c>
      <c r="N485">
        <v>21</v>
      </c>
      <c r="O485" s="2" t="s">
        <v>153</v>
      </c>
      <c r="P485">
        <v>3389657.9</v>
      </c>
      <c r="Q485" s="2" t="s">
        <v>69</v>
      </c>
      <c r="S485" s="2">
        <v>10708724</v>
      </c>
      <c r="T485">
        <v>1609977.55</v>
      </c>
      <c r="U485" s="2" t="s">
        <v>69</v>
      </c>
    </row>
    <row r="486" spans="2:21" x14ac:dyDescent="0.2">
      <c r="B486" s="2">
        <v>1209480</v>
      </c>
      <c r="C486" s="2" t="s">
        <v>13</v>
      </c>
      <c r="D486" s="2" t="s">
        <v>41</v>
      </c>
      <c r="E486" s="3">
        <v>45881.317789351851</v>
      </c>
      <c r="G486" s="2" t="s">
        <v>937</v>
      </c>
      <c r="H486" s="2">
        <v>1740429</v>
      </c>
      <c r="I486" s="2" t="s">
        <v>704</v>
      </c>
      <c r="N486">
        <v>21</v>
      </c>
      <c r="O486" s="2" t="s">
        <v>153</v>
      </c>
      <c r="P486">
        <v>888550.56</v>
      </c>
      <c r="Q486" s="2" t="s">
        <v>69</v>
      </c>
      <c r="S486" s="2">
        <v>10708725</v>
      </c>
      <c r="T486">
        <v>784886.22</v>
      </c>
      <c r="U486" s="2" t="s">
        <v>69</v>
      </c>
    </row>
    <row r="487" spans="2:21" x14ac:dyDescent="0.2">
      <c r="B487" s="2">
        <v>1209480</v>
      </c>
      <c r="C487" s="2" t="s">
        <v>13</v>
      </c>
      <c r="D487" s="2" t="s">
        <v>41</v>
      </c>
      <c r="E487" s="3">
        <v>45881.317789351851</v>
      </c>
      <c r="G487" s="2" t="s">
        <v>937</v>
      </c>
      <c r="H487" s="2">
        <v>1740430</v>
      </c>
      <c r="I487" s="2" t="s">
        <v>717</v>
      </c>
      <c r="N487">
        <v>21</v>
      </c>
      <c r="O487" s="2" t="s">
        <v>153</v>
      </c>
      <c r="P487">
        <v>1808913.23</v>
      </c>
      <c r="Q487" s="2" t="s">
        <v>69</v>
      </c>
      <c r="S487" s="2">
        <v>10708726</v>
      </c>
      <c r="T487">
        <v>1808913.23</v>
      </c>
      <c r="U487" s="2" t="s">
        <v>69</v>
      </c>
    </row>
    <row r="488" spans="2:21" x14ac:dyDescent="0.2">
      <c r="B488" s="2">
        <v>1209480</v>
      </c>
      <c r="C488" s="2" t="s">
        <v>13</v>
      </c>
      <c r="D488" s="2" t="s">
        <v>41</v>
      </c>
      <c r="E488" s="3">
        <v>45881.317789351851</v>
      </c>
      <c r="G488" s="2" t="s">
        <v>937</v>
      </c>
      <c r="H488" s="2">
        <v>1740431</v>
      </c>
      <c r="I488" s="2" t="s">
        <v>730</v>
      </c>
      <c r="N488">
        <v>21</v>
      </c>
      <c r="O488" s="2" t="s">
        <v>153</v>
      </c>
      <c r="P488">
        <v>2824713.2</v>
      </c>
      <c r="Q488" s="2" t="s">
        <v>69</v>
      </c>
      <c r="S488" s="2">
        <v>10708727</v>
      </c>
      <c r="T488">
        <v>360340.35</v>
      </c>
      <c r="U488" s="2" t="s">
        <v>69</v>
      </c>
    </row>
    <row r="489" spans="2:21" x14ac:dyDescent="0.2">
      <c r="B489" s="2">
        <v>1209480</v>
      </c>
      <c r="C489" s="2" t="s">
        <v>13</v>
      </c>
      <c r="D489" s="2" t="s">
        <v>41</v>
      </c>
      <c r="E489" s="3">
        <v>45881.317789351851</v>
      </c>
      <c r="G489" s="2" t="s">
        <v>937</v>
      </c>
      <c r="H489" s="2">
        <v>1740432</v>
      </c>
      <c r="I489" s="2" t="s">
        <v>743</v>
      </c>
      <c r="N489">
        <v>21</v>
      </c>
      <c r="O489" s="2" t="s">
        <v>153</v>
      </c>
      <c r="P489">
        <v>11419794.66</v>
      </c>
      <c r="Q489" s="2" t="s">
        <v>69</v>
      </c>
      <c r="S489" s="2">
        <v>10708728</v>
      </c>
      <c r="T489">
        <v>5197933.74</v>
      </c>
      <c r="U489" s="2" t="s">
        <v>69</v>
      </c>
    </row>
    <row r="490" spans="2:21" x14ac:dyDescent="0.2">
      <c r="B490" s="2">
        <v>1209480</v>
      </c>
      <c r="C490" s="2" t="s">
        <v>13</v>
      </c>
      <c r="D490" s="2" t="s">
        <v>41</v>
      </c>
      <c r="E490" s="3">
        <v>45881.317789351851</v>
      </c>
      <c r="G490" s="2" t="s">
        <v>937</v>
      </c>
      <c r="H490" s="2">
        <v>1740433</v>
      </c>
      <c r="I490" s="2" t="s">
        <v>756</v>
      </c>
      <c r="N490">
        <v>21</v>
      </c>
      <c r="O490" s="2" t="s">
        <v>153</v>
      </c>
      <c r="P490">
        <v>1401935.47</v>
      </c>
      <c r="Q490" s="2" t="s">
        <v>69</v>
      </c>
      <c r="S490" s="2">
        <v>10708729</v>
      </c>
      <c r="T490">
        <v>1401935.47</v>
      </c>
      <c r="U490" s="2" t="s">
        <v>69</v>
      </c>
    </row>
    <row r="491" spans="2:21" x14ac:dyDescent="0.2">
      <c r="B491" s="2">
        <v>1209480</v>
      </c>
      <c r="C491" s="2" t="s">
        <v>13</v>
      </c>
      <c r="D491" s="2" t="s">
        <v>41</v>
      </c>
      <c r="E491" s="3">
        <v>45881.317789351851</v>
      </c>
      <c r="G491" s="2" t="s">
        <v>937</v>
      </c>
      <c r="H491" s="2">
        <v>1740434</v>
      </c>
      <c r="I491" s="2" t="s">
        <v>769</v>
      </c>
      <c r="N491">
        <v>21</v>
      </c>
      <c r="O491" s="2" t="s">
        <v>153</v>
      </c>
      <c r="P491">
        <v>993037.24</v>
      </c>
      <c r="Q491" s="2" t="s">
        <v>69</v>
      </c>
      <c r="S491" s="2">
        <v>10708730</v>
      </c>
      <c r="T491">
        <v>463017.98</v>
      </c>
      <c r="U491" s="2" t="s">
        <v>69</v>
      </c>
    </row>
    <row r="492" spans="2:21" x14ac:dyDescent="0.2">
      <c r="B492" s="2">
        <v>1209480</v>
      </c>
      <c r="C492" s="2" t="s">
        <v>13</v>
      </c>
      <c r="D492" s="2" t="s">
        <v>41</v>
      </c>
      <c r="E492" s="3">
        <v>45881.317789351851</v>
      </c>
      <c r="G492" s="2" t="s">
        <v>937</v>
      </c>
      <c r="H492" s="2">
        <v>1740435</v>
      </c>
      <c r="I492" s="2" t="s">
        <v>782</v>
      </c>
      <c r="N492">
        <v>21</v>
      </c>
      <c r="O492" s="2" t="s">
        <v>153</v>
      </c>
      <c r="P492">
        <v>1864526.6</v>
      </c>
      <c r="Q492" s="2" t="s">
        <v>69</v>
      </c>
      <c r="S492" s="2">
        <v>10708731</v>
      </c>
      <c r="T492">
        <v>1287767.8</v>
      </c>
      <c r="U492" s="2" t="s">
        <v>69</v>
      </c>
    </row>
    <row r="493" spans="2:21" x14ac:dyDescent="0.2">
      <c r="B493" s="2">
        <v>1209480</v>
      </c>
      <c r="C493" s="2" t="s">
        <v>13</v>
      </c>
      <c r="D493" s="2" t="s">
        <v>41</v>
      </c>
      <c r="E493" s="3">
        <v>45881.317789351851</v>
      </c>
      <c r="G493" s="2" t="s">
        <v>937</v>
      </c>
      <c r="H493" s="2">
        <v>1740436</v>
      </c>
      <c r="I493" s="2" t="s">
        <v>795</v>
      </c>
      <c r="N493">
        <v>21</v>
      </c>
      <c r="O493" s="2" t="s">
        <v>153</v>
      </c>
      <c r="P493">
        <v>3077840.67</v>
      </c>
      <c r="Q493" s="2" t="s">
        <v>69</v>
      </c>
      <c r="S493" s="2">
        <v>10708732</v>
      </c>
      <c r="T493">
        <v>711988.41</v>
      </c>
      <c r="U493" s="2" t="s">
        <v>69</v>
      </c>
    </row>
    <row r="494" spans="2:21" x14ac:dyDescent="0.2">
      <c r="B494" s="2">
        <v>1209480</v>
      </c>
      <c r="C494" s="2" t="s">
        <v>13</v>
      </c>
      <c r="D494" s="2" t="s">
        <v>41</v>
      </c>
      <c r="E494" s="3">
        <v>45881.317789351851</v>
      </c>
      <c r="G494" s="2" t="s">
        <v>937</v>
      </c>
      <c r="H494" s="2">
        <v>1740437</v>
      </c>
      <c r="I494" s="2" t="s">
        <v>808</v>
      </c>
      <c r="N494">
        <v>21</v>
      </c>
      <c r="O494" s="2" t="s">
        <v>153</v>
      </c>
      <c r="P494">
        <v>806277.36</v>
      </c>
      <c r="Q494" s="2" t="s">
        <v>69</v>
      </c>
      <c r="S494" s="2">
        <v>10708733</v>
      </c>
      <c r="T494">
        <v>302802.92</v>
      </c>
      <c r="U494" s="2" t="s">
        <v>69</v>
      </c>
    </row>
    <row r="495" spans="2:21" x14ac:dyDescent="0.2">
      <c r="B495" s="2">
        <v>1209480</v>
      </c>
      <c r="C495" s="2" t="s">
        <v>13</v>
      </c>
      <c r="D495" s="2" t="s">
        <v>41</v>
      </c>
      <c r="E495" s="3">
        <v>45881.317789351851</v>
      </c>
      <c r="G495" s="2" t="s">
        <v>937</v>
      </c>
      <c r="H495" s="2">
        <v>1740438</v>
      </c>
      <c r="I495" s="2" t="s">
        <v>821</v>
      </c>
      <c r="N495">
        <v>21</v>
      </c>
      <c r="O495" s="2" t="s">
        <v>153</v>
      </c>
      <c r="P495">
        <v>14150990.4</v>
      </c>
      <c r="Q495" s="2" t="s">
        <v>69</v>
      </c>
      <c r="S495" s="2">
        <v>10708734</v>
      </c>
      <c r="T495">
        <v>10613242.800000001</v>
      </c>
      <c r="U495" s="2" t="s">
        <v>69</v>
      </c>
    </row>
    <row r="496" spans="2:21" x14ac:dyDescent="0.2">
      <c r="B496" s="2">
        <v>1209480</v>
      </c>
      <c r="C496" s="2" t="s">
        <v>13</v>
      </c>
      <c r="D496" s="2" t="s">
        <v>41</v>
      </c>
      <c r="E496" s="3">
        <v>45881.317789351851</v>
      </c>
      <c r="G496" s="2" t="s">
        <v>937</v>
      </c>
      <c r="H496" s="2">
        <v>1740439</v>
      </c>
      <c r="I496" s="2" t="s">
        <v>834</v>
      </c>
      <c r="N496">
        <v>21</v>
      </c>
      <c r="O496" s="2" t="s">
        <v>153</v>
      </c>
      <c r="P496">
        <v>3784567.2</v>
      </c>
      <c r="Q496" s="2" t="s">
        <v>69</v>
      </c>
      <c r="S496" s="2">
        <v>10708735</v>
      </c>
      <c r="T496">
        <v>3784567.2</v>
      </c>
      <c r="U496" s="2" t="s">
        <v>69</v>
      </c>
    </row>
    <row r="497" spans="2:21" x14ac:dyDescent="0.2">
      <c r="B497" s="2">
        <v>1209480</v>
      </c>
      <c r="C497" s="2" t="s">
        <v>13</v>
      </c>
      <c r="D497" s="2" t="s">
        <v>41</v>
      </c>
      <c r="E497" s="3">
        <v>45881.317789351851</v>
      </c>
      <c r="G497" s="2" t="s">
        <v>937</v>
      </c>
      <c r="H497" s="2">
        <v>1740440</v>
      </c>
      <c r="I497" s="2" t="s">
        <v>847</v>
      </c>
      <c r="N497">
        <v>1</v>
      </c>
      <c r="O497" s="2" t="s">
        <v>153</v>
      </c>
      <c r="P497">
        <v>0</v>
      </c>
      <c r="Q497" s="2" t="s">
        <v>69</v>
      </c>
      <c r="S497" s="2">
        <v>10708736</v>
      </c>
      <c r="T497">
        <v>0</v>
      </c>
      <c r="U497" s="2" t="s">
        <v>69</v>
      </c>
    </row>
    <row r="498" spans="2:21" x14ac:dyDescent="0.2">
      <c r="B498" s="2">
        <v>1209480</v>
      </c>
      <c r="C498" s="2" t="s">
        <v>13</v>
      </c>
      <c r="D498" s="2" t="s">
        <v>41</v>
      </c>
      <c r="E498" s="3">
        <v>45881.317789351851</v>
      </c>
      <c r="G498" s="2" t="s">
        <v>937</v>
      </c>
      <c r="H498" s="2">
        <v>1740441</v>
      </c>
      <c r="I498" s="2" t="s">
        <v>860</v>
      </c>
      <c r="N498">
        <v>1</v>
      </c>
      <c r="O498" s="2" t="s">
        <v>153</v>
      </c>
      <c r="P498">
        <v>3640399765.46</v>
      </c>
      <c r="Q498" s="2" t="s">
        <v>69</v>
      </c>
      <c r="S498" s="2">
        <v>10708737</v>
      </c>
      <c r="T498">
        <v>3564766039.3800001</v>
      </c>
      <c r="U498" s="2" t="s">
        <v>69</v>
      </c>
    </row>
    <row r="499" spans="2:21" x14ac:dyDescent="0.2">
      <c r="B499" s="2">
        <v>1209480</v>
      </c>
      <c r="C499" s="2" t="s">
        <v>13</v>
      </c>
      <c r="D499" s="2" t="s">
        <v>41</v>
      </c>
      <c r="E499" s="3">
        <v>45881.317789351851</v>
      </c>
      <c r="G499" s="2" t="s">
        <v>937</v>
      </c>
      <c r="H499" s="2">
        <v>1740442</v>
      </c>
      <c r="I499" s="2" t="s">
        <v>873</v>
      </c>
      <c r="N499">
        <v>1</v>
      </c>
      <c r="O499" s="2" t="s">
        <v>153</v>
      </c>
      <c r="P499">
        <v>691675955.44000006</v>
      </c>
      <c r="Q499" s="2" t="s">
        <v>69</v>
      </c>
      <c r="S499" s="2">
        <v>10708738</v>
      </c>
      <c r="T499">
        <v>677305547.48000002</v>
      </c>
      <c r="U499" s="2" t="s">
        <v>69</v>
      </c>
    </row>
    <row r="500" spans="2:21" x14ac:dyDescent="0.2">
      <c r="B500" s="2">
        <v>1207667</v>
      </c>
      <c r="C500" s="2" t="s">
        <v>14</v>
      </c>
      <c r="D500" s="2" t="s">
        <v>42</v>
      </c>
      <c r="E500" s="3">
        <v>45881.025520833333</v>
      </c>
      <c r="G500" s="2" t="s">
        <v>937</v>
      </c>
      <c r="H500" s="2">
        <v>1740381</v>
      </c>
      <c r="I500" s="2" t="s">
        <v>64</v>
      </c>
      <c r="N500">
        <v>21</v>
      </c>
      <c r="O500" s="2" t="s">
        <v>84</v>
      </c>
      <c r="P500">
        <v>1450014991.3499999</v>
      </c>
      <c r="Q500" s="2" t="s">
        <v>69</v>
      </c>
      <c r="S500" s="2">
        <v>10670218</v>
      </c>
      <c r="T500">
        <v>1450014991.3499999</v>
      </c>
      <c r="U500" s="2" t="s">
        <v>69</v>
      </c>
    </row>
    <row r="501" spans="2:21" x14ac:dyDescent="0.2">
      <c r="B501" s="2">
        <v>1207667</v>
      </c>
      <c r="C501" s="2" t="s">
        <v>14</v>
      </c>
      <c r="D501" s="2" t="s">
        <v>42</v>
      </c>
      <c r="E501" s="3">
        <v>45881.025520833333</v>
      </c>
      <c r="G501" s="2" t="s">
        <v>937</v>
      </c>
      <c r="H501" s="2">
        <v>1740382</v>
      </c>
      <c r="I501" s="2" t="s">
        <v>92</v>
      </c>
      <c r="N501">
        <v>21</v>
      </c>
      <c r="O501" s="2" t="s">
        <v>84</v>
      </c>
      <c r="P501">
        <v>9590460</v>
      </c>
      <c r="Q501" s="2" t="s">
        <v>69</v>
      </c>
      <c r="S501" s="2">
        <v>10670219</v>
      </c>
      <c r="T501">
        <v>12420990</v>
      </c>
      <c r="U501" s="2" t="s">
        <v>69</v>
      </c>
    </row>
    <row r="502" spans="2:21" x14ac:dyDescent="0.2">
      <c r="B502" s="2">
        <v>1207667</v>
      </c>
      <c r="C502" s="2" t="s">
        <v>14</v>
      </c>
      <c r="D502" s="2" t="s">
        <v>42</v>
      </c>
      <c r="E502" s="3">
        <v>45881.025520833333</v>
      </c>
      <c r="G502" s="2" t="s">
        <v>937</v>
      </c>
      <c r="H502" s="2">
        <v>1740383</v>
      </c>
      <c r="I502" s="2" t="s">
        <v>105</v>
      </c>
      <c r="N502">
        <v>21</v>
      </c>
      <c r="O502" s="2" t="s">
        <v>84</v>
      </c>
      <c r="P502">
        <v>935307.52</v>
      </c>
      <c r="Q502" s="2" t="s">
        <v>69</v>
      </c>
      <c r="S502" s="2">
        <v>10670220</v>
      </c>
      <c r="T502">
        <v>1211343.3600000001</v>
      </c>
      <c r="U502" s="2" t="s">
        <v>69</v>
      </c>
    </row>
    <row r="503" spans="2:21" x14ac:dyDescent="0.2">
      <c r="B503" s="2">
        <v>1207667</v>
      </c>
      <c r="C503" s="2" t="s">
        <v>14</v>
      </c>
      <c r="D503" s="2" t="s">
        <v>42</v>
      </c>
      <c r="E503" s="3">
        <v>45881.025520833333</v>
      </c>
      <c r="G503" s="2" t="s">
        <v>937</v>
      </c>
      <c r="H503" s="2">
        <v>1740384</v>
      </c>
      <c r="I503" s="2" t="s">
        <v>118</v>
      </c>
      <c r="N503">
        <v>21</v>
      </c>
      <c r="O503" s="2" t="s">
        <v>84</v>
      </c>
      <c r="P503">
        <v>87282455.790000007</v>
      </c>
      <c r="Q503" s="2" t="s">
        <v>69</v>
      </c>
      <c r="S503" s="2">
        <v>10670221</v>
      </c>
      <c r="T503">
        <v>87282455.790000007</v>
      </c>
      <c r="U503" s="2" t="s">
        <v>69</v>
      </c>
    </row>
    <row r="504" spans="2:21" x14ac:dyDescent="0.2">
      <c r="B504" s="2">
        <v>1207667</v>
      </c>
      <c r="C504" s="2" t="s">
        <v>14</v>
      </c>
      <c r="D504" s="2" t="s">
        <v>42</v>
      </c>
      <c r="E504" s="3">
        <v>45881.025520833333</v>
      </c>
      <c r="G504" s="2" t="s">
        <v>937</v>
      </c>
      <c r="H504" s="2">
        <v>1740385</v>
      </c>
      <c r="I504" s="2" t="s">
        <v>131</v>
      </c>
      <c r="N504">
        <v>21</v>
      </c>
      <c r="O504" s="2" t="s">
        <v>84</v>
      </c>
      <c r="P504">
        <v>25340067.809999999</v>
      </c>
      <c r="Q504" s="2" t="s">
        <v>69</v>
      </c>
      <c r="S504" s="2">
        <v>10670222</v>
      </c>
      <c r="T504">
        <v>25340067.809999999</v>
      </c>
      <c r="U504" s="2" t="s">
        <v>69</v>
      </c>
    </row>
    <row r="505" spans="2:21" x14ac:dyDescent="0.2">
      <c r="B505" s="2">
        <v>1207667</v>
      </c>
      <c r="C505" s="2" t="s">
        <v>14</v>
      </c>
      <c r="D505" s="2" t="s">
        <v>42</v>
      </c>
      <c r="E505" s="3">
        <v>45881.025520833333</v>
      </c>
      <c r="G505" s="2" t="s">
        <v>937</v>
      </c>
      <c r="H505" s="2">
        <v>1740386</v>
      </c>
      <c r="I505" s="2" t="s">
        <v>144</v>
      </c>
      <c r="N505">
        <v>21</v>
      </c>
      <c r="O505" s="2" t="s">
        <v>153</v>
      </c>
      <c r="P505">
        <v>3107185.55</v>
      </c>
      <c r="Q505" s="2" t="s">
        <v>69</v>
      </c>
      <c r="S505" s="2">
        <v>10670223</v>
      </c>
      <c r="T505">
        <v>2885395.65</v>
      </c>
      <c r="U505" s="2" t="s">
        <v>69</v>
      </c>
    </row>
    <row r="506" spans="2:21" x14ac:dyDescent="0.2">
      <c r="B506" s="2">
        <v>1207667</v>
      </c>
      <c r="C506" s="2" t="s">
        <v>14</v>
      </c>
      <c r="D506" s="2" t="s">
        <v>42</v>
      </c>
      <c r="E506" s="3">
        <v>45881.025520833333</v>
      </c>
      <c r="G506" s="2" t="s">
        <v>937</v>
      </c>
      <c r="H506" s="2">
        <v>1740387</v>
      </c>
      <c r="I506" s="2" t="s">
        <v>158</v>
      </c>
      <c r="N506">
        <v>21</v>
      </c>
      <c r="O506" s="2" t="s">
        <v>153</v>
      </c>
      <c r="P506">
        <v>2122648.56</v>
      </c>
      <c r="Q506" s="2" t="s">
        <v>69</v>
      </c>
      <c r="S506" s="2">
        <v>10670224</v>
      </c>
      <c r="T506">
        <v>1518675.72</v>
      </c>
      <c r="U506" s="2" t="s">
        <v>69</v>
      </c>
    </row>
    <row r="507" spans="2:21" x14ac:dyDescent="0.2">
      <c r="B507" s="2">
        <v>1207667</v>
      </c>
      <c r="C507" s="2" t="s">
        <v>14</v>
      </c>
      <c r="D507" s="2" t="s">
        <v>42</v>
      </c>
      <c r="E507" s="3">
        <v>45881.025520833333</v>
      </c>
      <c r="G507" s="2" t="s">
        <v>937</v>
      </c>
      <c r="H507" s="2">
        <v>1740388</v>
      </c>
      <c r="I507" s="2" t="s">
        <v>171</v>
      </c>
      <c r="N507">
        <v>21</v>
      </c>
      <c r="O507" s="2" t="s">
        <v>153</v>
      </c>
      <c r="P507">
        <v>3954597.45</v>
      </c>
      <c r="Q507" s="2" t="s">
        <v>69</v>
      </c>
      <c r="S507" s="2">
        <v>10670225</v>
      </c>
      <c r="T507">
        <v>2641589.5</v>
      </c>
      <c r="U507" s="2" t="s">
        <v>69</v>
      </c>
    </row>
    <row r="508" spans="2:21" x14ac:dyDescent="0.2">
      <c r="B508" s="2">
        <v>1207667</v>
      </c>
      <c r="C508" s="2" t="s">
        <v>14</v>
      </c>
      <c r="D508" s="2" t="s">
        <v>42</v>
      </c>
      <c r="E508" s="3">
        <v>45881.025520833333</v>
      </c>
      <c r="G508" s="2" t="s">
        <v>937</v>
      </c>
      <c r="H508" s="2">
        <v>1740389</v>
      </c>
      <c r="I508" s="2" t="s">
        <v>184</v>
      </c>
      <c r="N508">
        <v>21</v>
      </c>
      <c r="O508" s="2" t="s">
        <v>153</v>
      </c>
      <c r="P508">
        <v>2264158.98</v>
      </c>
      <c r="Q508" s="2" t="s">
        <v>69</v>
      </c>
      <c r="S508" s="2">
        <v>10670226</v>
      </c>
      <c r="T508">
        <v>1236194.1000000001</v>
      </c>
      <c r="U508" s="2" t="s">
        <v>69</v>
      </c>
    </row>
    <row r="509" spans="2:21" x14ac:dyDescent="0.2">
      <c r="B509" s="2">
        <v>1207667</v>
      </c>
      <c r="C509" s="2" t="s">
        <v>14</v>
      </c>
      <c r="D509" s="2" t="s">
        <v>42</v>
      </c>
      <c r="E509" s="3">
        <v>45881.025520833333</v>
      </c>
      <c r="G509" s="2" t="s">
        <v>937</v>
      </c>
      <c r="H509" s="2">
        <v>1740390</v>
      </c>
      <c r="I509" s="2" t="s">
        <v>197</v>
      </c>
      <c r="N509">
        <v>21</v>
      </c>
      <c r="O509" s="2" t="s">
        <v>153</v>
      </c>
      <c r="P509">
        <v>5935735.5899999999</v>
      </c>
      <c r="Q509" s="2" t="s">
        <v>69</v>
      </c>
      <c r="S509" s="2">
        <v>10670227</v>
      </c>
      <c r="T509">
        <v>3156483.66</v>
      </c>
      <c r="U509" s="2" t="s">
        <v>69</v>
      </c>
    </row>
    <row r="510" spans="2:21" x14ac:dyDescent="0.2">
      <c r="B510" s="2">
        <v>1207667</v>
      </c>
      <c r="C510" s="2" t="s">
        <v>14</v>
      </c>
      <c r="D510" s="2" t="s">
        <v>42</v>
      </c>
      <c r="E510" s="3">
        <v>45881.025520833333</v>
      </c>
      <c r="G510" s="2" t="s">
        <v>937</v>
      </c>
      <c r="H510" s="2">
        <v>1740391</v>
      </c>
      <c r="I510" s="2" t="s">
        <v>210</v>
      </c>
      <c r="N510">
        <v>21</v>
      </c>
      <c r="O510" s="2" t="s">
        <v>153</v>
      </c>
      <c r="P510">
        <v>6509456.0999999996</v>
      </c>
      <c r="Q510" s="2" t="s">
        <v>69</v>
      </c>
      <c r="S510" s="2">
        <v>10670228</v>
      </c>
      <c r="T510">
        <v>3062101.38</v>
      </c>
      <c r="U510" s="2" t="s">
        <v>69</v>
      </c>
    </row>
    <row r="511" spans="2:21" x14ac:dyDescent="0.2">
      <c r="B511" s="2">
        <v>1207667</v>
      </c>
      <c r="C511" s="2" t="s">
        <v>14</v>
      </c>
      <c r="D511" s="2" t="s">
        <v>42</v>
      </c>
      <c r="E511" s="3">
        <v>45881.025520833333</v>
      </c>
      <c r="G511" s="2" t="s">
        <v>937</v>
      </c>
      <c r="H511" s="2">
        <v>1740392</v>
      </c>
      <c r="I511" s="2" t="s">
        <v>223</v>
      </c>
      <c r="N511">
        <v>21</v>
      </c>
      <c r="O511" s="2" t="s">
        <v>153</v>
      </c>
      <c r="P511">
        <v>566039.1</v>
      </c>
      <c r="Q511" s="2" t="s">
        <v>69</v>
      </c>
      <c r="S511" s="2">
        <v>10670229</v>
      </c>
      <c r="T511">
        <v>355254.39</v>
      </c>
      <c r="U511" s="2" t="s">
        <v>69</v>
      </c>
    </row>
    <row r="512" spans="2:21" x14ac:dyDescent="0.2">
      <c r="B512" s="2">
        <v>1207667</v>
      </c>
      <c r="C512" s="2" t="s">
        <v>14</v>
      </c>
      <c r="D512" s="2" t="s">
        <v>42</v>
      </c>
      <c r="E512" s="3">
        <v>45881.025520833333</v>
      </c>
      <c r="G512" s="2" t="s">
        <v>937</v>
      </c>
      <c r="H512" s="2">
        <v>1740393</v>
      </c>
      <c r="I512" s="2" t="s">
        <v>236</v>
      </c>
      <c r="N512">
        <v>21</v>
      </c>
      <c r="O512" s="2" t="s">
        <v>153</v>
      </c>
      <c r="P512">
        <v>495285.18</v>
      </c>
      <c r="Q512" s="2" t="s">
        <v>69</v>
      </c>
      <c r="S512" s="2">
        <v>10670230</v>
      </c>
      <c r="T512">
        <v>293916.18</v>
      </c>
      <c r="U512" s="2" t="s">
        <v>69</v>
      </c>
    </row>
    <row r="513" spans="2:21" x14ac:dyDescent="0.2">
      <c r="B513" s="2">
        <v>1207667</v>
      </c>
      <c r="C513" s="2" t="s">
        <v>14</v>
      </c>
      <c r="D513" s="2" t="s">
        <v>42</v>
      </c>
      <c r="E513" s="3">
        <v>45881.025520833333</v>
      </c>
      <c r="G513" s="2" t="s">
        <v>937</v>
      </c>
      <c r="H513" s="2">
        <v>1740394</v>
      </c>
      <c r="I513" s="2" t="s">
        <v>249</v>
      </c>
      <c r="N513">
        <v>21</v>
      </c>
      <c r="O513" s="2" t="s">
        <v>153</v>
      </c>
      <c r="P513">
        <v>7909194.9000000004</v>
      </c>
      <c r="Q513" s="2" t="s">
        <v>69</v>
      </c>
      <c r="S513" s="2">
        <v>10670231</v>
      </c>
      <c r="T513">
        <v>7909194.9000000004</v>
      </c>
      <c r="U513" s="2" t="s">
        <v>69</v>
      </c>
    </row>
    <row r="514" spans="2:21" x14ac:dyDescent="0.2">
      <c r="B514" s="2">
        <v>1207667</v>
      </c>
      <c r="C514" s="2" t="s">
        <v>14</v>
      </c>
      <c r="D514" s="2" t="s">
        <v>42</v>
      </c>
      <c r="E514" s="3">
        <v>45881.025520833333</v>
      </c>
      <c r="G514" s="2" t="s">
        <v>937</v>
      </c>
      <c r="H514" s="2">
        <v>1740395</v>
      </c>
      <c r="I514" s="2" t="s">
        <v>262</v>
      </c>
      <c r="N514">
        <v>21</v>
      </c>
      <c r="O514" s="2" t="s">
        <v>153</v>
      </c>
      <c r="P514">
        <v>1981138.14</v>
      </c>
      <c r="Q514" s="2" t="s">
        <v>69</v>
      </c>
      <c r="S514" s="2">
        <v>10670232</v>
      </c>
      <c r="T514">
        <v>1981138.14</v>
      </c>
      <c r="U514" s="2" t="s">
        <v>69</v>
      </c>
    </row>
    <row r="515" spans="2:21" x14ac:dyDescent="0.2">
      <c r="B515" s="2">
        <v>1207667</v>
      </c>
      <c r="C515" s="2" t="s">
        <v>14</v>
      </c>
      <c r="D515" s="2" t="s">
        <v>42</v>
      </c>
      <c r="E515" s="3">
        <v>45881.025520833333</v>
      </c>
      <c r="G515" s="2" t="s">
        <v>937</v>
      </c>
      <c r="H515" s="2">
        <v>1740396</v>
      </c>
      <c r="I515" s="2" t="s">
        <v>275</v>
      </c>
      <c r="N515">
        <v>21</v>
      </c>
      <c r="O515" s="2" t="s">
        <v>153</v>
      </c>
      <c r="P515">
        <v>2122648.56</v>
      </c>
      <c r="Q515" s="2" t="s">
        <v>69</v>
      </c>
      <c r="S515" s="2">
        <v>10670233</v>
      </c>
      <c r="T515">
        <v>820677.36</v>
      </c>
      <c r="U515" s="2" t="s">
        <v>69</v>
      </c>
    </row>
    <row r="516" spans="2:21" x14ac:dyDescent="0.2">
      <c r="B516" s="2">
        <v>1207667</v>
      </c>
      <c r="C516" s="2" t="s">
        <v>14</v>
      </c>
      <c r="D516" s="2" t="s">
        <v>42</v>
      </c>
      <c r="E516" s="3">
        <v>45881.025520833333</v>
      </c>
      <c r="G516" s="2" t="s">
        <v>937</v>
      </c>
      <c r="H516" s="2">
        <v>1740397</v>
      </c>
      <c r="I516" s="2" t="s">
        <v>288</v>
      </c>
      <c r="N516">
        <v>21</v>
      </c>
      <c r="O516" s="2" t="s">
        <v>153</v>
      </c>
      <c r="P516">
        <v>1981138.14</v>
      </c>
      <c r="Q516" s="2" t="s">
        <v>69</v>
      </c>
      <c r="S516" s="2">
        <v>10670234</v>
      </c>
      <c r="T516">
        <v>1371786</v>
      </c>
      <c r="U516" s="2" t="s">
        <v>69</v>
      </c>
    </row>
    <row r="517" spans="2:21" x14ac:dyDescent="0.2">
      <c r="B517" s="2">
        <v>1207667</v>
      </c>
      <c r="C517" s="2" t="s">
        <v>14</v>
      </c>
      <c r="D517" s="2" t="s">
        <v>42</v>
      </c>
      <c r="E517" s="3">
        <v>45881.025520833333</v>
      </c>
      <c r="G517" s="2" t="s">
        <v>937</v>
      </c>
      <c r="H517" s="2">
        <v>1740398</v>
      </c>
      <c r="I517" s="2" t="s">
        <v>301</v>
      </c>
      <c r="N517">
        <v>21</v>
      </c>
      <c r="O517" s="2" t="s">
        <v>153</v>
      </c>
      <c r="P517">
        <v>990569.07</v>
      </c>
      <c r="Q517" s="2" t="s">
        <v>69</v>
      </c>
      <c r="S517" s="2">
        <v>10670235</v>
      </c>
      <c r="T517">
        <v>661411.38</v>
      </c>
      <c r="U517" s="2" t="s">
        <v>69</v>
      </c>
    </row>
    <row r="518" spans="2:21" x14ac:dyDescent="0.2">
      <c r="B518" s="2">
        <v>1207667</v>
      </c>
      <c r="C518" s="2" t="s">
        <v>14</v>
      </c>
      <c r="D518" s="2" t="s">
        <v>42</v>
      </c>
      <c r="E518" s="3">
        <v>45881.025520833333</v>
      </c>
      <c r="G518" s="2" t="s">
        <v>937</v>
      </c>
      <c r="H518" s="2">
        <v>1740399</v>
      </c>
      <c r="I518" s="2" t="s">
        <v>314</v>
      </c>
      <c r="N518">
        <v>21</v>
      </c>
      <c r="O518" s="2" t="s">
        <v>153</v>
      </c>
      <c r="P518">
        <v>2655015.5499999998</v>
      </c>
      <c r="Q518" s="2" t="s">
        <v>69</v>
      </c>
      <c r="S518" s="2">
        <v>10670236</v>
      </c>
      <c r="T518">
        <v>2655015.5499999998</v>
      </c>
      <c r="U518" s="2" t="s">
        <v>69</v>
      </c>
    </row>
    <row r="519" spans="2:21" x14ac:dyDescent="0.2">
      <c r="B519" s="2">
        <v>1207667</v>
      </c>
      <c r="C519" s="2" t="s">
        <v>14</v>
      </c>
      <c r="D519" s="2" t="s">
        <v>42</v>
      </c>
      <c r="E519" s="3">
        <v>45881.025520833333</v>
      </c>
      <c r="G519" s="2" t="s">
        <v>937</v>
      </c>
      <c r="H519" s="2">
        <v>1740400</v>
      </c>
      <c r="I519" s="2" t="s">
        <v>327</v>
      </c>
      <c r="N519">
        <v>21</v>
      </c>
      <c r="O519" s="2" t="s">
        <v>153</v>
      </c>
      <c r="P519">
        <v>1330085.46</v>
      </c>
      <c r="Q519" s="2" t="s">
        <v>69</v>
      </c>
      <c r="S519" s="2">
        <v>10670237</v>
      </c>
      <c r="T519">
        <v>1330085.46</v>
      </c>
      <c r="U519" s="2" t="s">
        <v>69</v>
      </c>
    </row>
    <row r="520" spans="2:21" x14ac:dyDescent="0.2">
      <c r="B520" s="2">
        <v>1207667</v>
      </c>
      <c r="C520" s="2" t="s">
        <v>14</v>
      </c>
      <c r="D520" s="2" t="s">
        <v>42</v>
      </c>
      <c r="E520" s="3">
        <v>45881.025520833333</v>
      </c>
      <c r="G520" s="2" t="s">
        <v>937</v>
      </c>
      <c r="H520" s="2">
        <v>1740401</v>
      </c>
      <c r="I520" s="2" t="s">
        <v>340</v>
      </c>
      <c r="N520">
        <v>21</v>
      </c>
      <c r="O520" s="2" t="s">
        <v>153</v>
      </c>
      <c r="P520">
        <v>215877.7</v>
      </c>
      <c r="Q520" s="2" t="s">
        <v>69</v>
      </c>
      <c r="S520" s="2">
        <v>10670238</v>
      </c>
      <c r="T520">
        <v>215877.7</v>
      </c>
      <c r="U520" s="2" t="s">
        <v>69</v>
      </c>
    </row>
    <row r="521" spans="2:21" x14ac:dyDescent="0.2">
      <c r="B521" s="2">
        <v>1207667</v>
      </c>
      <c r="C521" s="2" t="s">
        <v>14</v>
      </c>
      <c r="D521" s="2" t="s">
        <v>42</v>
      </c>
      <c r="E521" s="3">
        <v>45881.025520833333</v>
      </c>
      <c r="G521" s="2" t="s">
        <v>937</v>
      </c>
      <c r="H521" s="2">
        <v>1740402</v>
      </c>
      <c r="I521" s="2" t="s">
        <v>353</v>
      </c>
      <c r="N521">
        <v>21</v>
      </c>
      <c r="O521" s="2" t="s">
        <v>153</v>
      </c>
      <c r="P521">
        <v>1388728.4</v>
      </c>
      <c r="Q521" s="2" t="s">
        <v>69</v>
      </c>
      <c r="S521" s="2">
        <v>10670239</v>
      </c>
      <c r="T521">
        <v>1388728.4</v>
      </c>
      <c r="U521" s="2" t="s">
        <v>69</v>
      </c>
    </row>
    <row r="522" spans="2:21" x14ac:dyDescent="0.2">
      <c r="B522" s="2">
        <v>1207667</v>
      </c>
      <c r="C522" s="2" t="s">
        <v>14</v>
      </c>
      <c r="D522" s="2" t="s">
        <v>42</v>
      </c>
      <c r="E522" s="3">
        <v>45881.025520833333</v>
      </c>
      <c r="G522" s="2" t="s">
        <v>937</v>
      </c>
      <c r="H522" s="2">
        <v>1740403</v>
      </c>
      <c r="I522" s="2" t="s">
        <v>366</v>
      </c>
      <c r="N522">
        <v>21</v>
      </c>
      <c r="O522" s="2" t="s">
        <v>153</v>
      </c>
      <c r="P522">
        <v>678493.56</v>
      </c>
      <c r="Q522" s="2" t="s">
        <v>69</v>
      </c>
      <c r="S522" s="2">
        <v>10670240</v>
      </c>
      <c r="T522">
        <v>678493.56</v>
      </c>
      <c r="U522" s="2" t="s">
        <v>69</v>
      </c>
    </row>
    <row r="523" spans="2:21" x14ac:dyDescent="0.2">
      <c r="B523" s="2">
        <v>1207667</v>
      </c>
      <c r="C523" s="2" t="s">
        <v>14</v>
      </c>
      <c r="D523" s="2" t="s">
        <v>42</v>
      </c>
      <c r="E523" s="3">
        <v>45881.025520833333</v>
      </c>
      <c r="G523" s="2" t="s">
        <v>937</v>
      </c>
      <c r="H523" s="2">
        <v>1740404</v>
      </c>
      <c r="I523" s="2" t="s">
        <v>379</v>
      </c>
      <c r="N523">
        <v>21</v>
      </c>
      <c r="O523" s="2" t="s">
        <v>153</v>
      </c>
      <c r="P523">
        <v>3347515.15</v>
      </c>
      <c r="Q523" s="2" t="s">
        <v>69</v>
      </c>
      <c r="S523" s="2">
        <v>10670241</v>
      </c>
      <c r="T523">
        <v>3347515.15</v>
      </c>
      <c r="U523" s="2" t="s">
        <v>69</v>
      </c>
    </row>
    <row r="524" spans="2:21" x14ac:dyDescent="0.2">
      <c r="B524" s="2">
        <v>1207667</v>
      </c>
      <c r="C524" s="2" t="s">
        <v>14</v>
      </c>
      <c r="D524" s="2" t="s">
        <v>42</v>
      </c>
      <c r="E524" s="3">
        <v>45881.025520833333</v>
      </c>
      <c r="G524" s="2" t="s">
        <v>937</v>
      </c>
      <c r="H524" s="2">
        <v>1740405</v>
      </c>
      <c r="I524" s="2" t="s">
        <v>392</v>
      </c>
      <c r="N524">
        <v>21</v>
      </c>
      <c r="O524" s="2" t="s">
        <v>153</v>
      </c>
      <c r="P524">
        <v>559044.72</v>
      </c>
      <c r="Q524" s="2" t="s">
        <v>69</v>
      </c>
      <c r="S524" s="2">
        <v>10670242</v>
      </c>
      <c r="T524">
        <v>559044.72</v>
      </c>
      <c r="U524" s="2" t="s">
        <v>69</v>
      </c>
    </row>
    <row r="525" spans="2:21" x14ac:dyDescent="0.2">
      <c r="B525" s="2">
        <v>1207667</v>
      </c>
      <c r="C525" s="2" t="s">
        <v>14</v>
      </c>
      <c r="D525" s="2" t="s">
        <v>42</v>
      </c>
      <c r="E525" s="3">
        <v>45881.025520833333</v>
      </c>
      <c r="G525" s="2" t="s">
        <v>937</v>
      </c>
      <c r="H525" s="2">
        <v>1740406</v>
      </c>
      <c r="I525" s="2" t="s">
        <v>405</v>
      </c>
      <c r="N525">
        <v>21</v>
      </c>
      <c r="O525" s="2" t="s">
        <v>153</v>
      </c>
      <c r="P525">
        <v>5087777.78</v>
      </c>
      <c r="Q525" s="2" t="s">
        <v>69</v>
      </c>
      <c r="S525" s="2">
        <v>10670243</v>
      </c>
      <c r="T525">
        <v>5087777.78</v>
      </c>
      <c r="U525" s="2" t="s">
        <v>69</v>
      </c>
    </row>
    <row r="526" spans="2:21" x14ac:dyDescent="0.2">
      <c r="B526" s="2">
        <v>1207667</v>
      </c>
      <c r="C526" s="2" t="s">
        <v>14</v>
      </c>
      <c r="D526" s="2" t="s">
        <v>42</v>
      </c>
      <c r="E526" s="3">
        <v>45881.025520833333</v>
      </c>
      <c r="G526" s="2" t="s">
        <v>937</v>
      </c>
      <c r="H526" s="2">
        <v>1740407</v>
      </c>
      <c r="I526" s="2" t="s">
        <v>418</v>
      </c>
      <c r="N526">
        <v>21</v>
      </c>
      <c r="O526" s="2" t="s">
        <v>153</v>
      </c>
      <c r="P526">
        <v>3347515.15</v>
      </c>
      <c r="Q526" s="2" t="s">
        <v>69</v>
      </c>
      <c r="S526" s="2">
        <v>10670244</v>
      </c>
      <c r="T526">
        <v>3347515.15</v>
      </c>
      <c r="U526" s="2" t="s">
        <v>69</v>
      </c>
    </row>
    <row r="527" spans="2:21" x14ac:dyDescent="0.2">
      <c r="B527" s="2">
        <v>1207667</v>
      </c>
      <c r="C527" s="2" t="s">
        <v>14</v>
      </c>
      <c r="D527" s="2" t="s">
        <v>42</v>
      </c>
      <c r="E527" s="3">
        <v>45881.025520833333</v>
      </c>
      <c r="G527" s="2" t="s">
        <v>937</v>
      </c>
      <c r="H527" s="2">
        <v>1740408</v>
      </c>
      <c r="I527" s="2" t="s">
        <v>431</v>
      </c>
      <c r="N527">
        <v>21</v>
      </c>
      <c r="O527" s="2" t="s">
        <v>153</v>
      </c>
      <c r="P527">
        <v>1947760.9</v>
      </c>
      <c r="Q527" s="2" t="s">
        <v>69</v>
      </c>
      <c r="S527" s="2">
        <v>10670245</v>
      </c>
      <c r="T527">
        <v>1947760.9</v>
      </c>
      <c r="U527" s="2" t="s">
        <v>69</v>
      </c>
    </row>
    <row r="528" spans="2:21" x14ac:dyDescent="0.2">
      <c r="B528" s="2">
        <v>1207667</v>
      </c>
      <c r="C528" s="2" t="s">
        <v>14</v>
      </c>
      <c r="D528" s="2" t="s">
        <v>42</v>
      </c>
      <c r="E528" s="3">
        <v>45881.025520833333</v>
      </c>
      <c r="G528" s="2" t="s">
        <v>937</v>
      </c>
      <c r="H528" s="2">
        <v>1740409</v>
      </c>
      <c r="I528" s="2" t="s">
        <v>444</v>
      </c>
      <c r="N528">
        <v>21</v>
      </c>
      <c r="O528" s="2" t="s">
        <v>153</v>
      </c>
      <c r="P528">
        <v>2355091.08</v>
      </c>
      <c r="Q528" s="2" t="s">
        <v>69</v>
      </c>
      <c r="S528" s="2">
        <v>10670246</v>
      </c>
      <c r="T528">
        <v>2306665.77</v>
      </c>
      <c r="U528" s="2" t="s">
        <v>69</v>
      </c>
    </row>
    <row r="529" spans="2:21" x14ac:dyDescent="0.2">
      <c r="B529" s="2">
        <v>1207667</v>
      </c>
      <c r="C529" s="2" t="s">
        <v>14</v>
      </c>
      <c r="D529" s="2" t="s">
        <v>42</v>
      </c>
      <c r="E529" s="3">
        <v>45881.025520833333</v>
      </c>
      <c r="G529" s="2" t="s">
        <v>937</v>
      </c>
      <c r="H529" s="2">
        <v>1740410</v>
      </c>
      <c r="I529" s="2" t="s">
        <v>457</v>
      </c>
      <c r="N529">
        <v>21</v>
      </c>
      <c r="O529" s="2" t="s">
        <v>153</v>
      </c>
      <c r="P529">
        <v>2355091.08</v>
      </c>
      <c r="Q529" s="2" t="s">
        <v>69</v>
      </c>
      <c r="S529" s="2">
        <v>10670247</v>
      </c>
      <c r="T529">
        <v>2306665.77</v>
      </c>
      <c r="U529" s="2" t="s">
        <v>69</v>
      </c>
    </row>
    <row r="530" spans="2:21" x14ac:dyDescent="0.2">
      <c r="B530" s="2">
        <v>1207667</v>
      </c>
      <c r="C530" s="2" t="s">
        <v>14</v>
      </c>
      <c r="D530" s="2" t="s">
        <v>42</v>
      </c>
      <c r="E530" s="3">
        <v>45881.025520833333</v>
      </c>
      <c r="G530" s="2" t="s">
        <v>937</v>
      </c>
      <c r="H530" s="2">
        <v>1740411</v>
      </c>
      <c r="I530" s="2" t="s">
        <v>470</v>
      </c>
      <c r="N530">
        <v>21</v>
      </c>
      <c r="O530" s="2" t="s">
        <v>153</v>
      </c>
      <c r="P530">
        <v>962329</v>
      </c>
      <c r="Q530" s="2" t="s">
        <v>69</v>
      </c>
      <c r="S530" s="2">
        <v>10670248</v>
      </c>
      <c r="T530">
        <v>962329</v>
      </c>
      <c r="U530" s="2" t="s">
        <v>69</v>
      </c>
    </row>
    <row r="531" spans="2:21" x14ac:dyDescent="0.2">
      <c r="B531" s="2">
        <v>1207667</v>
      </c>
      <c r="C531" s="2" t="s">
        <v>14</v>
      </c>
      <c r="D531" s="2" t="s">
        <v>42</v>
      </c>
      <c r="E531" s="3">
        <v>45881.025520833333</v>
      </c>
      <c r="G531" s="2" t="s">
        <v>937</v>
      </c>
      <c r="H531" s="2">
        <v>1740412</v>
      </c>
      <c r="I531" s="2" t="s">
        <v>483</v>
      </c>
      <c r="N531">
        <v>21</v>
      </c>
      <c r="O531" s="2" t="s">
        <v>153</v>
      </c>
      <c r="P531">
        <v>278177.25</v>
      </c>
      <c r="Q531" s="2" t="s">
        <v>69</v>
      </c>
      <c r="S531" s="2">
        <v>10670249</v>
      </c>
      <c r="T531">
        <v>278177.25</v>
      </c>
      <c r="U531" s="2" t="s">
        <v>69</v>
      </c>
    </row>
    <row r="532" spans="2:21" x14ac:dyDescent="0.2">
      <c r="B532" s="2">
        <v>1207667</v>
      </c>
      <c r="C532" s="2" t="s">
        <v>14</v>
      </c>
      <c r="D532" s="2" t="s">
        <v>42</v>
      </c>
      <c r="E532" s="3">
        <v>45881.025520833333</v>
      </c>
      <c r="G532" s="2" t="s">
        <v>937</v>
      </c>
      <c r="H532" s="2">
        <v>1740413</v>
      </c>
      <c r="I532" s="2" t="s">
        <v>496</v>
      </c>
      <c r="N532">
        <v>21</v>
      </c>
      <c r="O532" s="2" t="s">
        <v>153</v>
      </c>
      <c r="P532">
        <v>278177.25</v>
      </c>
      <c r="Q532" s="2" t="s">
        <v>69</v>
      </c>
      <c r="S532" s="2">
        <v>10670250</v>
      </c>
      <c r="T532">
        <v>278177.25</v>
      </c>
      <c r="U532" s="2" t="s">
        <v>69</v>
      </c>
    </row>
    <row r="533" spans="2:21" x14ac:dyDescent="0.2">
      <c r="B533" s="2">
        <v>1207667</v>
      </c>
      <c r="C533" s="2" t="s">
        <v>14</v>
      </c>
      <c r="D533" s="2" t="s">
        <v>42</v>
      </c>
      <c r="E533" s="3">
        <v>45881.025520833333</v>
      </c>
      <c r="G533" s="2" t="s">
        <v>937</v>
      </c>
      <c r="H533" s="2">
        <v>1740414</v>
      </c>
      <c r="I533" s="2" t="s">
        <v>509</v>
      </c>
      <c r="N533">
        <v>21</v>
      </c>
      <c r="O533" s="2" t="s">
        <v>153</v>
      </c>
      <c r="P533">
        <v>2846724.3</v>
      </c>
      <c r="Q533" s="2" t="s">
        <v>69</v>
      </c>
      <c r="S533" s="2">
        <v>10670251</v>
      </c>
      <c r="T533">
        <v>2471351.1</v>
      </c>
      <c r="U533" s="2" t="s">
        <v>69</v>
      </c>
    </row>
    <row r="534" spans="2:21" x14ac:dyDescent="0.2">
      <c r="B534" s="2">
        <v>1207667</v>
      </c>
      <c r="C534" s="2" t="s">
        <v>14</v>
      </c>
      <c r="D534" s="2" t="s">
        <v>42</v>
      </c>
      <c r="E534" s="3">
        <v>45881.025520833333</v>
      </c>
      <c r="G534" s="2" t="s">
        <v>937</v>
      </c>
      <c r="H534" s="2">
        <v>1740415</v>
      </c>
      <c r="I534" s="2" t="s">
        <v>522</v>
      </c>
      <c r="N534">
        <v>21</v>
      </c>
      <c r="O534" s="2" t="s">
        <v>153</v>
      </c>
      <c r="P534">
        <v>2175998.6</v>
      </c>
      <c r="Q534" s="2" t="s">
        <v>69</v>
      </c>
      <c r="S534" s="2">
        <v>10670252</v>
      </c>
      <c r="T534">
        <v>1948296.5</v>
      </c>
      <c r="U534" s="2" t="s">
        <v>69</v>
      </c>
    </row>
    <row r="535" spans="2:21" x14ac:dyDescent="0.2">
      <c r="B535" s="2">
        <v>1207667</v>
      </c>
      <c r="C535" s="2" t="s">
        <v>14</v>
      </c>
      <c r="D535" s="2" t="s">
        <v>42</v>
      </c>
      <c r="E535" s="3">
        <v>45881.025520833333</v>
      </c>
      <c r="G535" s="2" t="s">
        <v>937</v>
      </c>
      <c r="H535" s="2">
        <v>1740416</v>
      </c>
      <c r="I535" s="2" t="s">
        <v>535</v>
      </c>
      <c r="N535">
        <v>21</v>
      </c>
      <c r="O535" s="2" t="s">
        <v>153</v>
      </c>
      <c r="P535">
        <v>2175998.6</v>
      </c>
      <c r="Q535" s="2" t="s">
        <v>69</v>
      </c>
      <c r="S535" s="2">
        <v>10670253</v>
      </c>
      <c r="T535">
        <v>1948296.5</v>
      </c>
      <c r="U535" s="2" t="s">
        <v>69</v>
      </c>
    </row>
    <row r="536" spans="2:21" x14ac:dyDescent="0.2">
      <c r="B536" s="2">
        <v>1207667</v>
      </c>
      <c r="C536" s="2" t="s">
        <v>14</v>
      </c>
      <c r="D536" s="2" t="s">
        <v>42</v>
      </c>
      <c r="E536" s="3">
        <v>45881.025520833333</v>
      </c>
      <c r="G536" s="2" t="s">
        <v>937</v>
      </c>
      <c r="H536" s="2">
        <v>1740417</v>
      </c>
      <c r="I536" s="2" t="s">
        <v>548</v>
      </c>
      <c r="N536">
        <v>21</v>
      </c>
      <c r="O536" s="2" t="s">
        <v>153</v>
      </c>
      <c r="P536">
        <v>9732372.1500000004</v>
      </c>
      <c r="Q536" s="2" t="s">
        <v>69</v>
      </c>
      <c r="S536" s="2">
        <v>10670254</v>
      </c>
      <c r="T536">
        <v>8006931.5999999996</v>
      </c>
      <c r="U536" s="2" t="s">
        <v>69</v>
      </c>
    </row>
    <row r="537" spans="2:21" x14ac:dyDescent="0.2">
      <c r="B537" s="2">
        <v>1207667</v>
      </c>
      <c r="C537" s="2" t="s">
        <v>14</v>
      </c>
      <c r="D537" s="2" t="s">
        <v>42</v>
      </c>
      <c r="E537" s="3">
        <v>45881.025520833333</v>
      </c>
      <c r="G537" s="2" t="s">
        <v>937</v>
      </c>
      <c r="H537" s="2">
        <v>1740418</v>
      </c>
      <c r="I537" s="2" t="s">
        <v>561</v>
      </c>
      <c r="N537">
        <v>21</v>
      </c>
      <c r="O537" s="2" t="s">
        <v>153</v>
      </c>
      <c r="P537">
        <v>7457024.9000000004</v>
      </c>
      <c r="Q537" s="2" t="s">
        <v>69</v>
      </c>
      <c r="S537" s="2">
        <v>10670255</v>
      </c>
      <c r="T537">
        <v>5892156.2000000002</v>
      </c>
      <c r="U537" s="2" t="s">
        <v>69</v>
      </c>
    </row>
    <row r="538" spans="2:21" x14ac:dyDescent="0.2">
      <c r="B538" s="2">
        <v>1207667</v>
      </c>
      <c r="C538" s="2" t="s">
        <v>14</v>
      </c>
      <c r="D538" s="2" t="s">
        <v>42</v>
      </c>
      <c r="E538" s="3">
        <v>45881.025520833333</v>
      </c>
      <c r="G538" s="2" t="s">
        <v>937</v>
      </c>
      <c r="H538" s="2">
        <v>1740419</v>
      </c>
      <c r="I538" s="2" t="s">
        <v>574</v>
      </c>
      <c r="N538">
        <v>21</v>
      </c>
      <c r="O538" s="2" t="s">
        <v>153</v>
      </c>
      <c r="P538">
        <v>7457024.9000000004</v>
      </c>
      <c r="Q538" s="2" t="s">
        <v>69</v>
      </c>
      <c r="S538" s="2">
        <v>10670256</v>
      </c>
      <c r="T538">
        <v>5892156.2000000002</v>
      </c>
      <c r="U538" s="2" t="s">
        <v>69</v>
      </c>
    </row>
    <row r="539" spans="2:21" x14ac:dyDescent="0.2">
      <c r="B539" s="2">
        <v>1207667</v>
      </c>
      <c r="C539" s="2" t="s">
        <v>14</v>
      </c>
      <c r="D539" s="2" t="s">
        <v>42</v>
      </c>
      <c r="E539" s="3">
        <v>45881.025520833333</v>
      </c>
      <c r="G539" s="2" t="s">
        <v>937</v>
      </c>
      <c r="H539" s="2">
        <v>1740420</v>
      </c>
      <c r="I539" s="2" t="s">
        <v>587</v>
      </c>
      <c r="N539">
        <v>21</v>
      </c>
      <c r="O539" s="2" t="s">
        <v>153</v>
      </c>
      <c r="P539">
        <v>1694828.95</v>
      </c>
      <c r="Q539" s="2" t="s">
        <v>69</v>
      </c>
      <c r="S539" s="2">
        <v>10670257</v>
      </c>
      <c r="T539">
        <v>1694828.95</v>
      </c>
      <c r="U539" s="2" t="s">
        <v>69</v>
      </c>
    </row>
    <row r="540" spans="2:21" x14ac:dyDescent="0.2">
      <c r="B540" s="2">
        <v>1207667</v>
      </c>
      <c r="C540" s="2" t="s">
        <v>14</v>
      </c>
      <c r="D540" s="2" t="s">
        <v>42</v>
      </c>
      <c r="E540" s="3">
        <v>45881.025520833333</v>
      </c>
      <c r="G540" s="2" t="s">
        <v>937</v>
      </c>
      <c r="H540" s="2">
        <v>1740421</v>
      </c>
      <c r="I540" s="2" t="s">
        <v>600</v>
      </c>
      <c r="N540">
        <v>21</v>
      </c>
      <c r="O540" s="2" t="s">
        <v>153</v>
      </c>
      <c r="P540">
        <v>1935411.2</v>
      </c>
      <c r="Q540" s="2" t="s">
        <v>69</v>
      </c>
      <c r="S540" s="2">
        <v>10670258</v>
      </c>
      <c r="T540">
        <v>1935411.2</v>
      </c>
      <c r="U540" s="2" t="s">
        <v>69</v>
      </c>
    </row>
    <row r="541" spans="2:21" x14ac:dyDescent="0.2">
      <c r="B541" s="2">
        <v>1207667</v>
      </c>
      <c r="C541" s="2" t="s">
        <v>14</v>
      </c>
      <c r="D541" s="2" t="s">
        <v>42</v>
      </c>
      <c r="E541" s="3">
        <v>45881.025520833333</v>
      </c>
      <c r="G541" s="2" t="s">
        <v>937</v>
      </c>
      <c r="H541" s="2">
        <v>1740422</v>
      </c>
      <c r="I541" s="2" t="s">
        <v>613</v>
      </c>
      <c r="N541">
        <v>21</v>
      </c>
      <c r="O541" s="2" t="s">
        <v>153</v>
      </c>
      <c r="P541">
        <v>4886918.2</v>
      </c>
      <c r="Q541" s="2" t="s">
        <v>69</v>
      </c>
      <c r="S541" s="2">
        <v>10670259</v>
      </c>
      <c r="T541">
        <v>4886918.2</v>
      </c>
      <c r="U541" s="2" t="s">
        <v>69</v>
      </c>
    </row>
    <row r="542" spans="2:21" x14ac:dyDescent="0.2">
      <c r="B542" s="2">
        <v>1207667</v>
      </c>
      <c r="C542" s="2" t="s">
        <v>14</v>
      </c>
      <c r="D542" s="2" t="s">
        <v>42</v>
      </c>
      <c r="E542" s="3">
        <v>45881.025520833333</v>
      </c>
      <c r="G542" s="2" t="s">
        <v>937</v>
      </c>
      <c r="H542" s="2">
        <v>1740423</v>
      </c>
      <c r="I542" s="2" t="s">
        <v>626</v>
      </c>
      <c r="N542">
        <v>21</v>
      </c>
      <c r="O542" s="2" t="s">
        <v>153</v>
      </c>
      <c r="P542">
        <v>2168996.63</v>
      </c>
      <c r="Q542" s="2" t="s">
        <v>69</v>
      </c>
      <c r="S542" s="2">
        <v>10670260</v>
      </c>
      <c r="T542">
        <v>2168996.63</v>
      </c>
      <c r="U542" s="2" t="s">
        <v>69</v>
      </c>
    </row>
    <row r="543" spans="2:21" x14ac:dyDescent="0.2">
      <c r="B543" s="2">
        <v>1207667</v>
      </c>
      <c r="C543" s="2" t="s">
        <v>14</v>
      </c>
      <c r="D543" s="2" t="s">
        <v>42</v>
      </c>
      <c r="E543" s="3">
        <v>45881.025520833333</v>
      </c>
      <c r="G543" s="2" t="s">
        <v>937</v>
      </c>
      <c r="H543" s="2">
        <v>1740424</v>
      </c>
      <c r="I543" s="2" t="s">
        <v>639</v>
      </c>
      <c r="N543">
        <v>21</v>
      </c>
      <c r="O543" s="2" t="s">
        <v>153</v>
      </c>
      <c r="P543">
        <v>424529.97</v>
      </c>
      <c r="Q543" s="2" t="s">
        <v>69</v>
      </c>
      <c r="S543" s="2">
        <v>10670261</v>
      </c>
      <c r="T543">
        <v>320683.68</v>
      </c>
      <c r="U543" s="2" t="s">
        <v>69</v>
      </c>
    </row>
    <row r="544" spans="2:21" x14ac:dyDescent="0.2">
      <c r="B544" s="2">
        <v>1207667</v>
      </c>
      <c r="C544" s="2" t="s">
        <v>14</v>
      </c>
      <c r="D544" s="2" t="s">
        <v>42</v>
      </c>
      <c r="E544" s="3">
        <v>45881.025520833333</v>
      </c>
      <c r="G544" s="2" t="s">
        <v>937</v>
      </c>
      <c r="H544" s="2">
        <v>1740425</v>
      </c>
      <c r="I544" s="2" t="s">
        <v>652</v>
      </c>
      <c r="N544">
        <v>21</v>
      </c>
      <c r="O544" s="2" t="s">
        <v>153</v>
      </c>
      <c r="P544">
        <v>42581.88</v>
      </c>
      <c r="Q544" s="2" t="s">
        <v>69</v>
      </c>
      <c r="S544" s="2">
        <v>10670262</v>
      </c>
      <c r="T544">
        <v>42581.88</v>
      </c>
      <c r="U544" s="2" t="s">
        <v>69</v>
      </c>
    </row>
    <row r="545" spans="2:21" x14ac:dyDescent="0.2">
      <c r="B545" s="2">
        <v>1207667</v>
      </c>
      <c r="C545" s="2" t="s">
        <v>14</v>
      </c>
      <c r="D545" s="2" t="s">
        <v>42</v>
      </c>
      <c r="E545" s="3">
        <v>45881.025520833333</v>
      </c>
      <c r="G545" s="2" t="s">
        <v>937</v>
      </c>
      <c r="H545" s="2">
        <v>1740426</v>
      </c>
      <c r="I545" s="2" t="s">
        <v>665</v>
      </c>
      <c r="N545">
        <v>21</v>
      </c>
      <c r="O545" s="2" t="s">
        <v>153</v>
      </c>
      <c r="P545">
        <v>2020798.2</v>
      </c>
      <c r="Q545" s="2" t="s">
        <v>69</v>
      </c>
      <c r="S545" s="2">
        <v>10670263</v>
      </c>
      <c r="T545">
        <v>2020798.2</v>
      </c>
      <c r="U545" s="2" t="s">
        <v>69</v>
      </c>
    </row>
    <row r="546" spans="2:21" x14ac:dyDescent="0.2">
      <c r="B546" s="2">
        <v>1207667</v>
      </c>
      <c r="C546" s="2" t="s">
        <v>14</v>
      </c>
      <c r="D546" s="2" t="s">
        <v>42</v>
      </c>
      <c r="E546" s="3">
        <v>45881.025520833333</v>
      </c>
      <c r="G546" s="2" t="s">
        <v>937</v>
      </c>
      <c r="H546" s="2">
        <v>1740427</v>
      </c>
      <c r="I546" s="2" t="s">
        <v>678</v>
      </c>
      <c r="N546">
        <v>21</v>
      </c>
      <c r="O546" s="2" t="s">
        <v>153</v>
      </c>
      <c r="P546">
        <v>2203927.0499999998</v>
      </c>
      <c r="Q546" s="2" t="s">
        <v>69</v>
      </c>
      <c r="S546" s="2">
        <v>10670264</v>
      </c>
      <c r="T546">
        <v>2203927.0499999998</v>
      </c>
      <c r="U546" s="2" t="s">
        <v>69</v>
      </c>
    </row>
    <row r="547" spans="2:21" x14ac:dyDescent="0.2">
      <c r="B547" s="2">
        <v>1207667</v>
      </c>
      <c r="C547" s="2" t="s">
        <v>14</v>
      </c>
      <c r="D547" s="2" t="s">
        <v>42</v>
      </c>
      <c r="E547" s="3">
        <v>45881.025520833333</v>
      </c>
      <c r="G547" s="2" t="s">
        <v>937</v>
      </c>
      <c r="H547" s="2">
        <v>1740428</v>
      </c>
      <c r="I547" s="2" t="s">
        <v>691</v>
      </c>
      <c r="N547">
        <v>21</v>
      </c>
      <c r="O547" s="2" t="s">
        <v>153</v>
      </c>
      <c r="P547">
        <v>3389657.9</v>
      </c>
      <c r="Q547" s="2" t="s">
        <v>69</v>
      </c>
      <c r="S547" s="2">
        <v>10670265</v>
      </c>
      <c r="T547">
        <v>1609977.55</v>
      </c>
      <c r="U547" s="2" t="s">
        <v>69</v>
      </c>
    </row>
    <row r="548" spans="2:21" x14ac:dyDescent="0.2">
      <c r="B548" s="2">
        <v>1207667</v>
      </c>
      <c r="C548" s="2" t="s">
        <v>14</v>
      </c>
      <c r="D548" s="2" t="s">
        <v>42</v>
      </c>
      <c r="E548" s="3">
        <v>45881.025520833333</v>
      </c>
      <c r="G548" s="2" t="s">
        <v>937</v>
      </c>
      <c r="H548" s="2">
        <v>1740429</v>
      </c>
      <c r="I548" s="2" t="s">
        <v>704</v>
      </c>
      <c r="N548">
        <v>21</v>
      </c>
      <c r="O548" s="2" t="s">
        <v>153</v>
      </c>
      <c r="P548">
        <v>888550.56</v>
      </c>
      <c r="Q548" s="2" t="s">
        <v>69</v>
      </c>
      <c r="S548" s="2">
        <v>10670266</v>
      </c>
      <c r="T548">
        <v>784886.22</v>
      </c>
      <c r="U548" s="2" t="s">
        <v>69</v>
      </c>
    </row>
    <row r="549" spans="2:21" x14ac:dyDescent="0.2">
      <c r="B549" s="2">
        <v>1207667</v>
      </c>
      <c r="C549" s="2" t="s">
        <v>14</v>
      </c>
      <c r="D549" s="2" t="s">
        <v>42</v>
      </c>
      <c r="E549" s="3">
        <v>45881.025520833333</v>
      </c>
      <c r="G549" s="2" t="s">
        <v>937</v>
      </c>
      <c r="H549" s="2">
        <v>1740430</v>
      </c>
      <c r="I549" s="2" t="s">
        <v>717</v>
      </c>
      <c r="N549">
        <v>21</v>
      </c>
      <c r="O549" s="2" t="s">
        <v>153</v>
      </c>
      <c r="P549">
        <v>1808913.23</v>
      </c>
      <c r="Q549" s="2" t="s">
        <v>69</v>
      </c>
      <c r="S549" s="2">
        <v>10670267</v>
      </c>
      <c r="T549">
        <v>1808913.23</v>
      </c>
      <c r="U549" s="2" t="s">
        <v>69</v>
      </c>
    </row>
    <row r="550" spans="2:21" x14ac:dyDescent="0.2">
      <c r="B550" s="2">
        <v>1207667</v>
      </c>
      <c r="C550" s="2" t="s">
        <v>14</v>
      </c>
      <c r="D550" s="2" t="s">
        <v>42</v>
      </c>
      <c r="E550" s="3">
        <v>45881.025520833333</v>
      </c>
      <c r="G550" s="2" t="s">
        <v>937</v>
      </c>
      <c r="H550" s="2">
        <v>1740431</v>
      </c>
      <c r="I550" s="2" t="s">
        <v>730</v>
      </c>
      <c r="N550">
        <v>21</v>
      </c>
      <c r="O550" s="2" t="s">
        <v>153</v>
      </c>
      <c r="P550">
        <v>2824713.2</v>
      </c>
      <c r="Q550" s="2" t="s">
        <v>69</v>
      </c>
      <c r="S550" s="2">
        <v>10670268</v>
      </c>
      <c r="T550">
        <v>360340.35</v>
      </c>
      <c r="U550" s="2" t="s">
        <v>69</v>
      </c>
    </row>
    <row r="551" spans="2:21" x14ac:dyDescent="0.2">
      <c r="B551" s="2">
        <v>1207667</v>
      </c>
      <c r="C551" s="2" t="s">
        <v>14</v>
      </c>
      <c r="D551" s="2" t="s">
        <v>42</v>
      </c>
      <c r="E551" s="3">
        <v>45881.025520833333</v>
      </c>
      <c r="G551" s="2" t="s">
        <v>937</v>
      </c>
      <c r="H551" s="2">
        <v>1740432</v>
      </c>
      <c r="I551" s="2" t="s">
        <v>743</v>
      </c>
      <c r="N551">
        <v>21</v>
      </c>
      <c r="O551" s="2" t="s">
        <v>153</v>
      </c>
      <c r="P551">
        <v>11419794.66</v>
      </c>
      <c r="Q551" s="2" t="s">
        <v>69</v>
      </c>
      <c r="S551" s="2">
        <v>10670269</v>
      </c>
      <c r="T551">
        <v>5197933.74</v>
      </c>
      <c r="U551" s="2" t="s">
        <v>69</v>
      </c>
    </row>
    <row r="552" spans="2:21" x14ac:dyDescent="0.2">
      <c r="B552" s="2">
        <v>1207667</v>
      </c>
      <c r="C552" s="2" t="s">
        <v>14</v>
      </c>
      <c r="D552" s="2" t="s">
        <v>42</v>
      </c>
      <c r="E552" s="3">
        <v>45881.025520833333</v>
      </c>
      <c r="G552" s="2" t="s">
        <v>937</v>
      </c>
      <c r="H552" s="2">
        <v>1740433</v>
      </c>
      <c r="I552" s="2" t="s">
        <v>756</v>
      </c>
      <c r="N552">
        <v>21</v>
      </c>
      <c r="O552" s="2" t="s">
        <v>153</v>
      </c>
      <c r="P552">
        <v>1401935.47</v>
      </c>
      <c r="Q552" s="2" t="s">
        <v>69</v>
      </c>
      <c r="S552" s="2">
        <v>10670270</v>
      </c>
      <c r="T552">
        <v>1401935.47</v>
      </c>
      <c r="U552" s="2" t="s">
        <v>69</v>
      </c>
    </row>
    <row r="553" spans="2:21" x14ac:dyDescent="0.2">
      <c r="B553" s="2">
        <v>1207667</v>
      </c>
      <c r="C553" s="2" t="s">
        <v>14</v>
      </c>
      <c r="D553" s="2" t="s">
        <v>42</v>
      </c>
      <c r="E553" s="3">
        <v>45881.025520833333</v>
      </c>
      <c r="G553" s="2" t="s">
        <v>937</v>
      </c>
      <c r="H553" s="2">
        <v>1740434</v>
      </c>
      <c r="I553" s="2" t="s">
        <v>769</v>
      </c>
      <c r="N553">
        <v>21</v>
      </c>
      <c r="O553" s="2" t="s">
        <v>153</v>
      </c>
      <c r="P553">
        <v>993037.24</v>
      </c>
      <c r="Q553" s="2" t="s">
        <v>69</v>
      </c>
      <c r="S553" s="2">
        <v>10670271</v>
      </c>
      <c r="T553">
        <v>463017.98</v>
      </c>
      <c r="U553" s="2" t="s">
        <v>69</v>
      </c>
    </row>
    <row r="554" spans="2:21" x14ac:dyDescent="0.2">
      <c r="B554" s="2">
        <v>1207667</v>
      </c>
      <c r="C554" s="2" t="s">
        <v>14</v>
      </c>
      <c r="D554" s="2" t="s">
        <v>42</v>
      </c>
      <c r="E554" s="3">
        <v>45881.025520833333</v>
      </c>
      <c r="G554" s="2" t="s">
        <v>937</v>
      </c>
      <c r="H554" s="2">
        <v>1740435</v>
      </c>
      <c r="I554" s="2" t="s">
        <v>782</v>
      </c>
      <c r="N554">
        <v>21</v>
      </c>
      <c r="O554" s="2" t="s">
        <v>153</v>
      </c>
      <c r="P554">
        <v>1864526.6</v>
      </c>
      <c r="Q554" s="2" t="s">
        <v>69</v>
      </c>
      <c r="S554" s="2">
        <v>10670272</v>
      </c>
      <c r="T554">
        <v>1287767.8</v>
      </c>
      <c r="U554" s="2" t="s">
        <v>69</v>
      </c>
    </row>
    <row r="555" spans="2:21" x14ac:dyDescent="0.2">
      <c r="B555" s="2">
        <v>1207667</v>
      </c>
      <c r="C555" s="2" t="s">
        <v>14</v>
      </c>
      <c r="D555" s="2" t="s">
        <v>42</v>
      </c>
      <c r="E555" s="3">
        <v>45881.025520833333</v>
      </c>
      <c r="G555" s="2" t="s">
        <v>937</v>
      </c>
      <c r="H555" s="2">
        <v>1740436</v>
      </c>
      <c r="I555" s="2" t="s">
        <v>795</v>
      </c>
      <c r="N555">
        <v>21</v>
      </c>
      <c r="O555" s="2" t="s">
        <v>153</v>
      </c>
      <c r="P555">
        <v>3077840.67</v>
      </c>
      <c r="Q555" s="2" t="s">
        <v>69</v>
      </c>
      <c r="S555" s="2">
        <v>10670273</v>
      </c>
      <c r="T555">
        <v>711988.41</v>
      </c>
      <c r="U555" s="2" t="s">
        <v>69</v>
      </c>
    </row>
    <row r="556" spans="2:21" x14ac:dyDescent="0.2">
      <c r="B556" s="2">
        <v>1207667</v>
      </c>
      <c r="C556" s="2" t="s">
        <v>14</v>
      </c>
      <c r="D556" s="2" t="s">
        <v>42</v>
      </c>
      <c r="E556" s="3">
        <v>45881.025520833333</v>
      </c>
      <c r="G556" s="2" t="s">
        <v>937</v>
      </c>
      <c r="H556" s="2">
        <v>1740437</v>
      </c>
      <c r="I556" s="2" t="s">
        <v>808</v>
      </c>
      <c r="N556">
        <v>21</v>
      </c>
      <c r="O556" s="2" t="s">
        <v>153</v>
      </c>
      <c r="P556">
        <v>806277.36</v>
      </c>
      <c r="Q556" s="2" t="s">
        <v>69</v>
      </c>
      <c r="S556" s="2">
        <v>10670274</v>
      </c>
      <c r="T556">
        <v>302802.92</v>
      </c>
      <c r="U556" s="2" t="s">
        <v>69</v>
      </c>
    </row>
    <row r="557" spans="2:21" x14ac:dyDescent="0.2">
      <c r="B557" s="2">
        <v>1207667</v>
      </c>
      <c r="C557" s="2" t="s">
        <v>14</v>
      </c>
      <c r="D557" s="2" t="s">
        <v>42</v>
      </c>
      <c r="E557" s="3">
        <v>45881.025520833333</v>
      </c>
      <c r="G557" s="2" t="s">
        <v>937</v>
      </c>
      <c r="H557" s="2">
        <v>1740438</v>
      </c>
      <c r="I557" s="2" t="s">
        <v>821</v>
      </c>
      <c r="N557">
        <v>21</v>
      </c>
      <c r="O557" s="2" t="s">
        <v>153</v>
      </c>
      <c r="P557">
        <v>14150990.4</v>
      </c>
      <c r="Q557" s="2" t="s">
        <v>69</v>
      </c>
      <c r="S557" s="2">
        <v>10670275</v>
      </c>
      <c r="T557">
        <v>10613242.800000001</v>
      </c>
      <c r="U557" s="2" t="s">
        <v>69</v>
      </c>
    </row>
    <row r="558" spans="2:21" x14ac:dyDescent="0.2">
      <c r="B558" s="2">
        <v>1207667</v>
      </c>
      <c r="C558" s="2" t="s">
        <v>14</v>
      </c>
      <c r="D558" s="2" t="s">
        <v>42</v>
      </c>
      <c r="E558" s="3">
        <v>45881.025520833333</v>
      </c>
      <c r="G558" s="2" t="s">
        <v>937</v>
      </c>
      <c r="H558" s="2">
        <v>1740439</v>
      </c>
      <c r="I558" s="2" t="s">
        <v>834</v>
      </c>
      <c r="N558">
        <v>21</v>
      </c>
      <c r="O558" s="2" t="s">
        <v>153</v>
      </c>
      <c r="P558">
        <v>3784567.2</v>
      </c>
      <c r="Q558" s="2" t="s">
        <v>69</v>
      </c>
      <c r="S558" s="2">
        <v>10670276</v>
      </c>
      <c r="T558">
        <v>3784567.2</v>
      </c>
      <c r="U558" s="2" t="s">
        <v>69</v>
      </c>
    </row>
    <row r="559" spans="2:21" x14ac:dyDescent="0.2">
      <c r="B559" s="2">
        <v>1207667</v>
      </c>
      <c r="C559" s="2" t="s">
        <v>14</v>
      </c>
      <c r="D559" s="2" t="s">
        <v>42</v>
      </c>
      <c r="E559" s="3">
        <v>45881.025520833333</v>
      </c>
      <c r="G559" s="2" t="s">
        <v>937</v>
      </c>
      <c r="H559" s="2">
        <v>1740440</v>
      </c>
      <c r="I559" s="2" t="s">
        <v>847</v>
      </c>
      <c r="N559">
        <v>1</v>
      </c>
      <c r="O559" s="2" t="s">
        <v>153</v>
      </c>
      <c r="P559">
        <v>0</v>
      </c>
      <c r="Q559" s="2" t="s">
        <v>69</v>
      </c>
      <c r="S559" s="2">
        <v>10670277</v>
      </c>
      <c r="T559">
        <v>0</v>
      </c>
      <c r="U559" s="2" t="s">
        <v>69</v>
      </c>
    </row>
    <row r="560" spans="2:21" x14ac:dyDescent="0.2">
      <c r="B560" s="2">
        <v>1207667</v>
      </c>
      <c r="C560" s="2" t="s">
        <v>14</v>
      </c>
      <c r="D560" s="2" t="s">
        <v>42</v>
      </c>
      <c r="E560" s="3">
        <v>45881.025520833333</v>
      </c>
      <c r="G560" s="2" t="s">
        <v>937</v>
      </c>
      <c r="H560" s="2">
        <v>1740441</v>
      </c>
      <c r="I560" s="2" t="s">
        <v>860</v>
      </c>
      <c r="N560">
        <v>1</v>
      </c>
      <c r="O560" s="2" t="s">
        <v>153</v>
      </c>
      <c r="P560">
        <v>3640399765.46</v>
      </c>
      <c r="Q560" s="2" t="s">
        <v>69</v>
      </c>
      <c r="S560" s="2">
        <v>10670278</v>
      </c>
      <c r="T560">
        <v>3571289827.6399999</v>
      </c>
      <c r="U560" s="2" t="s">
        <v>69</v>
      </c>
    </row>
    <row r="561" spans="2:21" x14ac:dyDescent="0.2">
      <c r="B561" s="2">
        <v>1207667</v>
      </c>
      <c r="C561" s="2" t="s">
        <v>14</v>
      </c>
      <c r="D561" s="2" t="s">
        <v>42</v>
      </c>
      <c r="E561" s="3">
        <v>45881.025520833333</v>
      </c>
      <c r="G561" s="2" t="s">
        <v>937</v>
      </c>
      <c r="H561" s="2">
        <v>1740442</v>
      </c>
      <c r="I561" s="2" t="s">
        <v>873</v>
      </c>
      <c r="N561">
        <v>1</v>
      </c>
      <c r="O561" s="2" t="s">
        <v>153</v>
      </c>
      <c r="P561">
        <v>691675955.44000006</v>
      </c>
      <c r="Q561" s="2" t="s">
        <v>69</v>
      </c>
      <c r="S561" s="2">
        <v>10670279</v>
      </c>
      <c r="T561">
        <v>678545067.25</v>
      </c>
      <c r="U561" s="2" t="s">
        <v>69</v>
      </c>
    </row>
    <row r="562" spans="2:21" x14ac:dyDescent="0.2">
      <c r="B562" s="2">
        <v>1205613</v>
      </c>
      <c r="C562" s="2" t="s">
        <v>15</v>
      </c>
      <c r="D562" s="2" t="s">
        <v>43</v>
      </c>
      <c r="E562" s="3">
        <v>45881.488981481481</v>
      </c>
      <c r="G562" s="2" t="s">
        <v>937</v>
      </c>
      <c r="H562" s="2">
        <v>1740381</v>
      </c>
      <c r="I562" s="2" t="s">
        <v>64</v>
      </c>
      <c r="N562">
        <v>21</v>
      </c>
      <c r="O562" s="2" t="s">
        <v>84</v>
      </c>
      <c r="P562">
        <v>1450014991.3499999</v>
      </c>
      <c r="Q562" s="2" t="s">
        <v>69</v>
      </c>
      <c r="S562" s="2">
        <v>10693277</v>
      </c>
      <c r="T562">
        <v>1450014991.3499999</v>
      </c>
      <c r="U562" s="2" t="s">
        <v>69</v>
      </c>
    </row>
    <row r="563" spans="2:21" x14ac:dyDescent="0.2">
      <c r="B563" s="2">
        <v>1205613</v>
      </c>
      <c r="C563" s="2" t="s">
        <v>15</v>
      </c>
      <c r="D563" s="2" t="s">
        <v>43</v>
      </c>
      <c r="E563" s="3">
        <v>45881.488981481481</v>
      </c>
      <c r="G563" s="2" t="s">
        <v>937</v>
      </c>
      <c r="H563" s="2">
        <v>1740382</v>
      </c>
      <c r="I563" s="2" t="s">
        <v>92</v>
      </c>
      <c r="N563">
        <v>21</v>
      </c>
      <c r="O563" s="2" t="s">
        <v>84</v>
      </c>
      <c r="P563">
        <v>9590460</v>
      </c>
      <c r="Q563" s="2" t="s">
        <v>69</v>
      </c>
      <c r="S563" s="2">
        <v>10693278</v>
      </c>
      <c r="T563">
        <v>10960635</v>
      </c>
      <c r="U563" s="2" t="s">
        <v>69</v>
      </c>
    </row>
    <row r="564" spans="2:21" x14ac:dyDescent="0.2">
      <c r="B564" s="2">
        <v>1205613</v>
      </c>
      <c r="C564" s="2" t="s">
        <v>15</v>
      </c>
      <c r="D564" s="2" t="s">
        <v>43</v>
      </c>
      <c r="E564" s="3">
        <v>45881.488981481481</v>
      </c>
      <c r="G564" s="2" t="s">
        <v>937</v>
      </c>
      <c r="H564" s="2">
        <v>1740383</v>
      </c>
      <c r="I564" s="2" t="s">
        <v>105</v>
      </c>
      <c r="N564">
        <v>21</v>
      </c>
      <c r="O564" s="2" t="s">
        <v>84</v>
      </c>
      <c r="P564">
        <v>935307.52</v>
      </c>
      <c r="Q564" s="2" t="s">
        <v>69</v>
      </c>
      <c r="S564" s="2">
        <v>10693279</v>
      </c>
      <c r="T564">
        <v>818385.92000000004</v>
      </c>
      <c r="U564" s="2" t="s">
        <v>69</v>
      </c>
    </row>
    <row r="565" spans="2:21" x14ac:dyDescent="0.2">
      <c r="B565" s="2">
        <v>1205613</v>
      </c>
      <c r="C565" s="2" t="s">
        <v>15</v>
      </c>
      <c r="D565" s="2" t="s">
        <v>43</v>
      </c>
      <c r="E565" s="3">
        <v>45881.488981481481</v>
      </c>
      <c r="G565" s="2" t="s">
        <v>937</v>
      </c>
      <c r="H565" s="2">
        <v>1740384</v>
      </c>
      <c r="I565" s="2" t="s">
        <v>118</v>
      </c>
      <c r="N565">
        <v>21</v>
      </c>
      <c r="O565" s="2" t="s">
        <v>84</v>
      </c>
      <c r="P565">
        <v>87282455.790000007</v>
      </c>
      <c r="Q565" s="2" t="s">
        <v>69</v>
      </c>
      <c r="S565" s="2">
        <v>10693280</v>
      </c>
      <c r="T565">
        <v>87282455.790000007</v>
      </c>
      <c r="U565" s="2" t="s">
        <v>69</v>
      </c>
    </row>
    <row r="566" spans="2:21" x14ac:dyDescent="0.2">
      <c r="B566" s="2">
        <v>1205613</v>
      </c>
      <c r="C566" s="2" t="s">
        <v>15</v>
      </c>
      <c r="D566" s="2" t="s">
        <v>43</v>
      </c>
      <c r="E566" s="3">
        <v>45881.488981481481</v>
      </c>
      <c r="G566" s="2" t="s">
        <v>937</v>
      </c>
      <c r="H566" s="2">
        <v>1740385</v>
      </c>
      <c r="I566" s="2" t="s">
        <v>131</v>
      </c>
      <c r="N566">
        <v>21</v>
      </c>
      <c r="O566" s="2" t="s">
        <v>84</v>
      </c>
      <c r="P566">
        <v>25340067.809999999</v>
      </c>
      <c r="Q566" s="2" t="s">
        <v>69</v>
      </c>
      <c r="S566" s="2">
        <v>10693281</v>
      </c>
      <c r="T566">
        <v>25340067.809999999</v>
      </c>
      <c r="U566" s="2" t="s">
        <v>69</v>
      </c>
    </row>
    <row r="567" spans="2:21" x14ac:dyDescent="0.2">
      <c r="B567" s="2">
        <v>1205613</v>
      </c>
      <c r="C567" s="2" t="s">
        <v>15</v>
      </c>
      <c r="D567" s="2" t="s">
        <v>43</v>
      </c>
      <c r="E567" s="3">
        <v>45881.488981481481</v>
      </c>
      <c r="G567" s="2" t="s">
        <v>937</v>
      </c>
      <c r="H567" s="2">
        <v>1740386</v>
      </c>
      <c r="I567" s="2" t="s">
        <v>144</v>
      </c>
      <c r="N567">
        <v>21</v>
      </c>
      <c r="O567" s="2" t="s">
        <v>153</v>
      </c>
      <c r="P567">
        <v>3107185.55</v>
      </c>
      <c r="Q567" s="2" t="s">
        <v>69</v>
      </c>
      <c r="S567" s="2">
        <v>10693282</v>
      </c>
      <c r="T567">
        <v>2885395.65</v>
      </c>
      <c r="U567" s="2" t="s">
        <v>69</v>
      </c>
    </row>
    <row r="568" spans="2:21" x14ac:dyDescent="0.2">
      <c r="B568" s="2">
        <v>1205613</v>
      </c>
      <c r="C568" s="2" t="s">
        <v>15</v>
      </c>
      <c r="D568" s="2" t="s">
        <v>43</v>
      </c>
      <c r="E568" s="3">
        <v>45881.488981481481</v>
      </c>
      <c r="G568" s="2" t="s">
        <v>937</v>
      </c>
      <c r="H568" s="2">
        <v>1740387</v>
      </c>
      <c r="I568" s="2" t="s">
        <v>158</v>
      </c>
      <c r="N568">
        <v>21</v>
      </c>
      <c r="O568" s="2" t="s">
        <v>153</v>
      </c>
      <c r="P568">
        <v>2122648.56</v>
      </c>
      <c r="Q568" s="2" t="s">
        <v>69</v>
      </c>
      <c r="S568" s="2">
        <v>10693283</v>
      </c>
      <c r="T568">
        <v>1518675.72</v>
      </c>
      <c r="U568" s="2" t="s">
        <v>69</v>
      </c>
    </row>
    <row r="569" spans="2:21" x14ac:dyDescent="0.2">
      <c r="B569" s="2">
        <v>1205613</v>
      </c>
      <c r="C569" s="2" t="s">
        <v>15</v>
      </c>
      <c r="D569" s="2" t="s">
        <v>43</v>
      </c>
      <c r="E569" s="3">
        <v>45881.488981481481</v>
      </c>
      <c r="G569" s="2" t="s">
        <v>937</v>
      </c>
      <c r="H569" s="2">
        <v>1740388</v>
      </c>
      <c r="I569" s="2" t="s">
        <v>171</v>
      </c>
      <c r="N569">
        <v>21</v>
      </c>
      <c r="O569" s="2" t="s">
        <v>153</v>
      </c>
      <c r="P569">
        <v>3954597.45</v>
      </c>
      <c r="Q569" s="2" t="s">
        <v>69</v>
      </c>
      <c r="S569" s="2">
        <v>10693284</v>
      </c>
      <c r="T569">
        <v>2641589.5</v>
      </c>
      <c r="U569" s="2" t="s">
        <v>69</v>
      </c>
    </row>
    <row r="570" spans="2:21" x14ac:dyDescent="0.2">
      <c r="B570" s="2">
        <v>1205613</v>
      </c>
      <c r="C570" s="2" t="s">
        <v>15</v>
      </c>
      <c r="D570" s="2" t="s">
        <v>43</v>
      </c>
      <c r="E570" s="3">
        <v>45881.488981481481</v>
      </c>
      <c r="G570" s="2" t="s">
        <v>937</v>
      </c>
      <c r="H570" s="2">
        <v>1740389</v>
      </c>
      <c r="I570" s="2" t="s">
        <v>184</v>
      </c>
      <c r="N570">
        <v>21</v>
      </c>
      <c r="O570" s="2" t="s">
        <v>153</v>
      </c>
      <c r="P570">
        <v>2264158.98</v>
      </c>
      <c r="Q570" s="2" t="s">
        <v>69</v>
      </c>
      <c r="S570" s="2">
        <v>10693285</v>
      </c>
      <c r="T570">
        <v>1236194.1000000001</v>
      </c>
      <c r="U570" s="2" t="s">
        <v>69</v>
      </c>
    </row>
    <row r="571" spans="2:21" x14ac:dyDescent="0.2">
      <c r="B571" s="2">
        <v>1205613</v>
      </c>
      <c r="C571" s="2" t="s">
        <v>15</v>
      </c>
      <c r="D571" s="2" t="s">
        <v>43</v>
      </c>
      <c r="E571" s="3">
        <v>45881.488981481481</v>
      </c>
      <c r="G571" s="2" t="s">
        <v>937</v>
      </c>
      <c r="H571" s="2">
        <v>1740390</v>
      </c>
      <c r="I571" s="2" t="s">
        <v>197</v>
      </c>
      <c r="N571">
        <v>21</v>
      </c>
      <c r="O571" s="2" t="s">
        <v>153</v>
      </c>
      <c r="P571">
        <v>5935735.5899999999</v>
      </c>
      <c r="Q571" s="2" t="s">
        <v>69</v>
      </c>
      <c r="S571" s="2">
        <v>10693286</v>
      </c>
      <c r="T571">
        <v>3156483.66</v>
      </c>
      <c r="U571" s="2" t="s">
        <v>69</v>
      </c>
    </row>
    <row r="572" spans="2:21" x14ac:dyDescent="0.2">
      <c r="B572" s="2">
        <v>1205613</v>
      </c>
      <c r="C572" s="2" t="s">
        <v>15</v>
      </c>
      <c r="D572" s="2" t="s">
        <v>43</v>
      </c>
      <c r="E572" s="3">
        <v>45881.488981481481</v>
      </c>
      <c r="G572" s="2" t="s">
        <v>937</v>
      </c>
      <c r="H572" s="2">
        <v>1740391</v>
      </c>
      <c r="I572" s="2" t="s">
        <v>210</v>
      </c>
      <c r="N572">
        <v>21</v>
      </c>
      <c r="O572" s="2" t="s">
        <v>153</v>
      </c>
      <c r="P572">
        <v>6509456.0999999996</v>
      </c>
      <c r="Q572" s="2" t="s">
        <v>69</v>
      </c>
      <c r="S572" s="2">
        <v>10693287</v>
      </c>
      <c r="T572">
        <v>3062101.38</v>
      </c>
      <c r="U572" s="2" t="s">
        <v>69</v>
      </c>
    </row>
    <row r="573" spans="2:21" x14ac:dyDescent="0.2">
      <c r="B573" s="2">
        <v>1205613</v>
      </c>
      <c r="C573" s="2" t="s">
        <v>15</v>
      </c>
      <c r="D573" s="2" t="s">
        <v>43</v>
      </c>
      <c r="E573" s="3">
        <v>45881.488981481481</v>
      </c>
      <c r="G573" s="2" t="s">
        <v>937</v>
      </c>
      <c r="H573" s="2">
        <v>1740392</v>
      </c>
      <c r="I573" s="2" t="s">
        <v>223</v>
      </c>
      <c r="N573">
        <v>21</v>
      </c>
      <c r="O573" s="2" t="s">
        <v>153</v>
      </c>
      <c r="P573">
        <v>566039.1</v>
      </c>
      <c r="Q573" s="2" t="s">
        <v>69</v>
      </c>
      <c r="S573" s="2">
        <v>10693288</v>
      </c>
      <c r="T573">
        <v>355254.39</v>
      </c>
      <c r="U573" s="2" t="s">
        <v>69</v>
      </c>
    </row>
    <row r="574" spans="2:21" x14ac:dyDescent="0.2">
      <c r="B574" s="2">
        <v>1205613</v>
      </c>
      <c r="C574" s="2" t="s">
        <v>15</v>
      </c>
      <c r="D574" s="2" t="s">
        <v>43</v>
      </c>
      <c r="E574" s="3">
        <v>45881.488981481481</v>
      </c>
      <c r="G574" s="2" t="s">
        <v>937</v>
      </c>
      <c r="H574" s="2">
        <v>1740393</v>
      </c>
      <c r="I574" s="2" t="s">
        <v>236</v>
      </c>
      <c r="N574">
        <v>21</v>
      </c>
      <c r="O574" s="2" t="s">
        <v>153</v>
      </c>
      <c r="P574">
        <v>495285.18</v>
      </c>
      <c r="Q574" s="2" t="s">
        <v>69</v>
      </c>
      <c r="S574" s="2">
        <v>10693289</v>
      </c>
      <c r="T574">
        <v>293916.18</v>
      </c>
      <c r="U574" s="2" t="s">
        <v>69</v>
      </c>
    </row>
    <row r="575" spans="2:21" x14ac:dyDescent="0.2">
      <c r="B575" s="2">
        <v>1205613</v>
      </c>
      <c r="C575" s="2" t="s">
        <v>15</v>
      </c>
      <c r="D575" s="2" t="s">
        <v>43</v>
      </c>
      <c r="E575" s="3">
        <v>45881.488981481481</v>
      </c>
      <c r="G575" s="2" t="s">
        <v>937</v>
      </c>
      <c r="H575" s="2">
        <v>1740394</v>
      </c>
      <c r="I575" s="2" t="s">
        <v>249</v>
      </c>
      <c r="N575">
        <v>21</v>
      </c>
      <c r="O575" s="2" t="s">
        <v>153</v>
      </c>
      <c r="P575">
        <v>7909194.9000000004</v>
      </c>
      <c r="Q575" s="2" t="s">
        <v>69</v>
      </c>
      <c r="S575" s="2">
        <v>10693290</v>
      </c>
      <c r="T575">
        <v>7909194.9000000004</v>
      </c>
      <c r="U575" s="2" t="s">
        <v>69</v>
      </c>
    </row>
    <row r="576" spans="2:21" x14ac:dyDescent="0.2">
      <c r="B576" s="2">
        <v>1205613</v>
      </c>
      <c r="C576" s="2" t="s">
        <v>15</v>
      </c>
      <c r="D576" s="2" t="s">
        <v>43</v>
      </c>
      <c r="E576" s="3">
        <v>45881.488981481481</v>
      </c>
      <c r="G576" s="2" t="s">
        <v>937</v>
      </c>
      <c r="H576" s="2">
        <v>1740395</v>
      </c>
      <c r="I576" s="2" t="s">
        <v>262</v>
      </c>
      <c r="N576">
        <v>21</v>
      </c>
      <c r="O576" s="2" t="s">
        <v>153</v>
      </c>
      <c r="P576">
        <v>1981138.14</v>
      </c>
      <c r="Q576" s="2" t="s">
        <v>69</v>
      </c>
      <c r="S576" s="2">
        <v>10693291</v>
      </c>
      <c r="T576">
        <v>1981138.14</v>
      </c>
      <c r="U576" s="2" t="s">
        <v>69</v>
      </c>
    </row>
    <row r="577" spans="2:21" x14ac:dyDescent="0.2">
      <c r="B577" s="2">
        <v>1205613</v>
      </c>
      <c r="C577" s="2" t="s">
        <v>15</v>
      </c>
      <c r="D577" s="2" t="s">
        <v>43</v>
      </c>
      <c r="E577" s="3">
        <v>45881.488981481481</v>
      </c>
      <c r="G577" s="2" t="s">
        <v>937</v>
      </c>
      <c r="H577" s="2">
        <v>1740396</v>
      </c>
      <c r="I577" s="2" t="s">
        <v>275</v>
      </c>
      <c r="N577">
        <v>21</v>
      </c>
      <c r="O577" s="2" t="s">
        <v>153</v>
      </c>
      <c r="P577">
        <v>2122648.56</v>
      </c>
      <c r="Q577" s="2" t="s">
        <v>69</v>
      </c>
      <c r="S577" s="2">
        <v>10693292</v>
      </c>
      <c r="T577">
        <v>820677.36</v>
      </c>
      <c r="U577" s="2" t="s">
        <v>69</v>
      </c>
    </row>
    <row r="578" spans="2:21" x14ac:dyDescent="0.2">
      <c r="B578" s="2">
        <v>1205613</v>
      </c>
      <c r="C578" s="2" t="s">
        <v>15</v>
      </c>
      <c r="D578" s="2" t="s">
        <v>43</v>
      </c>
      <c r="E578" s="3">
        <v>45881.488981481481</v>
      </c>
      <c r="G578" s="2" t="s">
        <v>937</v>
      </c>
      <c r="H578" s="2">
        <v>1740397</v>
      </c>
      <c r="I578" s="2" t="s">
        <v>288</v>
      </c>
      <c r="N578">
        <v>21</v>
      </c>
      <c r="O578" s="2" t="s">
        <v>153</v>
      </c>
      <c r="P578">
        <v>1981138.14</v>
      </c>
      <c r="Q578" s="2" t="s">
        <v>69</v>
      </c>
      <c r="S578" s="2">
        <v>10693293</v>
      </c>
      <c r="T578">
        <v>1371786</v>
      </c>
      <c r="U578" s="2" t="s">
        <v>69</v>
      </c>
    </row>
    <row r="579" spans="2:21" x14ac:dyDescent="0.2">
      <c r="B579" s="2">
        <v>1205613</v>
      </c>
      <c r="C579" s="2" t="s">
        <v>15</v>
      </c>
      <c r="D579" s="2" t="s">
        <v>43</v>
      </c>
      <c r="E579" s="3">
        <v>45881.488981481481</v>
      </c>
      <c r="G579" s="2" t="s">
        <v>937</v>
      </c>
      <c r="H579" s="2">
        <v>1740398</v>
      </c>
      <c r="I579" s="2" t="s">
        <v>301</v>
      </c>
      <c r="N579">
        <v>21</v>
      </c>
      <c r="O579" s="2" t="s">
        <v>153</v>
      </c>
      <c r="P579">
        <v>990569.07</v>
      </c>
      <c r="Q579" s="2" t="s">
        <v>69</v>
      </c>
      <c r="S579" s="2">
        <v>10693294</v>
      </c>
      <c r="T579">
        <v>661411.38</v>
      </c>
      <c r="U579" s="2" t="s">
        <v>69</v>
      </c>
    </row>
    <row r="580" spans="2:21" x14ac:dyDescent="0.2">
      <c r="B580" s="2">
        <v>1205613</v>
      </c>
      <c r="C580" s="2" t="s">
        <v>15</v>
      </c>
      <c r="D580" s="2" t="s">
        <v>43</v>
      </c>
      <c r="E580" s="3">
        <v>45881.488981481481</v>
      </c>
      <c r="G580" s="2" t="s">
        <v>937</v>
      </c>
      <c r="H580" s="2">
        <v>1740399</v>
      </c>
      <c r="I580" s="2" t="s">
        <v>314</v>
      </c>
      <c r="N580">
        <v>21</v>
      </c>
      <c r="O580" s="2" t="s">
        <v>153</v>
      </c>
      <c r="P580">
        <v>2655015.5499999998</v>
      </c>
      <c r="Q580" s="2" t="s">
        <v>69</v>
      </c>
      <c r="S580" s="2">
        <v>10693295</v>
      </c>
      <c r="T580">
        <v>2655015.5499999998</v>
      </c>
      <c r="U580" s="2" t="s">
        <v>69</v>
      </c>
    </row>
    <row r="581" spans="2:21" x14ac:dyDescent="0.2">
      <c r="B581" s="2">
        <v>1205613</v>
      </c>
      <c r="C581" s="2" t="s">
        <v>15</v>
      </c>
      <c r="D581" s="2" t="s">
        <v>43</v>
      </c>
      <c r="E581" s="3">
        <v>45881.488981481481</v>
      </c>
      <c r="G581" s="2" t="s">
        <v>937</v>
      </c>
      <c r="H581" s="2">
        <v>1740400</v>
      </c>
      <c r="I581" s="2" t="s">
        <v>327</v>
      </c>
      <c r="N581">
        <v>21</v>
      </c>
      <c r="O581" s="2" t="s">
        <v>153</v>
      </c>
      <c r="P581">
        <v>1330085.46</v>
      </c>
      <c r="Q581" s="2" t="s">
        <v>69</v>
      </c>
      <c r="S581" s="2">
        <v>10693296</v>
      </c>
      <c r="T581">
        <v>1330085.46</v>
      </c>
      <c r="U581" s="2" t="s">
        <v>69</v>
      </c>
    </row>
    <row r="582" spans="2:21" x14ac:dyDescent="0.2">
      <c r="B582" s="2">
        <v>1205613</v>
      </c>
      <c r="C582" s="2" t="s">
        <v>15</v>
      </c>
      <c r="D582" s="2" t="s">
        <v>43</v>
      </c>
      <c r="E582" s="3">
        <v>45881.488981481481</v>
      </c>
      <c r="G582" s="2" t="s">
        <v>937</v>
      </c>
      <c r="H582" s="2">
        <v>1740401</v>
      </c>
      <c r="I582" s="2" t="s">
        <v>340</v>
      </c>
      <c r="N582">
        <v>21</v>
      </c>
      <c r="O582" s="2" t="s">
        <v>153</v>
      </c>
      <c r="P582">
        <v>215877.7</v>
      </c>
      <c r="Q582" s="2" t="s">
        <v>69</v>
      </c>
      <c r="S582" s="2">
        <v>10693297</v>
      </c>
      <c r="T582">
        <v>215877.7</v>
      </c>
      <c r="U582" s="2" t="s">
        <v>69</v>
      </c>
    </row>
    <row r="583" spans="2:21" x14ac:dyDescent="0.2">
      <c r="B583" s="2">
        <v>1205613</v>
      </c>
      <c r="C583" s="2" t="s">
        <v>15</v>
      </c>
      <c r="D583" s="2" t="s">
        <v>43</v>
      </c>
      <c r="E583" s="3">
        <v>45881.488981481481</v>
      </c>
      <c r="G583" s="2" t="s">
        <v>937</v>
      </c>
      <c r="H583" s="2">
        <v>1740402</v>
      </c>
      <c r="I583" s="2" t="s">
        <v>353</v>
      </c>
      <c r="N583">
        <v>21</v>
      </c>
      <c r="O583" s="2" t="s">
        <v>153</v>
      </c>
      <c r="P583">
        <v>1388728.4</v>
      </c>
      <c r="Q583" s="2" t="s">
        <v>69</v>
      </c>
      <c r="S583" s="2">
        <v>10693298</v>
      </c>
      <c r="T583">
        <v>1388728.4</v>
      </c>
      <c r="U583" s="2" t="s">
        <v>69</v>
      </c>
    </row>
    <row r="584" spans="2:21" x14ac:dyDescent="0.2">
      <c r="B584" s="2">
        <v>1205613</v>
      </c>
      <c r="C584" s="2" t="s">
        <v>15</v>
      </c>
      <c r="D584" s="2" t="s">
        <v>43</v>
      </c>
      <c r="E584" s="3">
        <v>45881.488981481481</v>
      </c>
      <c r="G584" s="2" t="s">
        <v>937</v>
      </c>
      <c r="H584" s="2">
        <v>1740403</v>
      </c>
      <c r="I584" s="2" t="s">
        <v>366</v>
      </c>
      <c r="N584">
        <v>21</v>
      </c>
      <c r="O584" s="2" t="s">
        <v>153</v>
      </c>
      <c r="P584">
        <v>678493.56</v>
      </c>
      <c r="Q584" s="2" t="s">
        <v>69</v>
      </c>
      <c r="S584" s="2">
        <v>10693299</v>
      </c>
      <c r="T584">
        <v>678493.56</v>
      </c>
      <c r="U584" s="2" t="s">
        <v>69</v>
      </c>
    </row>
    <row r="585" spans="2:21" x14ac:dyDescent="0.2">
      <c r="B585" s="2">
        <v>1205613</v>
      </c>
      <c r="C585" s="2" t="s">
        <v>15</v>
      </c>
      <c r="D585" s="2" t="s">
        <v>43</v>
      </c>
      <c r="E585" s="3">
        <v>45881.488981481481</v>
      </c>
      <c r="G585" s="2" t="s">
        <v>937</v>
      </c>
      <c r="H585" s="2">
        <v>1740404</v>
      </c>
      <c r="I585" s="2" t="s">
        <v>379</v>
      </c>
      <c r="N585">
        <v>21</v>
      </c>
      <c r="O585" s="2" t="s">
        <v>153</v>
      </c>
      <c r="P585">
        <v>3347515.15</v>
      </c>
      <c r="Q585" s="2" t="s">
        <v>69</v>
      </c>
      <c r="S585" s="2">
        <v>10693300</v>
      </c>
      <c r="T585">
        <v>3347515.15</v>
      </c>
      <c r="U585" s="2" t="s">
        <v>69</v>
      </c>
    </row>
    <row r="586" spans="2:21" x14ac:dyDescent="0.2">
      <c r="B586" s="2">
        <v>1205613</v>
      </c>
      <c r="C586" s="2" t="s">
        <v>15</v>
      </c>
      <c r="D586" s="2" t="s">
        <v>43</v>
      </c>
      <c r="E586" s="3">
        <v>45881.488981481481</v>
      </c>
      <c r="G586" s="2" t="s">
        <v>937</v>
      </c>
      <c r="H586" s="2">
        <v>1740405</v>
      </c>
      <c r="I586" s="2" t="s">
        <v>392</v>
      </c>
      <c r="N586">
        <v>21</v>
      </c>
      <c r="O586" s="2" t="s">
        <v>153</v>
      </c>
      <c r="P586">
        <v>559044.72</v>
      </c>
      <c r="Q586" s="2" t="s">
        <v>69</v>
      </c>
      <c r="S586" s="2">
        <v>10693301</v>
      </c>
      <c r="T586">
        <v>559044.72</v>
      </c>
      <c r="U586" s="2" t="s">
        <v>69</v>
      </c>
    </row>
    <row r="587" spans="2:21" x14ac:dyDescent="0.2">
      <c r="B587" s="2">
        <v>1205613</v>
      </c>
      <c r="C587" s="2" t="s">
        <v>15</v>
      </c>
      <c r="D587" s="2" t="s">
        <v>43</v>
      </c>
      <c r="E587" s="3">
        <v>45881.488981481481</v>
      </c>
      <c r="G587" s="2" t="s">
        <v>937</v>
      </c>
      <c r="H587" s="2">
        <v>1740406</v>
      </c>
      <c r="I587" s="2" t="s">
        <v>405</v>
      </c>
      <c r="N587">
        <v>21</v>
      </c>
      <c r="O587" s="2" t="s">
        <v>153</v>
      </c>
      <c r="P587">
        <v>5087777.78</v>
      </c>
      <c r="Q587" s="2" t="s">
        <v>69</v>
      </c>
      <c r="S587" s="2">
        <v>10693302</v>
      </c>
      <c r="T587">
        <v>5087777.78</v>
      </c>
      <c r="U587" s="2" t="s">
        <v>69</v>
      </c>
    </row>
    <row r="588" spans="2:21" x14ac:dyDescent="0.2">
      <c r="B588" s="2">
        <v>1205613</v>
      </c>
      <c r="C588" s="2" t="s">
        <v>15</v>
      </c>
      <c r="D588" s="2" t="s">
        <v>43</v>
      </c>
      <c r="E588" s="3">
        <v>45881.488981481481</v>
      </c>
      <c r="G588" s="2" t="s">
        <v>937</v>
      </c>
      <c r="H588" s="2">
        <v>1740407</v>
      </c>
      <c r="I588" s="2" t="s">
        <v>418</v>
      </c>
      <c r="N588">
        <v>21</v>
      </c>
      <c r="O588" s="2" t="s">
        <v>153</v>
      </c>
      <c r="P588">
        <v>3347515.15</v>
      </c>
      <c r="Q588" s="2" t="s">
        <v>69</v>
      </c>
      <c r="S588" s="2">
        <v>10693303</v>
      </c>
      <c r="T588">
        <v>3347515.15</v>
      </c>
      <c r="U588" s="2" t="s">
        <v>69</v>
      </c>
    </row>
    <row r="589" spans="2:21" x14ac:dyDescent="0.2">
      <c r="B589" s="2">
        <v>1205613</v>
      </c>
      <c r="C589" s="2" t="s">
        <v>15</v>
      </c>
      <c r="D589" s="2" t="s">
        <v>43</v>
      </c>
      <c r="E589" s="3">
        <v>45881.488981481481</v>
      </c>
      <c r="G589" s="2" t="s">
        <v>937</v>
      </c>
      <c r="H589" s="2">
        <v>1740408</v>
      </c>
      <c r="I589" s="2" t="s">
        <v>431</v>
      </c>
      <c r="N589">
        <v>21</v>
      </c>
      <c r="O589" s="2" t="s">
        <v>153</v>
      </c>
      <c r="P589">
        <v>1947760.9</v>
      </c>
      <c r="Q589" s="2" t="s">
        <v>69</v>
      </c>
      <c r="S589" s="2">
        <v>10693304</v>
      </c>
      <c r="T589">
        <v>1947760.9</v>
      </c>
      <c r="U589" s="2" t="s">
        <v>69</v>
      </c>
    </row>
    <row r="590" spans="2:21" x14ac:dyDescent="0.2">
      <c r="B590" s="2">
        <v>1205613</v>
      </c>
      <c r="C590" s="2" t="s">
        <v>15</v>
      </c>
      <c r="D590" s="2" t="s">
        <v>43</v>
      </c>
      <c r="E590" s="3">
        <v>45881.488981481481</v>
      </c>
      <c r="G590" s="2" t="s">
        <v>937</v>
      </c>
      <c r="H590" s="2">
        <v>1740409</v>
      </c>
      <c r="I590" s="2" t="s">
        <v>444</v>
      </c>
      <c r="N590">
        <v>21</v>
      </c>
      <c r="O590" s="2" t="s">
        <v>153</v>
      </c>
      <c r="P590">
        <v>2355091.08</v>
      </c>
      <c r="Q590" s="2" t="s">
        <v>69</v>
      </c>
      <c r="S590" s="2">
        <v>10693305</v>
      </c>
      <c r="T590">
        <v>2306665.77</v>
      </c>
      <c r="U590" s="2" t="s">
        <v>69</v>
      </c>
    </row>
    <row r="591" spans="2:21" x14ac:dyDescent="0.2">
      <c r="B591" s="2">
        <v>1205613</v>
      </c>
      <c r="C591" s="2" t="s">
        <v>15</v>
      </c>
      <c r="D591" s="2" t="s">
        <v>43</v>
      </c>
      <c r="E591" s="3">
        <v>45881.488981481481</v>
      </c>
      <c r="G591" s="2" t="s">
        <v>937</v>
      </c>
      <c r="H591" s="2">
        <v>1740410</v>
      </c>
      <c r="I591" s="2" t="s">
        <v>457</v>
      </c>
      <c r="N591">
        <v>21</v>
      </c>
      <c r="O591" s="2" t="s">
        <v>153</v>
      </c>
      <c r="P591">
        <v>2355091.08</v>
      </c>
      <c r="Q591" s="2" t="s">
        <v>69</v>
      </c>
      <c r="S591" s="2">
        <v>10693306</v>
      </c>
      <c r="T591">
        <v>2306665.77</v>
      </c>
      <c r="U591" s="2" t="s">
        <v>69</v>
      </c>
    </row>
    <row r="592" spans="2:21" x14ac:dyDescent="0.2">
      <c r="B592" s="2">
        <v>1205613</v>
      </c>
      <c r="C592" s="2" t="s">
        <v>15</v>
      </c>
      <c r="D592" s="2" t="s">
        <v>43</v>
      </c>
      <c r="E592" s="3">
        <v>45881.488981481481</v>
      </c>
      <c r="G592" s="2" t="s">
        <v>937</v>
      </c>
      <c r="H592" s="2">
        <v>1740411</v>
      </c>
      <c r="I592" s="2" t="s">
        <v>470</v>
      </c>
      <c r="N592">
        <v>21</v>
      </c>
      <c r="O592" s="2" t="s">
        <v>153</v>
      </c>
      <c r="P592">
        <v>962329</v>
      </c>
      <c r="Q592" s="2" t="s">
        <v>69</v>
      </c>
      <c r="S592" s="2">
        <v>10693307</v>
      </c>
      <c r="T592">
        <v>962329</v>
      </c>
      <c r="U592" s="2" t="s">
        <v>69</v>
      </c>
    </row>
    <row r="593" spans="2:21" x14ac:dyDescent="0.2">
      <c r="B593" s="2">
        <v>1205613</v>
      </c>
      <c r="C593" s="2" t="s">
        <v>15</v>
      </c>
      <c r="D593" s="2" t="s">
        <v>43</v>
      </c>
      <c r="E593" s="3">
        <v>45881.488981481481</v>
      </c>
      <c r="G593" s="2" t="s">
        <v>937</v>
      </c>
      <c r="H593" s="2">
        <v>1740412</v>
      </c>
      <c r="I593" s="2" t="s">
        <v>483</v>
      </c>
      <c r="N593">
        <v>21</v>
      </c>
      <c r="O593" s="2" t="s">
        <v>153</v>
      </c>
      <c r="P593">
        <v>278177.25</v>
      </c>
      <c r="Q593" s="2" t="s">
        <v>69</v>
      </c>
      <c r="S593" s="2">
        <v>10693308</v>
      </c>
      <c r="T593">
        <v>278177.25</v>
      </c>
      <c r="U593" s="2" t="s">
        <v>69</v>
      </c>
    </row>
    <row r="594" spans="2:21" x14ac:dyDescent="0.2">
      <c r="B594" s="2">
        <v>1205613</v>
      </c>
      <c r="C594" s="2" t="s">
        <v>15</v>
      </c>
      <c r="D594" s="2" t="s">
        <v>43</v>
      </c>
      <c r="E594" s="3">
        <v>45881.488981481481</v>
      </c>
      <c r="G594" s="2" t="s">
        <v>937</v>
      </c>
      <c r="H594" s="2">
        <v>1740413</v>
      </c>
      <c r="I594" s="2" t="s">
        <v>496</v>
      </c>
      <c r="N594">
        <v>21</v>
      </c>
      <c r="O594" s="2" t="s">
        <v>153</v>
      </c>
      <c r="P594">
        <v>278177.25</v>
      </c>
      <c r="Q594" s="2" t="s">
        <v>69</v>
      </c>
      <c r="S594" s="2">
        <v>10693309</v>
      </c>
      <c r="T594">
        <v>278177.25</v>
      </c>
      <c r="U594" s="2" t="s">
        <v>69</v>
      </c>
    </row>
    <row r="595" spans="2:21" x14ac:dyDescent="0.2">
      <c r="B595" s="2">
        <v>1205613</v>
      </c>
      <c r="C595" s="2" t="s">
        <v>15</v>
      </c>
      <c r="D595" s="2" t="s">
        <v>43</v>
      </c>
      <c r="E595" s="3">
        <v>45881.488981481481</v>
      </c>
      <c r="G595" s="2" t="s">
        <v>937</v>
      </c>
      <c r="H595" s="2">
        <v>1740414</v>
      </c>
      <c r="I595" s="2" t="s">
        <v>509</v>
      </c>
      <c r="N595">
        <v>21</v>
      </c>
      <c r="O595" s="2" t="s">
        <v>153</v>
      </c>
      <c r="P595">
        <v>2846724.3</v>
      </c>
      <c r="Q595" s="2" t="s">
        <v>69</v>
      </c>
      <c r="S595" s="2">
        <v>10693310</v>
      </c>
      <c r="T595">
        <v>2471351.1</v>
      </c>
      <c r="U595" s="2" t="s">
        <v>69</v>
      </c>
    </row>
    <row r="596" spans="2:21" x14ac:dyDescent="0.2">
      <c r="B596" s="2">
        <v>1205613</v>
      </c>
      <c r="C596" s="2" t="s">
        <v>15</v>
      </c>
      <c r="D596" s="2" t="s">
        <v>43</v>
      </c>
      <c r="E596" s="3">
        <v>45881.488981481481</v>
      </c>
      <c r="G596" s="2" t="s">
        <v>937</v>
      </c>
      <c r="H596" s="2">
        <v>1740415</v>
      </c>
      <c r="I596" s="2" t="s">
        <v>522</v>
      </c>
      <c r="N596">
        <v>21</v>
      </c>
      <c r="O596" s="2" t="s">
        <v>153</v>
      </c>
      <c r="P596">
        <v>2175998.6</v>
      </c>
      <c r="Q596" s="2" t="s">
        <v>69</v>
      </c>
      <c r="S596" s="2">
        <v>10693311</v>
      </c>
      <c r="T596">
        <v>1948296.5</v>
      </c>
      <c r="U596" s="2" t="s">
        <v>69</v>
      </c>
    </row>
    <row r="597" spans="2:21" x14ac:dyDescent="0.2">
      <c r="B597" s="2">
        <v>1205613</v>
      </c>
      <c r="C597" s="2" t="s">
        <v>15</v>
      </c>
      <c r="D597" s="2" t="s">
        <v>43</v>
      </c>
      <c r="E597" s="3">
        <v>45881.488981481481</v>
      </c>
      <c r="G597" s="2" t="s">
        <v>937</v>
      </c>
      <c r="H597" s="2">
        <v>1740416</v>
      </c>
      <c r="I597" s="2" t="s">
        <v>535</v>
      </c>
      <c r="N597">
        <v>21</v>
      </c>
      <c r="O597" s="2" t="s">
        <v>153</v>
      </c>
      <c r="P597">
        <v>2175998.6</v>
      </c>
      <c r="Q597" s="2" t="s">
        <v>69</v>
      </c>
      <c r="S597" s="2">
        <v>10693312</v>
      </c>
      <c r="T597">
        <v>1948296.5</v>
      </c>
      <c r="U597" s="2" t="s">
        <v>69</v>
      </c>
    </row>
    <row r="598" spans="2:21" x14ac:dyDescent="0.2">
      <c r="B598" s="2">
        <v>1205613</v>
      </c>
      <c r="C598" s="2" t="s">
        <v>15</v>
      </c>
      <c r="D598" s="2" t="s">
        <v>43</v>
      </c>
      <c r="E598" s="3">
        <v>45881.488981481481</v>
      </c>
      <c r="G598" s="2" t="s">
        <v>937</v>
      </c>
      <c r="H598" s="2">
        <v>1740417</v>
      </c>
      <c r="I598" s="2" t="s">
        <v>548</v>
      </c>
      <c r="N598">
        <v>21</v>
      </c>
      <c r="O598" s="2" t="s">
        <v>153</v>
      </c>
      <c r="P598">
        <v>9732372.1500000004</v>
      </c>
      <c r="Q598" s="2" t="s">
        <v>69</v>
      </c>
      <c r="S598" s="2">
        <v>10693313</v>
      </c>
      <c r="T598">
        <v>8006931.5999999996</v>
      </c>
      <c r="U598" s="2" t="s">
        <v>69</v>
      </c>
    </row>
    <row r="599" spans="2:21" x14ac:dyDescent="0.2">
      <c r="B599" s="2">
        <v>1205613</v>
      </c>
      <c r="C599" s="2" t="s">
        <v>15</v>
      </c>
      <c r="D599" s="2" t="s">
        <v>43</v>
      </c>
      <c r="E599" s="3">
        <v>45881.488981481481</v>
      </c>
      <c r="G599" s="2" t="s">
        <v>937</v>
      </c>
      <c r="H599" s="2">
        <v>1740418</v>
      </c>
      <c r="I599" s="2" t="s">
        <v>561</v>
      </c>
      <c r="N599">
        <v>21</v>
      </c>
      <c r="O599" s="2" t="s">
        <v>153</v>
      </c>
      <c r="P599">
        <v>7457024.9000000004</v>
      </c>
      <c r="Q599" s="2" t="s">
        <v>69</v>
      </c>
      <c r="S599" s="2">
        <v>10693314</v>
      </c>
      <c r="T599">
        <v>5892156.2000000002</v>
      </c>
      <c r="U599" s="2" t="s">
        <v>69</v>
      </c>
    </row>
    <row r="600" spans="2:21" x14ac:dyDescent="0.2">
      <c r="B600" s="2">
        <v>1205613</v>
      </c>
      <c r="C600" s="2" t="s">
        <v>15</v>
      </c>
      <c r="D600" s="2" t="s">
        <v>43</v>
      </c>
      <c r="E600" s="3">
        <v>45881.488981481481</v>
      </c>
      <c r="G600" s="2" t="s">
        <v>937</v>
      </c>
      <c r="H600" s="2">
        <v>1740419</v>
      </c>
      <c r="I600" s="2" t="s">
        <v>574</v>
      </c>
      <c r="N600">
        <v>21</v>
      </c>
      <c r="O600" s="2" t="s">
        <v>153</v>
      </c>
      <c r="P600">
        <v>7457024.9000000004</v>
      </c>
      <c r="Q600" s="2" t="s">
        <v>69</v>
      </c>
      <c r="S600" s="2">
        <v>10693315</v>
      </c>
      <c r="T600">
        <v>5892156.2000000002</v>
      </c>
      <c r="U600" s="2" t="s">
        <v>69</v>
      </c>
    </row>
    <row r="601" spans="2:21" x14ac:dyDescent="0.2">
      <c r="B601" s="2">
        <v>1205613</v>
      </c>
      <c r="C601" s="2" t="s">
        <v>15</v>
      </c>
      <c r="D601" s="2" t="s">
        <v>43</v>
      </c>
      <c r="E601" s="3">
        <v>45881.488981481481</v>
      </c>
      <c r="G601" s="2" t="s">
        <v>937</v>
      </c>
      <c r="H601" s="2">
        <v>1740420</v>
      </c>
      <c r="I601" s="2" t="s">
        <v>587</v>
      </c>
      <c r="N601">
        <v>21</v>
      </c>
      <c r="O601" s="2" t="s">
        <v>153</v>
      </c>
      <c r="P601">
        <v>1694828.95</v>
      </c>
      <c r="Q601" s="2" t="s">
        <v>69</v>
      </c>
      <c r="S601" s="2">
        <v>10693316</v>
      </c>
      <c r="T601">
        <v>1694828.95</v>
      </c>
      <c r="U601" s="2" t="s">
        <v>69</v>
      </c>
    </row>
    <row r="602" spans="2:21" x14ac:dyDescent="0.2">
      <c r="B602" s="2">
        <v>1205613</v>
      </c>
      <c r="C602" s="2" t="s">
        <v>15</v>
      </c>
      <c r="D602" s="2" t="s">
        <v>43</v>
      </c>
      <c r="E602" s="3">
        <v>45881.488981481481</v>
      </c>
      <c r="G602" s="2" t="s">
        <v>937</v>
      </c>
      <c r="H602" s="2">
        <v>1740421</v>
      </c>
      <c r="I602" s="2" t="s">
        <v>600</v>
      </c>
      <c r="N602">
        <v>21</v>
      </c>
      <c r="O602" s="2" t="s">
        <v>153</v>
      </c>
      <c r="P602">
        <v>1935411.2</v>
      </c>
      <c r="Q602" s="2" t="s">
        <v>69</v>
      </c>
      <c r="S602" s="2">
        <v>10693317</v>
      </c>
      <c r="T602">
        <v>1935411.2</v>
      </c>
      <c r="U602" s="2" t="s">
        <v>69</v>
      </c>
    </row>
    <row r="603" spans="2:21" x14ac:dyDescent="0.2">
      <c r="B603" s="2">
        <v>1205613</v>
      </c>
      <c r="C603" s="2" t="s">
        <v>15</v>
      </c>
      <c r="D603" s="2" t="s">
        <v>43</v>
      </c>
      <c r="E603" s="3">
        <v>45881.488981481481</v>
      </c>
      <c r="G603" s="2" t="s">
        <v>937</v>
      </c>
      <c r="H603" s="2">
        <v>1740422</v>
      </c>
      <c r="I603" s="2" t="s">
        <v>613</v>
      </c>
      <c r="N603">
        <v>21</v>
      </c>
      <c r="O603" s="2" t="s">
        <v>153</v>
      </c>
      <c r="P603">
        <v>4886918.2</v>
      </c>
      <c r="Q603" s="2" t="s">
        <v>69</v>
      </c>
      <c r="S603" s="2">
        <v>10693318</v>
      </c>
      <c r="T603">
        <v>4886918.2</v>
      </c>
      <c r="U603" s="2" t="s">
        <v>69</v>
      </c>
    </row>
    <row r="604" spans="2:21" x14ac:dyDescent="0.2">
      <c r="B604" s="2">
        <v>1205613</v>
      </c>
      <c r="C604" s="2" t="s">
        <v>15</v>
      </c>
      <c r="D604" s="2" t="s">
        <v>43</v>
      </c>
      <c r="E604" s="3">
        <v>45881.488981481481</v>
      </c>
      <c r="G604" s="2" t="s">
        <v>937</v>
      </c>
      <c r="H604" s="2">
        <v>1740423</v>
      </c>
      <c r="I604" s="2" t="s">
        <v>626</v>
      </c>
      <c r="N604">
        <v>21</v>
      </c>
      <c r="O604" s="2" t="s">
        <v>153</v>
      </c>
      <c r="P604">
        <v>2168996.63</v>
      </c>
      <c r="Q604" s="2" t="s">
        <v>69</v>
      </c>
      <c r="S604" s="2">
        <v>10693319</v>
      </c>
      <c r="T604">
        <v>2168996.63</v>
      </c>
      <c r="U604" s="2" t="s">
        <v>69</v>
      </c>
    </row>
    <row r="605" spans="2:21" x14ac:dyDescent="0.2">
      <c r="B605" s="2">
        <v>1205613</v>
      </c>
      <c r="C605" s="2" t="s">
        <v>15</v>
      </c>
      <c r="D605" s="2" t="s">
        <v>43</v>
      </c>
      <c r="E605" s="3">
        <v>45881.488981481481</v>
      </c>
      <c r="G605" s="2" t="s">
        <v>937</v>
      </c>
      <c r="H605" s="2">
        <v>1740424</v>
      </c>
      <c r="I605" s="2" t="s">
        <v>639</v>
      </c>
      <c r="N605">
        <v>21</v>
      </c>
      <c r="O605" s="2" t="s">
        <v>153</v>
      </c>
      <c r="P605">
        <v>424529.97</v>
      </c>
      <c r="Q605" s="2" t="s">
        <v>69</v>
      </c>
      <c r="S605" s="2">
        <v>10693320</v>
      </c>
      <c r="T605">
        <v>320683.68</v>
      </c>
      <c r="U605" s="2" t="s">
        <v>69</v>
      </c>
    </row>
    <row r="606" spans="2:21" x14ac:dyDescent="0.2">
      <c r="B606" s="2">
        <v>1205613</v>
      </c>
      <c r="C606" s="2" t="s">
        <v>15</v>
      </c>
      <c r="D606" s="2" t="s">
        <v>43</v>
      </c>
      <c r="E606" s="3">
        <v>45881.488981481481</v>
      </c>
      <c r="G606" s="2" t="s">
        <v>937</v>
      </c>
      <c r="H606" s="2">
        <v>1740425</v>
      </c>
      <c r="I606" s="2" t="s">
        <v>652</v>
      </c>
      <c r="N606">
        <v>21</v>
      </c>
      <c r="O606" s="2" t="s">
        <v>153</v>
      </c>
      <c r="P606">
        <v>42581.88</v>
      </c>
      <c r="Q606" s="2" t="s">
        <v>69</v>
      </c>
      <c r="S606" s="2">
        <v>10693321</v>
      </c>
      <c r="T606">
        <v>42581.88</v>
      </c>
      <c r="U606" s="2" t="s">
        <v>69</v>
      </c>
    </row>
    <row r="607" spans="2:21" x14ac:dyDescent="0.2">
      <c r="B607" s="2">
        <v>1205613</v>
      </c>
      <c r="C607" s="2" t="s">
        <v>15</v>
      </c>
      <c r="D607" s="2" t="s">
        <v>43</v>
      </c>
      <c r="E607" s="3">
        <v>45881.488981481481</v>
      </c>
      <c r="G607" s="2" t="s">
        <v>937</v>
      </c>
      <c r="H607" s="2">
        <v>1740426</v>
      </c>
      <c r="I607" s="2" t="s">
        <v>665</v>
      </c>
      <c r="N607">
        <v>21</v>
      </c>
      <c r="O607" s="2" t="s">
        <v>153</v>
      </c>
      <c r="P607">
        <v>2020798.2</v>
      </c>
      <c r="Q607" s="2" t="s">
        <v>69</v>
      </c>
      <c r="S607" s="2">
        <v>10693322</v>
      </c>
      <c r="T607">
        <v>2020798.2</v>
      </c>
      <c r="U607" s="2" t="s">
        <v>69</v>
      </c>
    </row>
    <row r="608" spans="2:21" x14ac:dyDescent="0.2">
      <c r="B608" s="2">
        <v>1205613</v>
      </c>
      <c r="C608" s="2" t="s">
        <v>15</v>
      </c>
      <c r="D608" s="2" t="s">
        <v>43</v>
      </c>
      <c r="E608" s="3">
        <v>45881.488981481481</v>
      </c>
      <c r="G608" s="2" t="s">
        <v>937</v>
      </c>
      <c r="H608" s="2">
        <v>1740427</v>
      </c>
      <c r="I608" s="2" t="s">
        <v>678</v>
      </c>
      <c r="N608">
        <v>21</v>
      </c>
      <c r="O608" s="2" t="s">
        <v>153</v>
      </c>
      <c r="P608">
        <v>2203927.0499999998</v>
      </c>
      <c r="Q608" s="2" t="s">
        <v>69</v>
      </c>
      <c r="S608" s="2">
        <v>10693323</v>
      </c>
      <c r="T608">
        <v>2203927.0499999998</v>
      </c>
      <c r="U608" s="2" t="s">
        <v>69</v>
      </c>
    </row>
    <row r="609" spans="2:21" x14ac:dyDescent="0.2">
      <c r="B609" s="2">
        <v>1205613</v>
      </c>
      <c r="C609" s="2" t="s">
        <v>15</v>
      </c>
      <c r="D609" s="2" t="s">
        <v>43</v>
      </c>
      <c r="E609" s="3">
        <v>45881.488981481481</v>
      </c>
      <c r="G609" s="2" t="s">
        <v>937</v>
      </c>
      <c r="H609" s="2">
        <v>1740428</v>
      </c>
      <c r="I609" s="2" t="s">
        <v>691</v>
      </c>
      <c r="N609">
        <v>21</v>
      </c>
      <c r="O609" s="2" t="s">
        <v>153</v>
      </c>
      <c r="P609">
        <v>3389657.9</v>
      </c>
      <c r="Q609" s="2" t="s">
        <v>69</v>
      </c>
      <c r="S609" s="2">
        <v>10693324</v>
      </c>
      <c r="T609">
        <v>1609977.55</v>
      </c>
      <c r="U609" s="2" t="s">
        <v>69</v>
      </c>
    </row>
    <row r="610" spans="2:21" x14ac:dyDescent="0.2">
      <c r="B610" s="2">
        <v>1205613</v>
      </c>
      <c r="C610" s="2" t="s">
        <v>15</v>
      </c>
      <c r="D610" s="2" t="s">
        <v>43</v>
      </c>
      <c r="E610" s="3">
        <v>45881.488981481481</v>
      </c>
      <c r="G610" s="2" t="s">
        <v>937</v>
      </c>
      <c r="H610" s="2">
        <v>1740429</v>
      </c>
      <c r="I610" s="2" t="s">
        <v>704</v>
      </c>
      <c r="N610">
        <v>21</v>
      </c>
      <c r="O610" s="2" t="s">
        <v>153</v>
      </c>
      <c r="P610">
        <v>888550.56</v>
      </c>
      <c r="Q610" s="2" t="s">
        <v>69</v>
      </c>
      <c r="S610" s="2">
        <v>10693325</v>
      </c>
      <c r="T610">
        <v>784886.22</v>
      </c>
      <c r="U610" s="2" t="s">
        <v>69</v>
      </c>
    </row>
    <row r="611" spans="2:21" x14ac:dyDescent="0.2">
      <c r="B611" s="2">
        <v>1205613</v>
      </c>
      <c r="C611" s="2" t="s">
        <v>15</v>
      </c>
      <c r="D611" s="2" t="s">
        <v>43</v>
      </c>
      <c r="E611" s="3">
        <v>45881.488981481481</v>
      </c>
      <c r="G611" s="2" t="s">
        <v>937</v>
      </c>
      <c r="H611" s="2">
        <v>1740430</v>
      </c>
      <c r="I611" s="2" t="s">
        <v>717</v>
      </c>
      <c r="N611">
        <v>21</v>
      </c>
      <c r="O611" s="2" t="s">
        <v>153</v>
      </c>
      <c r="P611">
        <v>1808913.23</v>
      </c>
      <c r="Q611" s="2" t="s">
        <v>69</v>
      </c>
      <c r="S611" s="2">
        <v>10693326</v>
      </c>
      <c r="T611">
        <v>1808913.23</v>
      </c>
      <c r="U611" s="2" t="s">
        <v>69</v>
      </c>
    </row>
    <row r="612" spans="2:21" x14ac:dyDescent="0.2">
      <c r="B612" s="2">
        <v>1205613</v>
      </c>
      <c r="C612" s="2" t="s">
        <v>15</v>
      </c>
      <c r="D612" s="2" t="s">
        <v>43</v>
      </c>
      <c r="E612" s="3">
        <v>45881.488981481481</v>
      </c>
      <c r="G612" s="2" t="s">
        <v>937</v>
      </c>
      <c r="H612" s="2">
        <v>1740431</v>
      </c>
      <c r="I612" s="2" t="s">
        <v>730</v>
      </c>
      <c r="N612">
        <v>21</v>
      </c>
      <c r="O612" s="2" t="s">
        <v>153</v>
      </c>
      <c r="P612">
        <v>2824713.2</v>
      </c>
      <c r="Q612" s="2" t="s">
        <v>69</v>
      </c>
      <c r="S612" s="2">
        <v>10693327</v>
      </c>
      <c r="T612">
        <v>360340.35</v>
      </c>
      <c r="U612" s="2" t="s">
        <v>69</v>
      </c>
    </row>
    <row r="613" spans="2:21" x14ac:dyDescent="0.2">
      <c r="B613" s="2">
        <v>1205613</v>
      </c>
      <c r="C613" s="2" t="s">
        <v>15</v>
      </c>
      <c r="D613" s="2" t="s">
        <v>43</v>
      </c>
      <c r="E613" s="3">
        <v>45881.488981481481</v>
      </c>
      <c r="G613" s="2" t="s">
        <v>937</v>
      </c>
      <c r="H613" s="2">
        <v>1740432</v>
      </c>
      <c r="I613" s="2" t="s">
        <v>743</v>
      </c>
      <c r="N613">
        <v>21</v>
      </c>
      <c r="O613" s="2" t="s">
        <v>153</v>
      </c>
      <c r="P613">
        <v>11419794.66</v>
      </c>
      <c r="Q613" s="2" t="s">
        <v>69</v>
      </c>
      <c r="S613" s="2">
        <v>10693328</v>
      </c>
      <c r="T613">
        <v>5197933.74</v>
      </c>
      <c r="U613" s="2" t="s">
        <v>69</v>
      </c>
    </row>
    <row r="614" spans="2:21" x14ac:dyDescent="0.2">
      <c r="B614" s="2">
        <v>1205613</v>
      </c>
      <c r="C614" s="2" t="s">
        <v>15</v>
      </c>
      <c r="D614" s="2" t="s">
        <v>43</v>
      </c>
      <c r="E614" s="3">
        <v>45881.488981481481</v>
      </c>
      <c r="G614" s="2" t="s">
        <v>937</v>
      </c>
      <c r="H614" s="2">
        <v>1740433</v>
      </c>
      <c r="I614" s="2" t="s">
        <v>756</v>
      </c>
      <c r="N614">
        <v>21</v>
      </c>
      <c r="O614" s="2" t="s">
        <v>153</v>
      </c>
      <c r="P614">
        <v>1401935.47</v>
      </c>
      <c r="Q614" s="2" t="s">
        <v>69</v>
      </c>
      <c r="S614" s="2">
        <v>10693329</v>
      </c>
      <c r="T614">
        <v>1401935.47</v>
      </c>
      <c r="U614" s="2" t="s">
        <v>69</v>
      </c>
    </row>
    <row r="615" spans="2:21" x14ac:dyDescent="0.2">
      <c r="B615" s="2">
        <v>1205613</v>
      </c>
      <c r="C615" s="2" t="s">
        <v>15</v>
      </c>
      <c r="D615" s="2" t="s">
        <v>43</v>
      </c>
      <c r="E615" s="3">
        <v>45881.488981481481</v>
      </c>
      <c r="G615" s="2" t="s">
        <v>937</v>
      </c>
      <c r="H615" s="2">
        <v>1740434</v>
      </c>
      <c r="I615" s="2" t="s">
        <v>769</v>
      </c>
      <c r="N615">
        <v>21</v>
      </c>
      <c r="O615" s="2" t="s">
        <v>153</v>
      </c>
      <c r="P615">
        <v>993037.24</v>
      </c>
      <c r="Q615" s="2" t="s">
        <v>69</v>
      </c>
      <c r="S615" s="2">
        <v>10693330</v>
      </c>
      <c r="T615">
        <v>463017.98</v>
      </c>
      <c r="U615" s="2" t="s">
        <v>69</v>
      </c>
    </row>
    <row r="616" spans="2:21" x14ac:dyDescent="0.2">
      <c r="B616" s="2">
        <v>1205613</v>
      </c>
      <c r="C616" s="2" t="s">
        <v>15</v>
      </c>
      <c r="D616" s="2" t="s">
        <v>43</v>
      </c>
      <c r="E616" s="3">
        <v>45881.488981481481</v>
      </c>
      <c r="G616" s="2" t="s">
        <v>937</v>
      </c>
      <c r="H616" s="2">
        <v>1740435</v>
      </c>
      <c r="I616" s="2" t="s">
        <v>782</v>
      </c>
      <c r="N616">
        <v>21</v>
      </c>
      <c r="O616" s="2" t="s">
        <v>153</v>
      </c>
      <c r="P616">
        <v>1864526.6</v>
      </c>
      <c r="Q616" s="2" t="s">
        <v>69</v>
      </c>
      <c r="S616" s="2">
        <v>10693331</v>
      </c>
      <c r="T616">
        <v>1287767.8</v>
      </c>
      <c r="U616" s="2" t="s">
        <v>69</v>
      </c>
    </row>
    <row r="617" spans="2:21" x14ac:dyDescent="0.2">
      <c r="B617" s="2">
        <v>1205613</v>
      </c>
      <c r="C617" s="2" t="s">
        <v>15</v>
      </c>
      <c r="D617" s="2" t="s">
        <v>43</v>
      </c>
      <c r="E617" s="3">
        <v>45881.488981481481</v>
      </c>
      <c r="G617" s="2" t="s">
        <v>937</v>
      </c>
      <c r="H617" s="2">
        <v>1740436</v>
      </c>
      <c r="I617" s="2" t="s">
        <v>795</v>
      </c>
      <c r="N617">
        <v>21</v>
      </c>
      <c r="O617" s="2" t="s">
        <v>153</v>
      </c>
      <c r="P617">
        <v>3077840.67</v>
      </c>
      <c r="Q617" s="2" t="s">
        <v>69</v>
      </c>
      <c r="S617" s="2">
        <v>10693332</v>
      </c>
      <c r="T617">
        <v>711988.41</v>
      </c>
      <c r="U617" s="2" t="s">
        <v>69</v>
      </c>
    </row>
    <row r="618" spans="2:21" x14ac:dyDescent="0.2">
      <c r="B618" s="2">
        <v>1205613</v>
      </c>
      <c r="C618" s="2" t="s">
        <v>15</v>
      </c>
      <c r="D618" s="2" t="s">
        <v>43</v>
      </c>
      <c r="E618" s="3">
        <v>45881.488981481481</v>
      </c>
      <c r="G618" s="2" t="s">
        <v>937</v>
      </c>
      <c r="H618" s="2">
        <v>1740437</v>
      </c>
      <c r="I618" s="2" t="s">
        <v>808</v>
      </c>
      <c r="N618">
        <v>21</v>
      </c>
      <c r="O618" s="2" t="s">
        <v>153</v>
      </c>
      <c r="P618">
        <v>806277.36</v>
      </c>
      <c r="Q618" s="2" t="s">
        <v>69</v>
      </c>
      <c r="S618" s="2">
        <v>10693333</v>
      </c>
      <c r="T618">
        <v>302802.92</v>
      </c>
      <c r="U618" s="2" t="s">
        <v>69</v>
      </c>
    </row>
    <row r="619" spans="2:21" x14ac:dyDescent="0.2">
      <c r="B619" s="2">
        <v>1205613</v>
      </c>
      <c r="C619" s="2" t="s">
        <v>15</v>
      </c>
      <c r="D619" s="2" t="s">
        <v>43</v>
      </c>
      <c r="E619" s="3">
        <v>45881.488981481481</v>
      </c>
      <c r="G619" s="2" t="s">
        <v>937</v>
      </c>
      <c r="H619" s="2">
        <v>1740438</v>
      </c>
      <c r="I619" s="2" t="s">
        <v>821</v>
      </c>
      <c r="N619">
        <v>21</v>
      </c>
      <c r="O619" s="2" t="s">
        <v>153</v>
      </c>
      <c r="P619">
        <v>14150990.4</v>
      </c>
      <c r="Q619" s="2" t="s">
        <v>69</v>
      </c>
      <c r="S619" s="2">
        <v>10693334</v>
      </c>
      <c r="T619">
        <v>10613242.800000001</v>
      </c>
      <c r="U619" s="2" t="s">
        <v>69</v>
      </c>
    </row>
    <row r="620" spans="2:21" x14ac:dyDescent="0.2">
      <c r="B620" s="2">
        <v>1205613</v>
      </c>
      <c r="C620" s="2" t="s">
        <v>15</v>
      </c>
      <c r="D620" s="2" t="s">
        <v>43</v>
      </c>
      <c r="E620" s="3">
        <v>45881.488981481481</v>
      </c>
      <c r="G620" s="2" t="s">
        <v>937</v>
      </c>
      <c r="H620" s="2">
        <v>1740439</v>
      </c>
      <c r="I620" s="2" t="s">
        <v>834</v>
      </c>
      <c r="N620">
        <v>21</v>
      </c>
      <c r="O620" s="2" t="s">
        <v>153</v>
      </c>
      <c r="P620">
        <v>3784567.2</v>
      </c>
      <c r="Q620" s="2" t="s">
        <v>69</v>
      </c>
      <c r="S620" s="2">
        <v>10693335</v>
      </c>
      <c r="T620">
        <v>3784567.2</v>
      </c>
      <c r="U620" s="2" t="s">
        <v>69</v>
      </c>
    </row>
    <row r="621" spans="2:21" x14ac:dyDescent="0.2">
      <c r="B621" s="2">
        <v>1205613</v>
      </c>
      <c r="C621" s="2" t="s">
        <v>15</v>
      </c>
      <c r="D621" s="2" t="s">
        <v>43</v>
      </c>
      <c r="E621" s="3">
        <v>45881.488981481481</v>
      </c>
      <c r="G621" s="2" t="s">
        <v>937</v>
      </c>
      <c r="H621" s="2">
        <v>1740440</v>
      </c>
      <c r="I621" s="2" t="s">
        <v>847</v>
      </c>
      <c r="N621">
        <v>1</v>
      </c>
      <c r="O621" s="2" t="s">
        <v>153</v>
      </c>
      <c r="P621">
        <v>0</v>
      </c>
      <c r="Q621" s="2" t="s">
        <v>69</v>
      </c>
      <c r="S621" s="2">
        <v>10693336</v>
      </c>
      <c r="T621">
        <v>0</v>
      </c>
      <c r="U621" s="2" t="s">
        <v>69</v>
      </c>
    </row>
    <row r="622" spans="2:21" x14ac:dyDescent="0.2">
      <c r="B622" s="2">
        <v>1205613</v>
      </c>
      <c r="C622" s="2" t="s">
        <v>15</v>
      </c>
      <c r="D622" s="2" t="s">
        <v>43</v>
      </c>
      <c r="E622" s="3">
        <v>45881.488981481481</v>
      </c>
      <c r="G622" s="2" t="s">
        <v>937</v>
      </c>
      <c r="H622" s="2">
        <v>1740441</v>
      </c>
      <c r="I622" s="2" t="s">
        <v>860</v>
      </c>
      <c r="N622">
        <v>1</v>
      </c>
      <c r="O622" s="2" t="s">
        <v>153</v>
      </c>
      <c r="P622">
        <v>3640399765.46</v>
      </c>
      <c r="Q622" s="2" t="s">
        <v>69</v>
      </c>
      <c r="S622" s="2">
        <v>10693337</v>
      </c>
      <c r="T622">
        <v>3567397871.52</v>
      </c>
      <c r="U622" s="2" t="s">
        <v>69</v>
      </c>
    </row>
    <row r="623" spans="2:21" x14ac:dyDescent="0.2">
      <c r="B623" s="2">
        <v>1205613</v>
      </c>
      <c r="C623" s="2" t="s">
        <v>15</v>
      </c>
      <c r="D623" s="2" t="s">
        <v>43</v>
      </c>
      <c r="E623" s="3">
        <v>45881.488981481481</v>
      </c>
      <c r="G623" s="2" t="s">
        <v>937</v>
      </c>
      <c r="H623" s="2">
        <v>1740442</v>
      </c>
      <c r="I623" s="2" t="s">
        <v>873</v>
      </c>
      <c r="N623">
        <v>1</v>
      </c>
      <c r="O623" s="2" t="s">
        <v>153</v>
      </c>
      <c r="P623">
        <v>691675955.44000006</v>
      </c>
      <c r="Q623" s="2" t="s">
        <v>69</v>
      </c>
      <c r="S623" s="2">
        <v>10693338</v>
      </c>
      <c r="T623">
        <v>677805595.59000003</v>
      </c>
      <c r="U623" s="2" t="s">
        <v>69</v>
      </c>
    </row>
    <row r="624" spans="2:21" x14ac:dyDescent="0.2">
      <c r="B624" s="2">
        <v>1209662</v>
      </c>
      <c r="C624" s="2" t="s">
        <v>16</v>
      </c>
      <c r="D624" s="2" t="s">
        <v>44</v>
      </c>
      <c r="E624" s="3">
        <v>45881.459756944445</v>
      </c>
      <c r="G624" s="2" t="s">
        <v>937</v>
      </c>
      <c r="H624" s="2">
        <v>1740381</v>
      </c>
      <c r="I624" s="2" t="s">
        <v>64</v>
      </c>
      <c r="N624">
        <v>21</v>
      </c>
      <c r="O624" s="2" t="s">
        <v>84</v>
      </c>
      <c r="P624">
        <v>1450014991.3499999</v>
      </c>
      <c r="Q624" s="2" t="s">
        <v>69</v>
      </c>
      <c r="S624" s="2">
        <v>10713662</v>
      </c>
      <c r="T624">
        <v>1450014991.3499999</v>
      </c>
      <c r="U624" s="2" t="s">
        <v>69</v>
      </c>
    </row>
    <row r="625" spans="2:21" x14ac:dyDescent="0.2">
      <c r="B625" s="2">
        <v>1209662</v>
      </c>
      <c r="C625" s="2" t="s">
        <v>16</v>
      </c>
      <c r="D625" s="2" t="s">
        <v>44</v>
      </c>
      <c r="E625" s="3">
        <v>45881.459756944445</v>
      </c>
      <c r="G625" s="2" t="s">
        <v>937</v>
      </c>
      <c r="H625" s="2">
        <v>1740382</v>
      </c>
      <c r="I625" s="2" t="s">
        <v>92</v>
      </c>
      <c r="N625">
        <v>21</v>
      </c>
      <c r="O625" s="2" t="s">
        <v>84</v>
      </c>
      <c r="P625">
        <v>9590460</v>
      </c>
      <c r="Q625" s="2" t="s">
        <v>69</v>
      </c>
      <c r="S625" s="2">
        <v>10713663</v>
      </c>
      <c r="T625">
        <v>9590460</v>
      </c>
      <c r="U625" s="2" t="s">
        <v>69</v>
      </c>
    </row>
    <row r="626" spans="2:21" x14ac:dyDescent="0.2">
      <c r="B626" s="2">
        <v>1209662</v>
      </c>
      <c r="C626" s="2" t="s">
        <v>16</v>
      </c>
      <c r="D626" s="2" t="s">
        <v>44</v>
      </c>
      <c r="E626" s="3">
        <v>45881.459756944445</v>
      </c>
      <c r="G626" s="2" t="s">
        <v>937</v>
      </c>
      <c r="H626" s="2">
        <v>1740383</v>
      </c>
      <c r="I626" s="2" t="s">
        <v>105</v>
      </c>
      <c r="N626">
        <v>21</v>
      </c>
      <c r="O626" s="2" t="s">
        <v>84</v>
      </c>
      <c r="P626">
        <v>935307.52</v>
      </c>
      <c r="Q626" s="2" t="s">
        <v>69</v>
      </c>
      <c r="S626" s="2">
        <v>10713664</v>
      </c>
      <c r="T626">
        <v>935307.52</v>
      </c>
      <c r="U626" s="2" t="s">
        <v>69</v>
      </c>
    </row>
    <row r="627" spans="2:21" x14ac:dyDescent="0.2">
      <c r="B627" s="2">
        <v>1209662</v>
      </c>
      <c r="C627" s="2" t="s">
        <v>16</v>
      </c>
      <c r="D627" s="2" t="s">
        <v>44</v>
      </c>
      <c r="E627" s="3">
        <v>45881.459756944445</v>
      </c>
      <c r="G627" s="2" t="s">
        <v>937</v>
      </c>
      <c r="H627" s="2">
        <v>1740384</v>
      </c>
      <c r="I627" s="2" t="s">
        <v>118</v>
      </c>
      <c r="N627">
        <v>21</v>
      </c>
      <c r="O627" s="2" t="s">
        <v>84</v>
      </c>
      <c r="P627">
        <v>87282455.790000007</v>
      </c>
      <c r="Q627" s="2" t="s">
        <v>69</v>
      </c>
      <c r="S627" s="2">
        <v>10713665</v>
      </c>
      <c r="T627">
        <v>87282455.790000007</v>
      </c>
      <c r="U627" s="2" t="s">
        <v>69</v>
      </c>
    </row>
    <row r="628" spans="2:21" x14ac:dyDescent="0.2">
      <c r="B628" s="2">
        <v>1209662</v>
      </c>
      <c r="C628" s="2" t="s">
        <v>16</v>
      </c>
      <c r="D628" s="2" t="s">
        <v>44</v>
      </c>
      <c r="E628" s="3">
        <v>45881.459756944445</v>
      </c>
      <c r="G628" s="2" t="s">
        <v>937</v>
      </c>
      <c r="H628" s="2">
        <v>1740385</v>
      </c>
      <c r="I628" s="2" t="s">
        <v>131</v>
      </c>
      <c r="N628">
        <v>21</v>
      </c>
      <c r="O628" s="2" t="s">
        <v>84</v>
      </c>
      <c r="P628">
        <v>25340067.809999999</v>
      </c>
      <c r="Q628" s="2" t="s">
        <v>69</v>
      </c>
      <c r="S628" s="2">
        <v>10713666</v>
      </c>
      <c r="T628">
        <v>25340067.809999999</v>
      </c>
      <c r="U628" s="2" t="s">
        <v>69</v>
      </c>
    </row>
    <row r="629" spans="2:21" x14ac:dyDescent="0.2">
      <c r="B629" s="2">
        <v>1209662</v>
      </c>
      <c r="C629" s="2" t="s">
        <v>16</v>
      </c>
      <c r="D629" s="2" t="s">
        <v>44</v>
      </c>
      <c r="E629" s="3">
        <v>45881.459756944445</v>
      </c>
      <c r="G629" s="2" t="s">
        <v>937</v>
      </c>
      <c r="H629" s="2">
        <v>1740386</v>
      </c>
      <c r="I629" s="2" t="s">
        <v>144</v>
      </c>
      <c r="N629">
        <v>21</v>
      </c>
      <c r="O629" s="2" t="s">
        <v>153</v>
      </c>
      <c r="P629">
        <v>3107185.55</v>
      </c>
      <c r="Q629" s="2" t="s">
        <v>69</v>
      </c>
      <c r="S629" s="2">
        <v>10713667</v>
      </c>
      <c r="T629">
        <v>9321551.5</v>
      </c>
      <c r="U629" s="2" t="s">
        <v>69</v>
      </c>
    </row>
    <row r="630" spans="2:21" x14ac:dyDescent="0.2">
      <c r="B630" s="2">
        <v>1209662</v>
      </c>
      <c r="C630" s="2" t="s">
        <v>16</v>
      </c>
      <c r="D630" s="2" t="s">
        <v>44</v>
      </c>
      <c r="E630" s="3">
        <v>45881.459756944445</v>
      </c>
      <c r="G630" s="2" t="s">
        <v>937</v>
      </c>
      <c r="H630" s="2">
        <v>1740387</v>
      </c>
      <c r="I630" s="2" t="s">
        <v>158</v>
      </c>
      <c r="N630">
        <v>21</v>
      </c>
      <c r="O630" s="2" t="s">
        <v>153</v>
      </c>
      <c r="P630">
        <v>2122648.56</v>
      </c>
      <c r="Q630" s="2" t="s">
        <v>69</v>
      </c>
      <c r="S630" s="2">
        <v>10713668</v>
      </c>
      <c r="T630">
        <v>5915168.5800000001</v>
      </c>
      <c r="U630" s="2" t="s">
        <v>69</v>
      </c>
    </row>
    <row r="631" spans="2:21" x14ac:dyDescent="0.2">
      <c r="B631" s="2">
        <v>1209662</v>
      </c>
      <c r="C631" s="2" t="s">
        <v>16</v>
      </c>
      <c r="D631" s="2" t="s">
        <v>44</v>
      </c>
      <c r="E631" s="3">
        <v>45881.459756944445</v>
      </c>
      <c r="G631" s="2" t="s">
        <v>937</v>
      </c>
      <c r="H631" s="2">
        <v>1740388</v>
      </c>
      <c r="I631" s="2" t="s">
        <v>171</v>
      </c>
      <c r="N631">
        <v>21</v>
      </c>
      <c r="O631" s="2" t="s">
        <v>153</v>
      </c>
      <c r="P631">
        <v>3954597.45</v>
      </c>
      <c r="Q631" s="2" t="s">
        <v>69</v>
      </c>
      <c r="S631" s="2">
        <v>10713669</v>
      </c>
      <c r="T631">
        <v>9039084.3000000007</v>
      </c>
      <c r="U631" s="2" t="s">
        <v>69</v>
      </c>
    </row>
    <row r="632" spans="2:21" x14ac:dyDescent="0.2">
      <c r="B632" s="2">
        <v>1209662</v>
      </c>
      <c r="C632" s="2" t="s">
        <v>16</v>
      </c>
      <c r="D632" s="2" t="s">
        <v>44</v>
      </c>
      <c r="E632" s="3">
        <v>45881.459756944445</v>
      </c>
      <c r="G632" s="2" t="s">
        <v>937</v>
      </c>
      <c r="H632" s="2">
        <v>1740389</v>
      </c>
      <c r="I632" s="2" t="s">
        <v>184</v>
      </c>
      <c r="N632">
        <v>21</v>
      </c>
      <c r="O632" s="2" t="s">
        <v>153</v>
      </c>
      <c r="P632">
        <v>2264158.98</v>
      </c>
      <c r="Q632" s="2" t="s">
        <v>69</v>
      </c>
      <c r="S632" s="2">
        <v>10713670</v>
      </c>
      <c r="T632">
        <v>4358559.12</v>
      </c>
      <c r="U632" s="2" t="s">
        <v>69</v>
      </c>
    </row>
    <row r="633" spans="2:21" x14ac:dyDescent="0.2">
      <c r="B633" s="2">
        <v>1209662</v>
      </c>
      <c r="C633" s="2" t="s">
        <v>16</v>
      </c>
      <c r="D633" s="2" t="s">
        <v>44</v>
      </c>
      <c r="E633" s="3">
        <v>45881.459756944445</v>
      </c>
      <c r="G633" s="2" t="s">
        <v>937</v>
      </c>
      <c r="H633" s="2">
        <v>1740390</v>
      </c>
      <c r="I633" s="2" t="s">
        <v>197</v>
      </c>
      <c r="N633">
        <v>21</v>
      </c>
      <c r="O633" s="2" t="s">
        <v>153</v>
      </c>
      <c r="P633">
        <v>5935735.5899999999</v>
      </c>
      <c r="Q633" s="2" t="s">
        <v>69</v>
      </c>
      <c r="S633" s="2">
        <v>10713671</v>
      </c>
      <c r="T633">
        <v>10768802.140000001</v>
      </c>
      <c r="U633" s="2" t="s">
        <v>69</v>
      </c>
    </row>
    <row r="634" spans="2:21" x14ac:dyDescent="0.2">
      <c r="B634" s="2">
        <v>1209662</v>
      </c>
      <c r="C634" s="2" t="s">
        <v>16</v>
      </c>
      <c r="D634" s="2" t="s">
        <v>44</v>
      </c>
      <c r="E634" s="3">
        <v>45881.459756944445</v>
      </c>
      <c r="G634" s="2" t="s">
        <v>937</v>
      </c>
      <c r="H634" s="2">
        <v>1740391</v>
      </c>
      <c r="I634" s="2" t="s">
        <v>210</v>
      </c>
      <c r="N634">
        <v>21</v>
      </c>
      <c r="O634" s="2" t="s">
        <v>153</v>
      </c>
      <c r="P634">
        <v>6509456.0999999996</v>
      </c>
      <c r="Q634" s="2" t="s">
        <v>69</v>
      </c>
      <c r="S634" s="2">
        <v>10713672</v>
      </c>
      <c r="T634">
        <v>10613242.800000001</v>
      </c>
      <c r="U634" s="2" t="s">
        <v>69</v>
      </c>
    </row>
    <row r="635" spans="2:21" x14ac:dyDescent="0.2">
      <c r="B635" s="2">
        <v>1209662</v>
      </c>
      <c r="C635" s="2" t="s">
        <v>16</v>
      </c>
      <c r="D635" s="2" t="s">
        <v>44</v>
      </c>
      <c r="E635" s="3">
        <v>45881.459756944445</v>
      </c>
      <c r="G635" s="2" t="s">
        <v>937</v>
      </c>
      <c r="H635" s="2">
        <v>1740392</v>
      </c>
      <c r="I635" s="2" t="s">
        <v>223</v>
      </c>
      <c r="N635">
        <v>21</v>
      </c>
      <c r="O635" s="2" t="s">
        <v>153</v>
      </c>
      <c r="P635">
        <v>566039.1</v>
      </c>
      <c r="Q635" s="2" t="s">
        <v>69</v>
      </c>
      <c r="S635" s="2">
        <v>10713673</v>
      </c>
      <c r="T635">
        <v>1132079.49</v>
      </c>
      <c r="U635" s="2" t="s">
        <v>69</v>
      </c>
    </row>
    <row r="636" spans="2:21" x14ac:dyDescent="0.2">
      <c r="B636" s="2">
        <v>1209662</v>
      </c>
      <c r="C636" s="2" t="s">
        <v>16</v>
      </c>
      <c r="D636" s="2" t="s">
        <v>44</v>
      </c>
      <c r="E636" s="3">
        <v>45881.459756944445</v>
      </c>
      <c r="G636" s="2" t="s">
        <v>937</v>
      </c>
      <c r="H636" s="2">
        <v>1740393</v>
      </c>
      <c r="I636" s="2" t="s">
        <v>236</v>
      </c>
      <c r="N636">
        <v>21</v>
      </c>
      <c r="O636" s="2" t="s">
        <v>153</v>
      </c>
      <c r="P636">
        <v>495285.18</v>
      </c>
      <c r="Q636" s="2" t="s">
        <v>69</v>
      </c>
      <c r="S636" s="2">
        <v>10713674</v>
      </c>
      <c r="T636">
        <v>962320.65</v>
      </c>
      <c r="U636" s="2" t="s">
        <v>69</v>
      </c>
    </row>
    <row r="637" spans="2:21" x14ac:dyDescent="0.2">
      <c r="B637" s="2">
        <v>1209662</v>
      </c>
      <c r="C637" s="2" t="s">
        <v>16</v>
      </c>
      <c r="D637" s="2" t="s">
        <v>44</v>
      </c>
      <c r="E637" s="3">
        <v>45881.459756944445</v>
      </c>
      <c r="G637" s="2" t="s">
        <v>937</v>
      </c>
      <c r="H637" s="2">
        <v>1740394</v>
      </c>
      <c r="I637" s="2" t="s">
        <v>249</v>
      </c>
      <c r="N637">
        <v>21</v>
      </c>
      <c r="O637" s="2" t="s">
        <v>153</v>
      </c>
      <c r="P637">
        <v>7909194.9000000004</v>
      </c>
      <c r="Q637" s="2" t="s">
        <v>69</v>
      </c>
      <c r="S637" s="2">
        <v>10713675</v>
      </c>
      <c r="T637">
        <v>44065521.799999997</v>
      </c>
      <c r="U637" s="2" t="s">
        <v>69</v>
      </c>
    </row>
    <row r="638" spans="2:21" x14ac:dyDescent="0.2">
      <c r="B638" s="2">
        <v>1209662</v>
      </c>
      <c r="C638" s="2" t="s">
        <v>16</v>
      </c>
      <c r="D638" s="2" t="s">
        <v>44</v>
      </c>
      <c r="E638" s="3">
        <v>45881.459756944445</v>
      </c>
      <c r="G638" s="2" t="s">
        <v>937</v>
      </c>
      <c r="H638" s="2">
        <v>1740395</v>
      </c>
      <c r="I638" s="2" t="s">
        <v>262</v>
      </c>
      <c r="N638">
        <v>21</v>
      </c>
      <c r="O638" s="2" t="s">
        <v>153</v>
      </c>
      <c r="P638">
        <v>1981138.14</v>
      </c>
      <c r="Q638" s="2" t="s">
        <v>69</v>
      </c>
      <c r="S638" s="2">
        <v>10713676</v>
      </c>
      <c r="T638">
        <v>10556745.960000001</v>
      </c>
      <c r="U638" s="2" t="s">
        <v>69</v>
      </c>
    </row>
    <row r="639" spans="2:21" x14ac:dyDescent="0.2">
      <c r="B639" s="2">
        <v>1209662</v>
      </c>
      <c r="C639" s="2" t="s">
        <v>16</v>
      </c>
      <c r="D639" s="2" t="s">
        <v>44</v>
      </c>
      <c r="E639" s="3">
        <v>45881.459756944445</v>
      </c>
      <c r="G639" s="2" t="s">
        <v>937</v>
      </c>
      <c r="H639" s="2">
        <v>1740396</v>
      </c>
      <c r="I639" s="2" t="s">
        <v>275</v>
      </c>
      <c r="N639">
        <v>21</v>
      </c>
      <c r="O639" s="2" t="s">
        <v>153</v>
      </c>
      <c r="P639">
        <v>2122648.56</v>
      </c>
      <c r="Q639" s="2" t="s">
        <v>69</v>
      </c>
      <c r="S639" s="2">
        <v>10713677</v>
      </c>
      <c r="T639">
        <v>3198097.05</v>
      </c>
      <c r="U639" s="2" t="s">
        <v>69</v>
      </c>
    </row>
    <row r="640" spans="2:21" x14ac:dyDescent="0.2">
      <c r="B640" s="2">
        <v>1209662</v>
      </c>
      <c r="C640" s="2" t="s">
        <v>16</v>
      </c>
      <c r="D640" s="2" t="s">
        <v>44</v>
      </c>
      <c r="E640" s="3">
        <v>45881.459756944445</v>
      </c>
      <c r="G640" s="2" t="s">
        <v>937</v>
      </c>
      <c r="H640" s="2">
        <v>1740397</v>
      </c>
      <c r="I640" s="2" t="s">
        <v>288</v>
      </c>
      <c r="N640">
        <v>21</v>
      </c>
      <c r="O640" s="2" t="s">
        <v>153</v>
      </c>
      <c r="P640">
        <v>1981138.14</v>
      </c>
      <c r="Q640" s="2" t="s">
        <v>69</v>
      </c>
      <c r="S640" s="2">
        <v>10713678</v>
      </c>
      <c r="T640">
        <v>5490637.3200000003</v>
      </c>
      <c r="U640" s="2" t="s">
        <v>69</v>
      </c>
    </row>
    <row r="641" spans="2:21" x14ac:dyDescent="0.2">
      <c r="B641" s="2">
        <v>1209662</v>
      </c>
      <c r="C641" s="2" t="s">
        <v>16</v>
      </c>
      <c r="D641" s="2" t="s">
        <v>44</v>
      </c>
      <c r="E641" s="3">
        <v>45881.459756944445</v>
      </c>
      <c r="G641" s="2" t="s">
        <v>937</v>
      </c>
      <c r="H641" s="2">
        <v>1740398</v>
      </c>
      <c r="I641" s="2" t="s">
        <v>301</v>
      </c>
      <c r="N641">
        <v>21</v>
      </c>
      <c r="O641" s="2" t="s">
        <v>153</v>
      </c>
      <c r="P641">
        <v>990569.07</v>
      </c>
      <c r="Q641" s="2" t="s">
        <v>69</v>
      </c>
      <c r="S641" s="2">
        <v>10713679</v>
      </c>
      <c r="T641">
        <v>2292406.11</v>
      </c>
      <c r="U641" s="2" t="s">
        <v>69</v>
      </c>
    </row>
    <row r="642" spans="2:21" x14ac:dyDescent="0.2">
      <c r="B642" s="2">
        <v>1209662</v>
      </c>
      <c r="C642" s="2" t="s">
        <v>16</v>
      </c>
      <c r="D642" s="2" t="s">
        <v>44</v>
      </c>
      <c r="E642" s="3">
        <v>45881.459756944445</v>
      </c>
      <c r="G642" s="2" t="s">
        <v>937</v>
      </c>
      <c r="H642" s="2">
        <v>1740399</v>
      </c>
      <c r="I642" s="2" t="s">
        <v>314</v>
      </c>
      <c r="N642">
        <v>21</v>
      </c>
      <c r="O642" s="2" t="s">
        <v>153</v>
      </c>
      <c r="P642">
        <v>2655015.5499999998</v>
      </c>
      <c r="Q642" s="2" t="s">
        <v>69</v>
      </c>
      <c r="S642" s="2">
        <v>10713680</v>
      </c>
      <c r="T642">
        <v>7287868</v>
      </c>
      <c r="U642" s="2" t="s">
        <v>69</v>
      </c>
    </row>
    <row r="643" spans="2:21" x14ac:dyDescent="0.2">
      <c r="B643" s="2">
        <v>1209662</v>
      </c>
      <c r="C643" s="2" t="s">
        <v>16</v>
      </c>
      <c r="D643" s="2" t="s">
        <v>44</v>
      </c>
      <c r="E643" s="3">
        <v>45881.459756944445</v>
      </c>
      <c r="G643" s="2" t="s">
        <v>937</v>
      </c>
      <c r="H643" s="2">
        <v>1740400</v>
      </c>
      <c r="I643" s="2" t="s">
        <v>327</v>
      </c>
      <c r="N643">
        <v>21</v>
      </c>
      <c r="O643" s="2" t="s">
        <v>153</v>
      </c>
      <c r="P643">
        <v>1330085.46</v>
      </c>
      <c r="Q643" s="2" t="s">
        <v>69</v>
      </c>
      <c r="S643" s="2">
        <v>10713681</v>
      </c>
      <c r="T643">
        <v>4188800.28</v>
      </c>
      <c r="U643" s="2" t="s">
        <v>69</v>
      </c>
    </row>
    <row r="644" spans="2:21" x14ac:dyDescent="0.2">
      <c r="B644" s="2">
        <v>1209662</v>
      </c>
      <c r="C644" s="2" t="s">
        <v>16</v>
      </c>
      <c r="D644" s="2" t="s">
        <v>44</v>
      </c>
      <c r="E644" s="3">
        <v>45881.459756944445</v>
      </c>
      <c r="G644" s="2" t="s">
        <v>937</v>
      </c>
      <c r="H644" s="2">
        <v>1740401</v>
      </c>
      <c r="I644" s="2" t="s">
        <v>340</v>
      </c>
      <c r="N644">
        <v>21</v>
      </c>
      <c r="O644" s="2" t="s">
        <v>153</v>
      </c>
      <c r="P644">
        <v>215877.7</v>
      </c>
      <c r="Q644" s="2" t="s">
        <v>69</v>
      </c>
      <c r="S644" s="2">
        <v>10713682</v>
      </c>
      <c r="T644">
        <v>847411.9</v>
      </c>
      <c r="U644" s="2" t="s">
        <v>69</v>
      </c>
    </row>
    <row r="645" spans="2:21" x14ac:dyDescent="0.2">
      <c r="B645" s="2">
        <v>1209662</v>
      </c>
      <c r="C645" s="2" t="s">
        <v>16</v>
      </c>
      <c r="D645" s="2" t="s">
        <v>44</v>
      </c>
      <c r="E645" s="3">
        <v>45881.459756944445</v>
      </c>
      <c r="G645" s="2" t="s">
        <v>937</v>
      </c>
      <c r="H645" s="2">
        <v>1740402</v>
      </c>
      <c r="I645" s="2" t="s">
        <v>353</v>
      </c>
      <c r="N645">
        <v>21</v>
      </c>
      <c r="O645" s="2" t="s">
        <v>153</v>
      </c>
      <c r="P645">
        <v>1388728.4</v>
      </c>
      <c r="Q645" s="2" t="s">
        <v>69</v>
      </c>
      <c r="S645" s="2">
        <v>10713683</v>
      </c>
      <c r="T645">
        <v>4237069.8</v>
      </c>
      <c r="U645" s="2" t="s">
        <v>69</v>
      </c>
    </row>
    <row r="646" spans="2:21" x14ac:dyDescent="0.2">
      <c r="B646" s="2">
        <v>1209662</v>
      </c>
      <c r="C646" s="2" t="s">
        <v>16</v>
      </c>
      <c r="D646" s="2" t="s">
        <v>44</v>
      </c>
      <c r="E646" s="3">
        <v>45881.459756944445</v>
      </c>
      <c r="G646" s="2" t="s">
        <v>937</v>
      </c>
      <c r="H646" s="2">
        <v>1740403</v>
      </c>
      <c r="I646" s="2" t="s">
        <v>366</v>
      </c>
      <c r="N646">
        <v>21</v>
      </c>
      <c r="O646" s="2" t="s">
        <v>153</v>
      </c>
      <c r="P646">
        <v>678493.56</v>
      </c>
      <c r="Q646" s="2" t="s">
        <v>69</v>
      </c>
      <c r="S646" s="2">
        <v>10713684</v>
      </c>
      <c r="T646">
        <v>2122648.56</v>
      </c>
      <c r="U646" s="2" t="s">
        <v>69</v>
      </c>
    </row>
    <row r="647" spans="2:21" x14ac:dyDescent="0.2">
      <c r="B647" s="2">
        <v>1209662</v>
      </c>
      <c r="C647" s="2" t="s">
        <v>16</v>
      </c>
      <c r="D647" s="2" t="s">
        <v>44</v>
      </c>
      <c r="E647" s="3">
        <v>45881.459756944445</v>
      </c>
      <c r="G647" s="2" t="s">
        <v>937</v>
      </c>
      <c r="H647" s="2">
        <v>1740404</v>
      </c>
      <c r="I647" s="2" t="s">
        <v>379</v>
      </c>
      <c r="N647">
        <v>21</v>
      </c>
      <c r="O647" s="2" t="s">
        <v>153</v>
      </c>
      <c r="P647">
        <v>3347515.15</v>
      </c>
      <c r="Q647" s="2" t="s">
        <v>69</v>
      </c>
      <c r="S647" s="2">
        <v>10713685</v>
      </c>
      <c r="T647">
        <v>7971005.9400000004</v>
      </c>
      <c r="U647" s="2" t="s">
        <v>69</v>
      </c>
    </row>
    <row r="648" spans="2:21" x14ac:dyDescent="0.2">
      <c r="B648" s="2">
        <v>1209662</v>
      </c>
      <c r="C648" s="2" t="s">
        <v>16</v>
      </c>
      <c r="D648" s="2" t="s">
        <v>44</v>
      </c>
      <c r="E648" s="3">
        <v>45881.459756944445</v>
      </c>
      <c r="G648" s="2" t="s">
        <v>937</v>
      </c>
      <c r="H648" s="2">
        <v>1740405</v>
      </c>
      <c r="I648" s="2" t="s">
        <v>392</v>
      </c>
      <c r="N648">
        <v>21</v>
      </c>
      <c r="O648" s="2" t="s">
        <v>153</v>
      </c>
      <c r="P648">
        <v>559044.72</v>
      </c>
      <c r="Q648" s="2" t="s">
        <v>69</v>
      </c>
      <c r="S648" s="2">
        <v>10713686</v>
      </c>
      <c r="T648">
        <v>1217091.78</v>
      </c>
      <c r="U648" s="2" t="s">
        <v>69</v>
      </c>
    </row>
    <row r="649" spans="2:21" x14ac:dyDescent="0.2">
      <c r="B649" s="2">
        <v>1209662</v>
      </c>
      <c r="C649" s="2" t="s">
        <v>16</v>
      </c>
      <c r="D649" s="2" t="s">
        <v>44</v>
      </c>
      <c r="E649" s="3">
        <v>45881.459756944445</v>
      </c>
      <c r="G649" s="2" t="s">
        <v>937</v>
      </c>
      <c r="H649" s="2">
        <v>1740406</v>
      </c>
      <c r="I649" s="2" t="s">
        <v>405</v>
      </c>
      <c r="N649">
        <v>21</v>
      </c>
      <c r="O649" s="2" t="s">
        <v>153</v>
      </c>
      <c r="P649">
        <v>5087777.78</v>
      </c>
      <c r="Q649" s="2" t="s">
        <v>69</v>
      </c>
      <c r="S649" s="2">
        <v>10713687</v>
      </c>
      <c r="T649">
        <v>11532131.91</v>
      </c>
      <c r="U649" s="2" t="s">
        <v>69</v>
      </c>
    </row>
    <row r="650" spans="2:21" x14ac:dyDescent="0.2">
      <c r="B650" s="2">
        <v>1209662</v>
      </c>
      <c r="C650" s="2" t="s">
        <v>16</v>
      </c>
      <c r="D650" s="2" t="s">
        <v>44</v>
      </c>
      <c r="E650" s="3">
        <v>45881.459756944445</v>
      </c>
      <c r="G650" s="2" t="s">
        <v>937</v>
      </c>
      <c r="H650" s="2">
        <v>1740407</v>
      </c>
      <c r="I650" s="2" t="s">
        <v>418</v>
      </c>
      <c r="N650">
        <v>21</v>
      </c>
      <c r="O650" s="2" t="s">
        <v>153</v>
      </c>
      <c r="P650">
        <v>3347515.15</v>
      </c>
      <c r="Q650" s="2" t="s">
        <v>69</v>
      </c>
      <c r="S650" s="2">
        <v>10713688</v>
      </c>
      <c r="T650">
        <v>9158318.4800000004</v>
      </c>
      <c r="U650" s="2" t="s">
        <v>69</v>
      </c>
    </row>
    <row r="651" spans="2:21" x14ac:dyDescent="0.2">
      <c r="B651" s="2">
        <v>1209662</v>
      </c>
      <c r="C651" s="2" t="s">
        <v>16</v>
      </c>
      <c r="D651" s="2" t="s">
        <v>44</v>
      </c>
      <c r="E651" s="3">
        <v>45881.459756944445</v>
      </c>
      <c r="G651" s="2" t="s">
        <v>937</v>
      </c>
      <c r="H651" s="2">
        <v>1740408</v>
      </c>
      <c r="I651" s="2" t="s">
        <v>431</v>
      </c>
      <c r="N651">
        <v>21</v>
      </c>
      <c r="O651" s="2" t="s">
        <v>153</v>
      </c>
      <c r="P651">
        <v>1947760.9</v>
      </c>
      <c r="Q651" s="2" t="s">
        <v>69</v>
      </c>
      <c r="S651" s="2">
        <v>10713689</v>
      </c>
      <c r="T651">
        <v>4914784.05</v>
      </c>
      <c r="U651" s="2" t="s">
        <v>69</v>
      </c>
    </row>
    <row r="652" spans="2:21" x14ac:dyDescent="0.2">
      <c r="B652" s="2">
        <v>1209662</v>
      </c>
      <c r="C652" s="2" t="s">
        <v>16</v>
      </c>
      <c r="D652" s="2" t="s">
        <v>44</v>
      </c>
      <c r="E652" s="3">
        <v>45881.459756944445</v>
      </c>
      <c r="G652" s="2" t="s">
        <v>937</v>
      </c>
      <c r="H652" s="2">
        <v>1740409</v>
      </c>
      <c r="I652" s="2" t="s">
        <v>444</v>
      </c>
      <c r="N652">
        <v>21</v>
      </c>
      <c r="O652" s="2" t="s">
        <v>153</v>
      </c>
      <c r="P652">
        <v>2355091.08</v>
      </c>
      <c r="Q652" s="2" t="s">
        <v>69</v>
      </c>
      <c r="S652" s="2">
        <v>10713690</v>
      </c>
      <c r="T652">
        <v>4117910.91</v>
      </c>
      <c r="U652" s="2" t="s">
        <v>69</v>
      </c>
    </row>
    <row r="653" spans="2:21" x14ac:dyDescent="0.2">
      <c r="B653" s="2">
        <v>1209662</v>
      </c>
      <c r="C653" s="2" t="s">
        <v>16</v>
      </c>
      <c r="D653" s="2" t="s">
        <v>44</v>
      </c>
      <c r="E653" s="3">
        <v>45881.459756944445</v>
      </c>
      <c r="G653" s="2" t="s">
        <v>937</v>
      </c>
      <c r="H653" s="2">
        <v>1740410</v>
      </c>
      <c r="I653" s="2" t="s">
        <v>457</v>
      </c>
      <c r="N653">
        <v>21</v>
      </c>
      <c r="O653" s="2" t="s">
        <v>153</v>
      </c>
      <c r="P653">
        <v>2355091.08</v>
      </c>
      <c r="Q653" s="2" t="s">
        <v>69</v>
      </c>
      <c r="S653" s="2">
        <v>10713691</v>
      </c>
      <c r="T653">
        <v>4372683.33</v>
      </c>
      <c r="U653" s="2" t="s">
        <v>69</v>
      </c>
    </row>
    <row r="654" spans="2:21" x14ac:dyDescent="0.2">
      <c r="B654" s="2">
        <v>1209662</v>
      </c>
      <c r="C654" s="2" t="s">
        <v>16</v>
      </c>
      <c r="D654" s="2" t="s">
        <v>44</v>
      </c>
      <c r="E654" s="3">
        <v>45881.459756944445</v>
      </c>
      <c r="G654" s="2" t="s">
        <v>937</v>
      </c>
      <c r="H654" s="2">
        <v>1740411</v>
      </c>
      <c r="I654" s="2" t="s">
        <v>470</v>
      </c>
      <c r="N654">
        <v>21</v>
      </c>
      <c r="O654" s="2" t="s">
        <v>153</v>
      </c>
      <c r="P654">
        <v>962329</v>
      </c>
      <c r="Q654" s="2" t="s">
        <v>69</v>
      </c>
      <c r="S654" s="2">
        <v>10713692</v>
      </c>
      <c r="T654">
        <v>3840746.4</v>
      </c>
      <c r="U654" s="2" t="s">
        <v>69</v>
      </c>
    </row>
    <row r="655" spans="2:21" x14ac:dyDescent="0.2">
      <c r="B655" s="2">
        <v>1209662</v>
      </c>
      <c r="C655" s="2" t="s">
        <v>16</v>
      </c>
      <c r="D655" s="2" t="s">
        <v>44</v>
      </c>
      <c r="E655" s="3">
        <v>45881.459756944445</v>
      </c>
      <c r="G655" s="2" t="s">
        <v>937</v>
      </c>
      <c r="H655" s="2">
        <v>1740412</v>
      </c>
      <c r="I655" s="2" t="s">
        <v>483</v>
      </c>
      <c r="N655">
        <v>21</v>
      </c>
      <c r="O655" s="2" t="s">
        <v>153</v>
      </c>
      <c r="P655">
        <v>278177.25</v>
      </c>
      <c r="Q655" s="2" t="s">
        <v>69</v>
      </c>
      <c r="S655" s="2">
        <v>10713693</v>
      </c>
      <c r="T655">
        <v>1073496.8999999999</v>
      </c>
      <c r="U655" s="2" t="s">
        <v>69</v>
      </c>
    </row>
    <row r="656" spans="2:21" x14ac:dyDescent="0.2">
      <c r="B656" s="2">
        <v>1209662</v>
      </c>
      <c r="C656" s="2" t="s">
        <v>16</v>
      </c>
      <c r="D656" s="2" t="s">
        <v>44</v>
      </c>
      <c r="E656" s="3">
        <v>45881.459756944445</v>
      </c>
      <c r="G656" s="2" t="s">
        <v>937</v>
      </c>
      <c r="H656" s="2">
        <v>1740413</v>
      </c>
      <c r="I656" s="2" t="s">
        <v>496</v>
      </c>
      <c r="N656">
        <v>21</v>
      </c>
      <c r="O656" s="2" t="s">
        <v>153</v>
      </c>
      <c r="P656">
        <v>278177.25</v>
      </c>
      <c r="Q656" s="2" t="s">
        <v>69</v>
      </c>
      <c r="S656" s="2">
        <v>10713694</v>
      </c>
      <c r="T656">
        <v>1129884.25</v>
      </c>
      <c r="U656" s="2" t="s">
        <v>69</v>
      </c>
    </row>
    <row r="657" spans="2:21" x14ac:dyDescent="0.2">
      <c r="B657" s="2">
        <v>1209662</v>
      </c>
      <c r="C657" s="2" t="s">
        <v>16</v>
      </c>
      <c r="D657" s="2" t="s">
        <v>44</v>
      </c>
      <c r="E657" s="3">
        <v>45881.459756944445</v>
      </c>
      <c r="G657" s="2" t="s">
        <v>937</v>
      </c>
      <c r="H657" s="2">
        <v>1740414</v>
      </c>
      <c r="I657" s="2" t="s">
        <v>509</v>
      </c>
      <c r="N657">
        <v>21</v>
      </c>
      <c r="O657" s="2" t="s">
        <v>153</v>
      </c>
      <c r="P657">
        <v>2846724.3</v>
      </c>
      <c r="Q657" s="2" t="s">
        <v>69</v>
      </c>
      <c r="S657" s="2">
        <v>10713695</v>
      </c>
      <c r="T657">
        <v>6610158.9000000004</v>
      </c>
      <c r="U657" s="2" t="s">
        <v>69</v>
      </c>
    </row>
    <row r="658" spans="2:21" x14ac:dyDescent="0.2">
      <c r="B658" s="2">
        <v>1209662</v>
      </c>
      <c r="C658" s="2" t="s">
        <v>16</v>
      </c>
      <c r="D658" s="2" t="s">
        <v>44</v>
      </c>
      <c r="E658" s="3">
        <v>45881.459756944445</v>
      </c>
      <c r="G658" s="2" t="s">
        <v>937</v>
      </c>
      <c r="H658" s="2">
        <v>1740415</v>
      </c>
      <c r="I658" s="2" t="s">
        <v>522</v>
      </c>
      <c r="N658">
        <v>21</v>
      </c>
      <c r="O658" s="2" t="s">
        <v>153</v>
      </c>
      <c r="P658">
        <v>2175998.6</v>
      </c>
      <c r="Q658" s="2" t="s">
        <v>69</v>
      </c>
      <c r="S658" s="2">
        <v>10713696</v>
      </c>
      <c r="T658">
        <v>4858932.3</v>
      </c>
      <c r="U658" s="2" t="s">
        <v>69</v>
      </c>
    </row>
    <row r="659" spans="2:21" x14ac:dyDescent="0.2">
      <c r="B659" s="2">
        <v>1209662</v>
      </c>
      <c r="C659" s="2" t="s">
        <v>16</v>
      </c>
      <c r="D659" s="2" t="s">
        <v>44</v>
      </c>
      <c r="E659" s="3">
        <v>45881.459756944445</v>
      </c>
      <c r="G659" s="2" t="s">
        <v>937</v>
      </c>
      <c r="H659" s="2">
        <v>1740416</v>
      </c>
      <c r="I659" s="2" t="s">
        <v>535</v>
      </c>
      <c r="N659">
        <v>21</v>
      </c>
      <c r="O659" s="2" t="s">
        <v>153</v>
      </c>
      <c r="P659">
        <v>2175998.6</v>
      </c>
      <c r="Q659" s="2" t="s">
        <v>69</v>
      </c>
      <c r="S659" s="2">
        <v>10713697</v>
      </c>
      <c r="T659">
        <v>5197256.4000000004</v>
      </c>
      <c r="U659" s="2" t="s">
        <v>69</v>
      </c>
    </row>
    <row r="660" spans="2:21" x14ac:dyDescent="0.2">
      <c r="B660" s="2">
        <v>1209662</v>
      </c>
      <c r="C660" s="2" t="s">
        <v>16</v>
      </c>
      <c r="D660" s="2" t="s">
        <v>44</v>
      </c>
      <c r="E660" s="3">
        <v>45881.459756944445</v>
      </c>
      <c r="G660" s="2" t="s">
        <v>937</v>
      </c>
      <c r="H660" s="2">
        <v>1740417</v>
      </c>
      <c r="I660" s="2" t="s">
        <v>548</v>
      </c>
      <c r="N660">
        <v>21</v>
      </c>
      <c r="O660" s="2" t="s">
        <v>153</v>
      </c>
      <c r="P660">
        <v>9732372.1500000004</v>
      </c>
      <c r="Q660" s="2" t="s">
        <v>69</v>
      </c>
      <c r="S660" s="2">
        <v>10713698</v>
      </c>
      <c r="T660">
        <v>13049533.5</v>
      </c>
      <c r="U660" s="2" t="s">
        <v>69</v>
      </c>
    </row>
    <row r="661" spans="2:21" x14ac:dyDescent="0.2">
      <c r="B661" s="2">
        <v>1209662</v>
      </c>
      <c r="C661" s="2" t="s">
        <v>16</v>
      </c>
      <c r="D661" s="2" t="s">
        <v>44</v>
      </c>
      <c r="E661" s="3">
        <v>45881.459756944445</v>
      </c>
      <c r="G661" s="2" t="s">
        <v>937</v>
      </c>
      <c r="H661" s="2">
        <v>1740418</v>
      </c>
      <c r="I661" s="2" t="s">
        <v>561</v>
      </c>
      <c r="N661">
        <v>21</v>
      </c>
      <c r="O661" s="2" t="s">
        <v>153</v>
      </c>
      <c r="P661">
        <v>7457024.9000000004</v>
      </c>
      <c r="Q661" s="2" t="s">
        <v>69</v>
      </c>
      <c r="S661" s="2">
        <v>10713699</v>
      </c>
      <c r="T661">
        <v>9829568.0999999996</v>
      </c>
      <c r="U661" s="2" t="s">
        <v>69</v>
      </c>
    </row>
    <row r="662" spans="2:21" x14ac:dyDescent="0.2">
      <c r="B662" s="2">
        <v>1209662</v>
      </c>
      <c r="C662" s="2" t="s">
        <v>16</v>
      </c>
      <c r="D662" s="2" t="s">
        <v>44</v>
      </c>
      <c r="E662" s="3">
        <v>45881.459756944445</v>
      </c>
      <c r="G662" s="2" t="s">
        <v>937</v>
      </c>
      <c r="H662" s="2">
        <v>1740419</v>
      </c>
      <c r="I662" s="2" t="s">
        <v>574</v>
      </c>
      <c r="N662">
        <v>21</v>
      </c>
      <c r="O662" s="2" t="s">
        <v>153</v>
      </c>
      <c r="P662">
        <v>7457024.9000000004</v>
      </c>
      <c r="Q662" s="2" t="s">
        <v>69</v>
      </c>
      <c r="S662" s="2">
        <v>10713700</v>
      </c>
      <c r="T662">
        <v>10394512.800000001</v>
      </c>
      <c r="U662" s="2" t="s">
        <v>69</v>
      </c>
    </row>
    <row r="663" spans="2:21" x14ac:dyDescent="0.2">
      <c r="B663" s="2">
        <v>1209662</v>
      </c>
      <c r="C663" s="2" t="s">
        <v>16</v>
      </c>
      <c r="D663" s="2" t="s">
        <v>44</v>
      </c>
      <c r="E663" s="3">
        <v>45881.459756944445</v>
      </c>
      <c r="G663" s="2" t="s">
        <v>937</v>
      </c>
      <c r="H663" s="2">
        <v>1740420</v>
      </c>
      <c r="I663" s="2" t="s">
        <v>587</v>
      </c>
      <c r="N663">
        <v>21</v>
      </c>
      <c r="O663" s="2" t="s">
        <v>153</v>
      </c>
      <c r="P663">
        <v>1694828.95</v>
      </c>
      <c r="Q663" s="2" t="s">
        <v>69</v>
      </c>
      <c r="S663" s="2">
        <v>10713701</v>
      </c>
      <c r="T663">
        <v>3728512.45</v>
      </c>
      <c r="U663" s="2" t="s">
        <v>69</v>
      </c>
    </row>
    <row r="664" spans="2:21" x14ac:dyDescent="0.2">
      <c r="B664" s="2">
        <v>1209662</v>
      </c>
      <c r="C664" s="2" t="s">
        <v>16</v>
      </c>
      <c r="D664" s="2" t="s">
        <v>44</v>
      </c>
      <c r="E664" s="3">
        <v>45881.459756944445</v>
      </c>
      <c r="G664" s="2" t="s">
        <v>937</v>
      </c>
      <c r="H664" s="2">
        <v>1740421</v>
      </c>
      <c r="I664" s="2" t="s">
        <v>600</v>
      </c>
      <c r="N664">
        <v>21</v>
      </c>
      <c r="O664" s="2" t="s">
        <v>153</v>
      </c>
      <c r="P664">
        <v>1935411.2</v>
      </c>
      <c r="Q664" s="2" t="s">
        <v>69</v>
      </c>
      <c r="S664" s="2">
        <v>10713702</v>
      </c>
      <c r="T664">
        <v>4406767.45</v>
      </c>
      <c r="U664" s="2" t="s">
        <v>69</v>
      </c>
    </row>
    <row r="665" spans="2:21" x14ac:dyDescent="0.2">
      <c r="B665" s="2">
        <v>1209662</v>
      </c>
      <c r="C665" s="2" t="s">
        <v>16</v>
      </c>
      <c r="D665" s="2" t="s">
        <v>44</v>
      </c>
      <c r="E665" s="3">
        <v>45881.459756944445</v>
      </c>
      <c r="G665" s="2" t="s">
        <v>937</v>
      </c>
      <c r="H665" s="2">
        <v>1740422</v>
      </c>
      <c r="I665" s="2" t="s">
        <v>613</v>
      </c>
      <c r="N665">
        <v>21</v>
      </c>
      <c r="O665" s="2" t="s">
        <v>153</v>
      </c>
      <c r="P665">
        <v>4886918.2</v>
      </c>
      <c r="Q665" s="2" t="s">
        <v>69</v>
      </c>
      <c r="S665" s="2">
        <v>10713703</v>
      </c>
      <c r="T665">
        <v>7980500.4000000004</v>
      </c>
      <c r="U665" s="2" t="s">
        <v>69</v>
      </c>
    </row>
    <row r="666" spans="2:21" x14ac:dyDescent="0.2">
      <c r="B666" s="2">
        <v>1209662</v>
      </c>
      <c r="C666" s="2" t="s">
        <v>16</v>
      </c>
      <c r="D666" s="2" t="s">
        <v>44</v>
      </c>
      <c r="E666" s="3">
        <v>45881.459756944445</v>
      </c>
      <c r="G666" s="2" t="s">
        <v>937</v>
      </c>
      <c r="H666" s="2">
        <v>1740423</v>
      </c>
      <c r="I666" s="2" t="s">
        <v>626</v>
      </c>
      <c r="N666">
        <v>21</v>
      </c>
      <c r="O666" s="2" t="s">
        <v>153</v>
      </c>
      <c r="P666">
        <v>2168996.63</v>
      </c>
      <c r="Q666" s="2" t="s">
        <v>69</v>
      </c>
      <c r="S666" s="2">
        <v>10713704</v>
      </c>
      <c r="T666">
        <v>4043453.73</v>
      </c>
      <c r="U666" s="2" t="s">
        <v>69</v>
      </c>
    </row>
    <row r="667" spans="2:21" x14ac:dyDescent="0.2">
      <c r="B667" s="2">
        <v>1209662</v>
      </c>
      <c r="C667" s="2" t="s">
        <v>16</v>
      </c>
      <c r="D667" s="2" t="s">
        <v>44</v>
      </c>
      <c r="E667" s="3">
        <v>45881.459756944445</v>
      </c>
      <c r="G667" s="2" t="s">
        <v>937</v>
      </c>
      <c r="H667" s="2">
        <v>1740424</v>
      </c>
      <c r="I667" s="2" t="s">
        <v>639</v>
      </c>
      <c r="N667">
        <v>21</v>
      </c>
      <c r="O667" s="2" t="s">
        <v>153</v>
      </c>
      <c r="P667">
        <v>424529.97</v>
      </c>
      <c r="Q667" s="2" t="s">
        <v>69</v>
      </c>
      <c r="S667" s="2">
        <v>10713705</v>
      </c>
      <c r="T667">
        <v>721673.73</v>
      </c>
      <c r="U667" s="2" t="s">
        <v>69</v>
      </c>
    </row>
    <row r="668" spans="2:21" x14ac:dyDescent="0.2">
      <c r="B668" s="2">
        <v>1209662</v>
      </c>
      <c r="C668" s="2" t="s">
        <v>16</v>
      </c>
      <c r="D668" s="2" t="s">
        <v>44</v>
      </c>
      <c r="E668" s="3">
        <v>45881.459756944445</v>
      </c>
      <c r="G668" s="2" t="s">
        <v>937</v>
      </c>
      <c r="H668" s="2">
        <v>1740425</v>
      </c>
      <c r="I668" s="2" t="s">
        <v>652</v>
      </c>
      <c r="N668">
        <v>21</v>
      </c>
      <c r="O668" s="2" t="s">
        <v>153</v>
      </c>
      <c r="P668">
        <v>42581.88</v>
      </c>
      <c r="Q668" s="2" t="s">
        <v>69</v>
      </c>
      <c r="S668" s="2">
        <v>10713706</v>
      </c>
      <c r="T668">
        <v>132951</v>
      </c>
      <c r="U668" s="2" t="s">
        <v>69</v>
      </c>
    </row>
    <row r="669" spans="2:21" x14ac:dyDescent="0.2">
      <c r="B669" s="2">
        <v>1209662</v>
      </c>
      <c r="C669" s="2" t="s">
        <v>16</v>
      </c>
      <c r="D669" s="2" t="s">
        <v>44</v>
      </c>
      <c r="E669" s="3">
        <v>45881.459756944445</v>
      </c>
      <c r="G669" s="2" t="s">
        <v>937</v>
      </c>
      <c r="H669" s="2">
        <v>1740426</v>
      </c>
      <c r="I669" s="2" t="s">
        <v>665</v>
      </c>
      <c r="N669">
        <v>21</v>
      </c>
      <c r="O669" s="2" t="s">
        <v>153</v>
      </c>
      <c r="P669">
        <v>2020798.2</v>
      </c>
      <c r="Q669" s="2" t="s">
        <v>69</v>
      </c>
      <c r="S669" s="2">
        <v>10713707</v>
      </c>
      <c r="T669">
        <v>3954597.45</v>
      </c>
      <c r="U669" s="2" t="s">
        <v>69</v>
      </c>
    </row>
    <row r="670" spans="2:21" x14ac:dyDescent="0.2">
      <c r="B670" s="2">
        <v>1209662</v>
      </c>
      <c r="C670" s="2" t="s">
        <v>16</v>
      </c>
      <c r="D670" s="2" t="s">
        <v>44</v>
      </c>
      <c r="E670" s="3">
        <v>45881.459756944445</v>
      </c>
      <c r="G670" s="2" t="s">
        <v>937</v>
      </c>
      <c r="H670" s="2">
        <v>1740427</v>
      </c>
      <c r="I670" s="2" t="s">
        <v>678</v>
      </c>
      <c r="N670">
        <v>21</v>
      </c>
      <c r="O670" s="2" t="s">
        <v>153</v>
      </c>
      <c r="P670">
        <v>2203927.0499999998</v>
      </c>
      <c r="Q670" s="2" t="s">
        <v>69</v>
      </c>
      <c r="S670" s="2">
        <v>10713708</v>
      </c>
      <c r="T670">
        <v>7288398.4500000002</v>
      </c>
      <c r="U670" s="2" t="s">
        <v>69</v>
      </c>
    </row>
    <row r="671" spans="2:21" x14ac:dyDescent="0.2">
      <c r="B671" s="2">
        <v>1209662</v>
      </c>
      <c r="C671" s="2" t="s">
        <v>16</v>
      </c>
      <c r="D671" s="2" t="s">
        <v>44</v>
      </c>
      <c r="E671" s="3">
        <v>45881.459756944445</v>
      </c>
      <c r="G671" s="2" t="s">
        <v>937</v>
      </c>
      <c r="H671" s="2">
        <v>1740428</v>
      </c>
      <c r="I671" s="2" t="s">
        <v>691</v>
      </c>
      <c r="N671">
        <v>21</v>
      </c>
      <c r="O671" s="2" t="s">
        <v>153</v>
      </c>
      <c r="P671">
        <v>3389657.9</v>
      </c>
      <c r="Q671" s="2" t="s">
        <v>69</v>
      </c>
      <c r="S671" s="2">
        <v>10713709</v>
      </c>
      <c r="T671">
        <v>3672125.1</v>
      </c>
      <c r="U671" s="2" t="s">
        <v>69</v>
      </c>
    </row>
    <row r="672" spans="2:21" x14ac:dyDescent="0.2">
      <c r="B672" s="2">
        <v>1209662</v>
      </c>
      <c r="C672" s="2" t="s">
        <v>16</v>
      </c>
      <c r="D672" s="2" t="s">
        <v>44</v>
      </c>
      <c r="E672" s="3">
        <v>45881.459756944445</v>
      </c>
      <c r="G672" s="2" t="s">
        <v>937</v>
      </c>
      <c r="H672" s="2">
        <v>1740429</v>
      </c>
      <c r="I672" s="2" t="s">
        <v>704</v>
      </c>
      <c r="N672">
        <v>21</v>
      </c>
      <c r="O672" s="2" t="s">
        <v>153</v>
      </c>
      <c r="P672">
        <v>888550.56</v>
      </c>
      <c r="Q672" s="2" t="s">
        <v>69</v>
      </c>
      <c r="S672" s="2">
        <v>10713710</v>
      </c>
      <c r="T672">
        <v>918169.02</v>
      </c>
      <c r="U672" s="2" t="s">
        <v>69</v>
      </c>
    </row>
    <row r="673" spans="2:21" x14ac:dyDescent="0.2">
      <c r="B673" s="2">
        <v>1209662</v>
      </c>
      <c r="C673" s="2" t="s">
        <v>16</v>
      </c>
      <c r="D673" s="2" t="s">
        <v>44</v>
      </c>
      <c r="E673" s="3">
        <v>45881.459756944445</v>
      </c>
      <c r="G673" s="2" t="s">
        <v>937</v>
      </c>
      <c r="H673" s="2">
        <v>1740430</v>
      </c>
      <c r="I673" s="2" t="s">
        <v>717</v>
      </c>
      <c r="N673">
        <v>21</v>
      </c>
      <c r="O673" s="2" t="s">
        <v>153</v>
      </c>
      <c r="P673">
        <v>1808913.23</v>
      </c>
      <c r="Q673" s="2" t="s">
        <v>69</v>
      </c>
      <c r="S673" s="2">
        <v>10713711</v>
      </c>
      <c r="T673">
        <v>4362673.9400000004</v>
      </c>
      <c r="U673" s="2" t="s">
        <v>69</v>
      </c>
    </row>
    <row r="674" spans="2:21" x14ac:dyDescent="0.2">
      <c r="B674" s="2">
        <v>1209662</v>
      </c>
      <c r="C674" s="2" t="s">
        <v>16</v>
      </c>
      <c r="D674" s="2" t="s">
        <v>44</v>
      </c>
      <c r="E674" s="3">
        <v>45881.459756944445</v>
      </c>
      <c r="G674" s="2" t="s">
        <v>937</v>
      </c>
      <c r="H674" s="2">
        <v>1740431</v>
      </c>
      <c r="I674" s="2" t="s">
        <v>730</v>
      </c>
      <c r="N674">
        <v>21</v>
      </c>
      <c r="O674" s="2" t="s">
        <v>153</v>
      </c>
      <c r="P674">
        <v>2824713.2</v>
      </c>
      <c r="Q674" s="2" t="s">
        <v>69</v>
      </c>
      <c r="S674" s="2">
        <v>10713712</v>
      </c>
      <c r="T674">
        <v>677714.25</v>
      </c>
      <c r="U674" s="2" t="s">
        <v>69</v>
      </c>
    </row>
    <row r="675" spans="2:21" x14ac:dyDescent="0.2">
      <c r="B675" s="2">
        <v>1209662</v>
      </c>
      <c r="C675" s="2" t="s">
        <v>16</v>
      </c>
      <c r="D675" s="2" t="s">
        <v>44</v>
      </c>
      <c r="E675" s="3">
        <v>45881.459756944445</v>
      </c>
      <c r="G675" s="2" t="s">
        <v>937</v>
      </c>
      <c r="H675" s="2">
        <v>1740432</v>
      </c>
      <c r="I675" s="2" t="s">
        <v>743</v>
      </c>
      <c r="N675">
        <v>21</v>
      </c>
      <c r="O675" s="2" t="s">
        <v>153</v>
      </c>
      <c r="P675">
        <v>11419794.66</v>
      </c>
      <c r="Q675" s="2" t="s">
        <v>69</v>
      </c>
      <c r="S675" s="2">
        <v>10713713</v>
      </c>
      <c r="T675">
        <v>14037728.4</v>
      </c>
      <c r="U675" s="2" t="s">
        <v>69</v>
      </c>
    </row>
    <row r="676" spans="2:21" x14ac:dyDescent="0.2">
      <c r="B676" s="2">
        <v>1209662</v>
      </c>
      <c r="C676" s="2" t="s">
        <v>16</v>
      </c>
      <c r="D676" s="2" t="s">
        <v>44</v>
      </c>
      <c r="E676" s="3">
        <v>45881.459756944445</v>
      </c>
      <c r="G676" s="2" t="s">
        <v>937</v>
      </c>
      <c r="H676" s="2">
        <v>1740433</v>
      </c>
      <c r="I676" s="2" t="s">
        <v>756</v>
      </c>
      <c r="N676">
        <v>21</v>
      </c>
      <c r="O676" s="2" t="s">
        <v>153</v>
      </c>
      <c r="P676">
        <v>1401935.47</v>
      </c>
      <c r="Q676" s="2" t="s">
        <v>69</v>
      </c>
      <c r="S676" s="2">
        <v>10713714</v>
      </c>
      <c r="T676">
        <v>5062544.24</v>
      </c>
      <c r="U676" s="2" t="s">
        <v>69</v>
      </c>
    </row>
    <row r="677" spans="2:21" x14ac:dyDescent="0.2">
      <c r="B677" s="2">
        <v>1209662</v>
      </c>
      <c r="C677" s="2" t="s">
        <v>16</v>
      </c>
      <c r="D677" s="2" t="s">
        <v>44</v>
      </c>
      <c r="E677" s="3">
        <v>45881.459756944445</v>
      </c>
      <c r="G677" s="2" t="s">
        <v>937</v>
      </c>
      <c r="H677" s="2">
        <v>1740434</v>
      </c>
      <c r="I677" s="2" t="s">
        <v>769</v>
      </c>
      <c r="N677">
        <v>21</v>
      </c>
      <c r="O677" s="2" t="s">
        <v>153</v>
      </c>
      <c r="P677">
        <v>993037.24</v>
      </c>
      <c r="Q677" s="2" t="s">
        <v>69</v>
      </c>
      <c r="S677" s="2">
        <v>10713715</v>
      </c>
      <c r="T677">
        <v>1168279.44</v>
      </c>
      <c r="U677" s="2" t="s">
        <v>69</v>
      </c>
    </row>
    <row r="678" spans="2:21" x14ac:dyDescent="0.2">
      <c r="B678" s="2">
        <v>1209662</v>
      </c>
      <c r="C678" s="2" t="s">
        <v>16</v>
      </c>
      <c r="D678" s="2" t="s">
        <v>44</v>
      </c>
      <c r="E678" s="3">
        <v>45881.459756944445</v>
      </c>
      <c r="G678" s="2" t="s">
        <v>937</v>
      </c>
      <c r="H678" s="2">
        <v>1740435</v>
      </c>
      <c r="I678" s="2" t="s">
        <v>782</v>
      </c>
      <c r="N678">
        <v>21</v>
      </c>
      <c r="O678" s="2" t="s">
        <v>153</v>
      </c>
      <c r="P678">
        <v>1864526.6</v>
      </c>
      <c r="Q678" s="2" t="s">
        <v>69</v>
      </c>
      <c r="S678" s="2">
        <v>10713716</v>
      </c>
      <c r="T678">
        <v>1977301.3</v>
      </c>
      <c r="U678" s="2" t="s">
        <v>69</v>
      </c>
    </row>
    <row r="679" spans="2:21" x14ac:dyDescent="0.2">
      <c r="B679" s="2">
        <v>1209662</v>
      </c>
      <c r="C679" s="2" t="s">
        <v>16</v>
      </c>
      <c r="D679" s="2" t="s">
        <v>44</v>
      </c>
      <c r="E679" s="3">
        <v>45881.459756944445</v>
      </c>
      <c r="G679" s="2" t="s">
        <v>937</v>
      </c>
      <c r="H679" s="2">
        <v>1740436</v>
      </c>
      <c r="I679" s="2" t="s">
        <v>795</v>
      </c>
      <c r="N679">
        <v>21</v>
      </c>
      <c r="O679" s="2" t="s">
        <v>153</v>
      </c>
      <c r="P679">
        <v>3077840.67</v>
      </c>
      <c r="Q679" s="2" t="s">
        <v>69</v>
      </c>
      <c r="S679" s="2">
        <v>10713717</v>
      </c>
      <c r="T679">
        <v>8490594.2400000002</v>
      </c>
      <c r="U679" s="2" t="s">
        <v>69</v>
      </c>
    </row>
    <row r="680" spans="2:21" x14ac:dyDescent="0.2">
      <c r="B680" s="2">
        <v>1209662</v>
      </c>
      <c r="C680" s="2" t="s">
        <v>16</v>
      </c>
      <c r="D680" s="2" t="s">
        <v>44</v>
      </c>
      <c r="E680" s="3">
        <v>45881.459756944445</v>
      </c>
      <c r="G680" s="2" t="s">
        <v>937</v>
      </c>
      <c r="H680" s="2">
        <v>1740437</v>
      </c>
      <c r="I680" s="2" t="s">
        <v>808</v>
      </c>
      <c r="N680">
        <v>21</v>
      </c>
      <c r="O680" s="2" t="s">
        <v>153</v>
      </c>
      <c r="P680">
        <v>806277.36</v>
      </c>
      <c r="Q680" s="2" t="s">
        <v>69</v>
      </c>
      <c r="S680" s="2">
        <v>10713718</v>
      </c>
      <c r="T680">
        <v>1420583.92</v>
      </c>
      <c r="U680" s="2" t="s">
        <v>69</v>
      </c>
    </row>
    <row r="681" spans="2:21" x14ac:dyDescent="0.2">
      <c r="B681" s="2">
        <v>1209662</v>
      </c>
      <c r="C681" s="2" t="s">
        <v>16</v>
      </c>
      <c r="D681" s="2" t="s">
        <v>44</v>
      </c>
      <c r="E681" s="3">
        <v>45881.459756944445</v>
      </c>
      <c r="G681" s="2" t="s">
        <v>937</v>
      </c>
      <c r="H681" s="2">
        <v>1740438</v>
      </c>
      <c r="I681" s="2" t="s">
        <v>821</v>
      </c>
      <c r="N681">
        <v>21</v>
      </c>
      <c r="O681" s="2" t="s">
        <v>153</v>
      </c>
      <c r="P681">
        <v>14150990.4</v>
      </c>
      <c r="Q681" s="2" t="s">
        <v>69</v>
      </c>
      <c r="S681" s="2">
        <v>10713719</v>
      </c>
      <c r="T681">
        <v>49528467.689999998</v>
      </c>
      <c r="U681" s="2" t="s">
        <v>69</v>
      </c>
    </row>
    <row r="682" spans="2:21" x14ac:dyDescent="0.2">
      <c r="B682" s="2">
        <v>1209662</v>
      </c>
      <c r="C682" s="2" t="s">
        <v>16</v>
      </c>
      <c r="D682" s="2" t="s">
        <v>44</v>
      </c>
      <c r="E682" s="3">
        <v>45881.459756944445</v>
      </c>
      <c r="G682" s="2" t="s">
        <v>937</v>
      </c>
      <c r="H682" s="2">
        <v>1740439</v>
      </c>
      <c r="I682" s="2" t="s">
        <v>834</v>
      </c>
      <c r="N682">
        <v>21</v>
      </c>
      <c r="O682" s="2" t="s">
        <v>153</v>
      </c>
      <c r="P682">
        <v>3784567.2</v>
      </c>
      <c r="Q682" s="2" t="s">
        <v>69</v>
      </c>
      <c r="S682" s="2">
        <v>10713720</v>
      </c>
      <c r="T682">
        <v>11353701.6</v>
      </c>
      <c r="U682" s="2" t="s">
        <v>69</v>
      </c>
    </row>
    <row r="683" spans="2:21" x14ac:dyDescent="0.2">
      <c r="B683" s="2">
        <v>1209662</v>
      </c>
      <c r="C683" s="2" t="s">
        <v>16</v>
      </c>
      <c r="D683" s="2" t="s">
        <v>44</v>
      </c>
      <c r="E683" s="3">
        <v>45881.459756944445</v>
      </c>
      <c r="G683" s="2" t="s">
        <v>937</v>
      </c>
      <c r="H683" s="2">
        <v>1740440</v>
      </c>
      <c r="I683" s="2" t="s">
        <v>847</v>
      </c>
      <c r="N683">
        <v>1</v>
      </c>
      <c r="O683" s="2" t="s">
        <v>153</v>
      </c>
      <c r="P683">
        <v>0</v>
      </c>
      <c r="Q683" s="2" t="s">
        <v>69</v>
      </c>
      <c r="S683" s="2">
        <v>10713721</v>
      </c>
      <c r="T683">
        <v>0</v>
      </c>
      <c r="U683" s="2" t="s">
        <v>69</v>
      </c>
    </row>
    <row r="684" spans="2:21" x14ac:dyDescent="0.2">
      <c r="B684" s="2">
        <v>1209662</v>
      </c>
      <c r="C684" s="2" t="s">
        <v>16</v>
      </c>
      <c r="D684" s="2" t="s">
        <v>44</v>
      </c>
      <c r="E684" s="3">
        <v>45881.459756944445</v>
      </c>
      <c r="G684" s="2" t="s">
        <v>937</v>
      </c>
      <c r="H684" s="2">
        <v>1740441</v>
      </c>
      <c r="I684" s="2" t="s">
        <v>860</v>
      </c>
      <c r="N684">
        <v>1</v>
      </c>
      <c r="O684" s="2" t="s">
        <v>153</v>
      </c>
      <c r="P684">
        <v>3640399765.46</v>
      </c>
      <c r="Q684" s="2" t="s">
        <v>69</v>
      </c>
      <c r="S684" s="2">
        <v>10713722</v>
      </c>
      <c r="T684">
        <v>4081887708.3200002</v>
      </c>
      <c r="U684" s="2" t="s">
        <v>69</v>
      </c>
    </row>
    <row r="685" spans="2:21" x14ac:dyDescent="0.2">
      <c r="B685" s="2">
        <v>1209662</v>
      </c>
      <c r="C685" s="2" t="s">
        <v>16</v>
      </c>
      <c r="D685" s="2" t="s">
        <v>44</v>
      </c>
      <c r="E685" s="3">
        <v>45881.459756944445</v>
      </c>
      <c r="G685" s="2" t="s">
        <v>937</v>
      </c>
      <c r="H685" s="2">
        <v>1740442</v>
      </c>
      <c r="I685" s="2" t="s">
        <v>873</v>
      </c>
      <c r="N685">
        <v>1</v>
      </c>
      <c r="O685" s="2" t="s">
        <v>153</v>
      </c>
      <c r="P685">
        <v>691675955.44000006</v>
      </c>
      <c r="Q685" s="2" t="s">
        <v>69</v>
      </c>
      <c r="S685" s="2">
        <v>10713723</v>
      </c>
      <c r="T685">
        <v>775558664.58000004</v>
      </c>
      <c r="U685" s="2" t="s">
        <v>69</v>
      </c>
    </row>
    <row r="686" spans="2:21" x14ac:dyDescent="0.2">
      <c r="B686" s="2">
        <v>1205614</v>
      </c>
      <c r="C686" s="2" t="s">
        <v>17</v>
      </c>
      <c r="D686" s="2" t="s">
        <v>45</v>
      </c>
      <c r="E686" s="3">
        <v>45881.595300925925</v>
      </c>
      <c r="G686" s="2" t="s">
        <v>937</v>
      </c>
      <c r="H686" s="2">
        <v>1740381</v>
      </c>
      <c r="I686" s="2" t="s">
        <v>64</v>
      </c>
      <c r="N686">
        <v>21</v>
      </c>
      <c r="O686" s="2" t="s">
        <v>84</v>
      </c>
      <c r="P686">
        <v>1450014991.3499999</v>
      </c>
      <c r="Q686" s="2" t="s">
        <v>69</v>
      </c>
      <c r="S686" s="2">
        <v>10699710</v>
      </c>
      <c r="T686">
        <v>1450014991.3499999</v>
      </c>
      <c r="U686" s="2" t="s">
        <v>69</v>
      </c>
    </row>
    <row r="687" spans="2:21" x14ac:dyDescent="0.2">
      <c r="B687" s="2">
        <v>1205614</v>
      </c>
      <c r="C687" s="2" t="s">
        <v>17</v>
      </c>
      <c r="D687" s="2" t="s">
        <v>45</v>
      </c>
      <c r="E687" s="3">
        <v>45881.595300925925</v>
      </c>
      <c r="G687" s="2" t="s">
        <v>937</v>
      </c>
      <c r="H687" s="2">
        <v>1740382</v>
      </c>
      <c r="I687" s="2" t="s">
        <v>92</v>
      </c>
      <c r="N687">
        <v>21</v>
      </c>
      <c r="O687" s="2" t="s">
        <v>84</v>
      </c>
      <c r="P687">
        <v>9590460</v>
      </c>
      <c r="Q687" s="2" t="s">
        <v>69</v>
      </c>
      <c r="S687" s="2">
        <v>10699711</v>
      </c>
      <c r="T687">
        <v>9590460</v>
      </c>
      <c r="U687" s="2" t="s">
        <v>69</v>
      </c>
    </row>
    <row r="688" spans="2:21" x14ac:dyDescent="0.2">
      <c r="B688" s="2">
        <v>1205614</v>
      </c>
      <c r="C688" s="2" t="s">
        <v>17</v>
      </c>
      <c r="D688" s="2" t="s">
        <v>45</v>
      </c>
      <c r="E688" s="3">
        <v>45881.595300925925</v>
      </c>
      <c r="G688" s="2" t="s">
        <v>937</v>
      </c>
      <c r="H688" s="2">
        <v>1740383</v>
      </c>
      <c r="I688" s="2" t="s">
        <v>105</v>
      </c>
      <c r="N688">
        <v>21</v>
      </c>
      <c r="O688" s="2" t="s">
        <v>84</v>
      </c>
      <c r="P688">
        <v>935307.52</v>
      </c>
      <c r="Q688" s="2" t="s">
        <v>69</v>
      </c>
      <c r="S688" s="2">
        <v>10699712</v>
      </c>
      <c r="T688">
        <v>935307.52</v>
      </c>
      <c r="U688" s="2" t="s">
        <v>69</v>
      </c>
    </row>
    <row r="689" spans="2:21" x14ac:dyDescent="0.2">
      <c r="B689" s="2">
        <v>1205614</v>
      </c>
      <c r="C689" s="2" t="s">
        <v>17</v>
      </c>
      <c r="D689" s="2" t="s">
        <v>45</v>
      </c>
      <c r="E689" s="3">
        <v>45881.595300925925</v>
      </c>
      <c r="G689" s="2" t="s">
        <v>937</v>
      </c>
      <c r="H689" s="2">
        <v>1740384</v>
      </c>
      <c r="I689" s="2" t="s">
        <v>118</v>
      </c>
      <c r="N689">
        <v>21</v>
      </c>
      <c r="O689" s="2" t="s">
        <v>84</v>
      </c>
      <c r="P689">
        <v>87282455.790000007</v>
      </c>
      <c r="Q689" s="2" t="s">
        <v>69</v>
      </c>
      <c r="S689" s="2">
        <v>10699713</v>
      </c>
      <c r="T689">
        <v>87282455.790000007</v>
      </c>
      <c r="U689" s="2" t="s">
        <v>69</v>
      </c>
    </row>
    <row r="690" spans="2:21" x14ac:dyDescent="0.2">
      <c r="B690" s="2">
        <v>1205614</v>
      </c>
      <c r="C690" s="2" t="s">
        <v>17</v>
      </c>
      <c r="D690" s="2" t="s">
        <v>45</v>
      </c>
      <c r="E690" s="3">
        <v>45881.595300925925</v>
      </c>
      <c r="G690" s="2" t="s">
        <v>937</v>
      </c>
      <c r="H690" s="2">
        <v>1740385</v>
      </c>
      <c r="I690" s="2" t="s">
        <v>131</v>
      </c>
      <c r="N690">
        <v>21</v>
      </c>
      <c r="O690" s="2" t="s">
        <v>84</v>
      </c>
      <c r="P690">
        <v>25340067.809999999</v>
      </c>
      <c r="Q690" s="2" t="s">
        <v>69</v>
      </c>
      <c r="S690" s="2">
        <v>10699714</v>
      </c>
      <c r="T690">
        <v>25340067.809999999</v>
      </c>
      <c r="U690" s="2" t="s">
        <v>69</v>
      </c>
    </row>
    <row r="691" spans="2:21" x14ac:dyDescent="0.2">
      <c r="B691" s="2">
        <v>1205614</v>
      </c>
      <c r="C691" s="2" t="s">
        <v>17</v>
      </c>
      <c r="D691" s="2" t="s">
        <v>45</v>
      </c>
      <c r="E691" s="3">
        <v>45881.595300925925</v>
      </c>
      <c r="G691" s="2" t="s">
        <v>937</v>
      </c>
      <c r="H691" s="2">
        <v>1740386</v>
      </c>
      <c r="I691" s="2" t="s">
        <v>144</v>
      </c>
      <c r="N691">
        <v>21</v>
      </c>
      <c r="O691" s="2" t="s">
        <v>153</v>
      </c>
      <c r="P691">
        <v>3107185.55</v>
      </c>
      <c r="Q691" s="2" t="s">
        <v>69</v>
      </c>
      <c r="S691" s="2">
        <v>10699715</v>
      </c>
      <c r="T691">
        <v>2885395.65</v>
      </c>
      <c r="U691" s="2" t="s">
        <v>69</v>
      </c>
    </row>
    <row r="692" spans="2:21" x14ac:dyDescent="0.2">
      <c r="B692" s="2">
        <v>1205614</v>
      </c>
      <c r="C692" s="2" t="s">
        <v>17</v>
      </c>
      <c r="D692" s="2" t="s">
        <v>45</v>
      </c>
      <c r="E692" s="3">
        <v>45881.595300925925</v>
      </c>
      <c r="G692" s="2" t="s">
        <v>937</v>
      </c>
      <c r="H692" s="2">
        <v>1740387</v>
      </c>
      <c r="I692" s="2" t="s">
        <v>158</v>
      </c>
      <c r="N692">
        <v>21</v>
      </c>
      <c r="O692" s="2" t="s">
        <v>153</v>
      </c>
      <c r="P692">
        <v>2122648.56</v>
      </c>
      <c r="Q692" s="2" t="s">
        <v>69</v>
      </c>
      <c r="S692" s="2">
        <v>10699716</v>
      </c>
      <c r="T692">
        <v>1518675.72</v>
      </c>
      <c r="U692" s="2" t="s">
        <v>69</v>
      </c>
    </row>
    <row r="693" spans="2:21" x14ac:dyDescent="0.2">
      <c r="B693" s="2">
        <v>1205614</v>
      </c>
      <c r="C693" s="2" t="s">
        <v>17</v>
      </c>
      <c r="D693" s="2" t="s">
        <v>45</v>
      </c>
      <c r="E693" s="3">
        <v>45881.595300925925</v>
      </c>
      <c r="G693" s="2" t="s">
        <v>937</v>
      </c>
      <c r="H693" s="2">
        <v>1740388</v>
      </c>
      <c r="I693" s="2" t="s">
        <v>171</v>
      </c>
      <c r="N693">
        <v>21</v>
      </c>
      <c r="O693" s="2" t="s">
        <v>153</v>
      </c>
      <c r="P693">
        <v>3954597.45</v>
      </c>
      <c r="Q693" s="2" t="s">
        <v>69</v>
      </c>
      <c r="S693" s="2">
        <v>10699717</v>
      </c>
      <c r="T693">
        <v>2641589.5</v>
      </c>
      <c r="U693" s="2" t="s">
        <v>69</v>
      </c>
    </row>
    <row r="694" spans="2:21" x14ac:dyDescent="0.2">
      <c r="B694" s="2">
        <v>1205614</v>
      </c>
      <c r="C694" s="2" t="s">
        <v>17</v>
      </c>
      <c r="D694" s="2" t="s">
        <v>45</v>
      </c>
      <c r="E694" s="3">
        <v>45881.595300925925</v>
      </c>
      <c r="G694" s="2" t="s">
        <v>937</v>
      </c>
      <c r="H694" s="2">
        <v>1740389</v>
      </c>
      <c r="I694" s="2" t="s">
        <v>184</v>
      </c>
      <c r="N694">
        <v>21</v>
      </c>
      <c r="O694" s="2" t="s">
        <v>153</v>
      </c>
      <c r="P694">
        <v>2264158.98</v>
      </c>
      <c r="Q694" s="2" t="s">
        <v>69</v>
      </c>
      <c r="S694" s="2">
        <v>10699718</v>
      </c>
      <c r="T694">
        <v>1236194.1000000001</v>
      </c>
      <c r="U694" s="2" t="s">
        <v>69</v>
      </c>
    </row>
    <row r="695" spans="2:21" x14ac:dyDescent="0.2">
      <c r="B695" s="2">
        <v>1205614</v>
      </c>
      <c r="C695" s="2" t="s">
        <v>17</v>
      </c>
      <c r="D695" s="2" t="s">
        <v>45</v>
      </c>
      <c r="E695" s="3">
        <v>45881.595300925925</v>
      </c>
      <c r="G695" s="2" t="s">
        <v>937</v>
      </c>
      <c r="H695" s="2">
        <v>1740390</v>
      </c>
      <c r="I695" s="2" t="s">
        <v>197</v>
      </c>
      <c r="N695">
        <v>21</v>
      </c>
      <c r="O695" s="2" t="s">
        <v>153</v>
      </c>
      <c r="P695">
        <v>5935735.5899999999</v>
      </c>
      <c r="Q695" s="2" t="s">
        <v>69</v>
      </c>
      <c r="S695" s="2">
        <v>10699719</v>
      </c>
      <c r="T695">
        <v>3156483.66</v>
      </c>
      <c r="U695" s="2" t="s">
        <v>69</v>
      </c>
    </row>
    <row r="696" spans="2:21" x14ac:dyDescent="0.2">
      <c r="B696" s="2">
        <v>1205614</v>
      </c>
      <c r="C696" s="2" t="s">
        <v>17</v>
      </c>
      <c r="D696" s="2" t="s">
        <v>45</v>
      </c>
      <c r="E696" s="3">
        <v>45881.595300925925</v>
      </c>
      <c r="G696" s="2" t="s">
        <v>937</v>
      </c>
      <c r="H696" s="2">
        <v>1740391</v>
      </c>
      <c r="I696" s="2" t="s">
        <v>210</v>
      </c>
      <c r="N696">
        <v>21</v>
      </c>
      <c r="O696" s="2" t="s">
        <v>153</v>
      </c>
      <c r="P696">
        <v>6509456.0999999996</v>
      </c>
      <c r="Q696" s="2" t="s">
        <v>69</v>
      </c>
      <c r="S696" s="2">
        <v>10699720</v>
      </c>
      <c r="T696">
        <v>3062101.38</v>
      </c>
      <c r="U696" s="2" t="s">
        <v>69</v>
      </c>
    </row>
    <row r="697" spans="2:21" x14ac:dyDescent="0.2">
      <c r="B697" s="2">
        <v>1205614</v>
      </c>
      <c r="C697" s="2" t="s">
        <v>17</v>
      </c>
      <c r="D697" s="2" t="s">
        <v>45</v>
      </c>
      <c r="E697" s="3">
        <v>45881.595300925925</v>
      </c>
      <c r="G697" s="2" t="s">
        <v>937</v>
      </c>
      <c r="H697" s="2">
        <v>1740392</v>
      </c>
      <c r="I697" s="2" t="s">
        <v>223</v>
      </c>
      <c r="N697">
        <v>21</v>
      </c>
      <c r="O697" s="2" t="s">
        <v>153</v>
      </c>
      <c r="P697">
        <v>566039.1</v>
      </c>
      <c r="Q697" s="2" t="s">
        <v>69</v>
      </c>
      <c r="S697" s="2">
        <v>10699721</v>
      </c>
      <c r="T697">
        <v>355254.39</v>
      </c>
      <c r="U697" s="2" t="s">
        <v>69</v>
      </c>
    </row>
    <row r="698" spans="2:21" x14ac:dyDescent="0.2">
      <c r="B698" s="2">
        <v>1205614</v>
      </c>
      <c r="C698" s="2" t="s">
        <v>17</v>
      </c>
      <c r="D698" s="2" t="s">
        <v>45</v>
      </c>
      <c r="E698" s="3">
        <v>45881.595300925925</v>
      </c>
      <c r="G698" s="2" t="s">
        <v>937</v>
      </c>
      <c r="H698" s="2">
        <v>1740393</v>
      </c>
      <c r="I698" s="2" t="s">
        <v>236</v>
      </c>
      <c r="N698">
        <v>21</v>
      </c>
      <c r="O698" s="2" t="s">
        <v>153</v>
      </c>
      <c r="P698">
        <v>495285.18</v>
      </c>
      <c r="Q698" s="2" t="s">
        <v>69</v>
      </c>
      <c r="S698" s="2">
        <v>10699722</v>
      </c>
      <c r="T698">
        <v>293916.18</v>
      </c>
      <c r="U698" s="2" t="s">
        <v>69</v>
      </c>
    </row>
    <row r="699" spans="2:21" x14ac:dyDescent="0.2">
      <c r="B699" s="2">
        <v>1205614</v>
      </c>
      <c r="C699" s="2" t="s">
        <v>17</v>
      </c>
      <c r="D699" s="2" t="s">
        <v>45</v>
      </c>
      <c r="E699" s="3">
        <v>45881.595300925925</v>
      </c>
      <c r="G699" s="2" t="s">
        <v>937</v>
      </c>
      <c r="H699" s="2">
        <v>1740394</v>
      </c>
      <c r="I699" s="2" t="s">
        <v>249</v>
      </c>
      <c r="N699">
        <v>21</v>
      </c>
      <c r="O699" s="2" t="s">
        <v>153</v>
      </c>
      <c r="P699">
        <v>7909194.9000000004</v>
      </c>
      <c r="Q699" s="2" t="s">
        <v>69</v>
      </c>
      <c r="S699" s="2">
        <v>10699723</v>
      </c>
      <c r="T699">
        <v>7909194.9000000004</v>
      </c>
      <c r="U699" s="2" t="s">
        <v>69</v>
      </c>
    </row>
    <row r="700" spans="2:21" x14ac:dyDescent="0.2">
      <c r="B700" s="2">
        <v>1205614</v>
      </c>
      <c r="C700" s="2" t="s">
        <v>17</v>
      </c>
      <c r="D700" s="2" t="s">
        <v>45</v>
      </c>
      <c r="E700" s="3">
        <v>45881.595300925925</v>
      </c>
      <c r="G700" s="2" t="s">
        <v>937</v>
      </c>
      <c r="H700" s="2">
        <v>1740395</v>
      </c>
      <c r="I700" s="2" t="s">
        <v>262</v>
      </c>
      <c r="N700">
        <v>21</v>
      </c>
      <c r="O700" s="2" t="s">
        <v>153</v>
      </c>
      <c r="P700">
        <v>1981138.14</v>
      </c>
      <c r="Q700" s="2" t="s">
        <v>69</v>
      </c>
      <c r="S700" s="2">
        <v>10699724</v>
      </c>
      <c r="T700">
        <v>1981138.14</v>
      </c>
      <c r="U700" s="2" t="s">
        <v>69</v>
      </c>
    </row>
    <row r="701" spans="2:21" x14ac:dyDescent="0.2">
      <c r="B701" s="2">
        <v>1205614</v>
      </c>
      <c r="C701" s="2" t="s">
        <v>17</v>
      </c>
      <c r="D701" s="2" t="s">
        <v>45</v>
      </c>
      <c r="E701" s="3">
        <v>45881.595300925925</v>
      </c>
      <c r="G701" s="2" t="s">
        <v>937</v>
      </c>
      <c r="H701" s="2">
        <v>1740396</v>
      </c>
      <c r="I701" s="2" t="s">
        <v>275</v>
      </c>
      <c r="N701">
        <v>21</v>
      </c>
      <c r="O701" s="2" t="s">
        <v>153</v>
      </c>
      <c r="P701">
        <v>2122648.56</v>
      </c>
      <c r="Q701" s="2" t="s">
        <v>69</v>
      </c>
      <c r="S701" s="2">
        <v>10699725</v>
      </c>
      <c r="T701">
        <v>820677.36</v>
      </c>
      <c r="U701" s="2" t="s">
        <v>69</v>
      </c>
    </row>
    <row r="702" spans="2:21" x14ac:dyDescent="0.2">
      <c r="B702" s="2">
        <v>1205614</v>
      </c>
      <c r="C702" s="2" t="s">
        <v>17</v>
      </c>
      <c r="D702" s="2" t="s">
        <v>45</v>
      </c>
      <c r="E702" s="3">
        <v>45881.595300925925</v>
      </c>
      <c r="G702" s="2" t="s">
        <v>937</v>
      </c>
      <c r="H702" s="2">
        <v>1740397</v>
      </c>
      <c r="I702" s="2" t="s">
        <v>288</v>
      </c>
      <c r="N702">
        <v>21</v>
      </c>
      <c r="O702" s="2" t="s">
        <v>153</v>
      </c>
      <c r="P702">
        <v>1981138.14</v>
      </c>
      <c r="Q702" s="2" t="s">
        <v>69</v>
      </c>
      <c r="S702" s="2">
        <v>10699726</v>
      </c>
      <c r="T702">
        <v>1371786</v>
      </c>
      <c r="U702" s="2" t="s">
        <v>69</v>
      </c>
    </row>
    <row r="703" spans="2:21" x14ac:dyDescent="0.2">
      <c r="B703" s="2">
        <v>1205614</v>
      </c>
      <c r="C703" s="2" t="s">
        <v>17</v>
      </c>
      <c r="D703" s="2" t="s">
        <v>45</v>
      </c>
      <c r="E703" s="3">
        <v>45881.595300925925</v>
      </c>
      <c r="G703" s="2" t="s">
        <v>937</v>
      </c>
      <c r="H703" s="2">
        <v>1740398</v>
      </c>
      <c r="I703" s="2" t="s">
        <v>301</v>
      </c>
      <c r="N703">
        <v>21</v>
      </c>
      <c r="O703" s="2" t="s">
        <v>153</v>
      </c>
      <c r="P703">
        <v>990569.07</v>
      </c>
      <c r="Q703" s="2" t="s">
        <v>69</v>
      </c>
      <c r="S703" s="2">
        <v>10699727</v>
      </c>
      <c r="T703">
        <v>661411.38</v>
      </c>
      <c r="U703" s="2" t="s">
        <v>69</v>
      </c>
    </row>
    <row r="704" spans="2:21" x14ac:dyDescent="0.2">
      <c r="B704" s="2">
        <v>1205614</v>
      </c>
      <c r="C704" s="2" t="s">
        <v>17</v>
      </c>
      <c r="D704" s="2" t="s">
        <v>45</v>
      </c>
      <c r="E704" s="3">
        <v>45881.595300925925</v>
      </c>
      <c r="G704" s="2" t="s">
        <v>937</v>
      </c>
      <c r="H704" s="2">
        <v>1740399</v>
      </c>
      <c r="I704" s="2" t="s">
        <v>314</v>
      </c>
      <c r="N704">
        <v>21</v>
      </c>
      <c r="O704" s="2" t="s">
        <v>153</v>
      </c>
      <c r="P704">
        <v>2655015.5499999998</v>
      </c>
      <c r="Q704" s="2" t="s">
        <v>69</v>
      </c>
      <c r="S704" s="2">
        <v>10699728</v>
      </c>
      <c r="T704">
        <v>2655015.5499999998</v>
      </c>
      <c r="U704" s="2" t="s">
        <v>69</v>
      </c>
    </row>
    <row r="705" spans="2:21" x14ac:dyDescent="0.2">
      <c r="B705" s="2">
        <v>1205614</v>
      </c>
      <c r="C705" s="2" t="s">
        <v>17</v>
      </c>
      <c r="D705" s="2" t="s">
        <v>45</v>
      </c>
      <c r="E705" s="3">
        <v>45881.595300925925</v>
      </c>
      <c r="G705" s="2" t="s">
        <v>937</v>
      </c>
      <c r="H705" s="2">
        <v>1740400</v>
      </c>
      <c r="I705" s="2" t="s">
        <v>327</v>
      </c>
      <c r="N705">
        <v>21</v>
      </c>
      <c r="O705" s="2" t="s">
        <v>153</v>
      </c>
      <c r="P705">
        <v>1330085.46</v>
      </c>
      <c r="Q705" s="2" t="s">
        <v>69</v>
      </c>
      <c r="S705" s="2">
        <v>10699729</v>
      </c>
      <c r="T705">
        <v>1330085.46</v>
      </c>
      <c r="U705" s="2" t="s">
        <v>69</v>
      </c>
    </row>
    <row r="706" spans="2:21" x14ac:dyDescent="0.2">
      <c r="B706" s="2">
        <v>1205614</v>
      </c>
      <c r="C706" s="2" t="s">
        <v>17</v>
      </c>
      <c r="D706" s="2" t="s">
        <v>45</v>
      </c>
      <c r="E706" s="3">
        <v>45881.595300925925</v>
      </c>
      <c r="G706" s="2" t="s">
        <v>937</v>
      </c>
      <c r="H706" s="2">
        <v>1740401</v>
      </c>
      <c r="I706" s="2" t="s">
        <v>340</v>
      </c>
      <c r="N706">
        <v>21</v>
      </c>
      <c r="O706" s="2" t="s">
        <v>153</v>
      </c>
      <c r="P706">
        <v>215877.7</v>
      </c>
      <c r="Q706" s="2" t="s">
        <v>69</v>
      </c>
      <c r="S706" s="2">
        <v>10699730</v>
      </c>
      <c r="T706">
        <v>215877.7</v>
      </c>
      <c r="U706" s="2" t="s">
        <v>69</v>
      </c>
    </row>
    <row r="707" spans="2:21" x14ac:dyDescent="0.2">
      <c r="B707" s="2">
        <v>1205614</v>
      </c>
      <c r="C707" s="2" t="s">
        <v>17</v>
      </c>
      <c r="D707" s="2" t="s">
        <v>45</v>
      </c>
      <c r="E707" s="3">
        <v>45881.595300925925</v>
      </c>
      <c r="G707" s="2" t="s">
        <v>937</v>
      </c>
      <c r="H707" s="2">
        <v>1740402</v>
      </c>
      <c r="I707" s="2" t="s">
        <v>353</v>
      </c>
      <c r="N707">
        <v>21</v>
      </c>
      <c r="O707" s="2" t="s">
        <v>153</v>
      </c>
      <c r="P707">
        <v>1388728.4</v>
      </c>
      <c r="Q707" s="2" t="s">
        <v>69</v>
      </c>
      <c r="S707" s="2">
        <v>10699731</v>
      </c>
      <c r="T707">
        <v>1388728.4</v>
      </c>
      <c r="U707" s="2" t="s">
        <v>69</v>
      </c>
    </row>
    <row r="708" spans="2:21" x14ac:dyDescent="0.2">
      <c r="B708" s="2">
        <v>1205614</v>
      </c>
      <c r="C708" s="2" t="s">
        <v>17</v>
      </c>
      <c r="D708" s="2" t="s">
        <v>45</v>
      </c>
      <c r="E708" s="3">
        <v>45881.595300925925</v>
      </c>
      <c r="G708" s="2" t="s">
        <v>937</v>
      </c>
      <c r="H708" s="2">
        <v>1740403</v>
      </c>
      <c r="I708" s="2" t="s">
        <v>366</v>
      </c>
      <c r="N708">
        <v>21</v>
      </c>
      <c r="O708" s="2" t="s">
        <v>153</v>
      </c>
      <c r="P708">
        <v>678493.56</v>
      </c>
      <c r="Q708" s="2" t="s">
        <v>69</v>
      </c>
      <c r="S708" s="2">
        <v>10699732</v>
      </c>
      <c r="T708">
        <v>678493.56</v>
      </c>
      <c r="U708" s="2" t="s">
        <v>69</v>
      </c>
    </row>
    <row r="709" spans="2:21" x14ac:dyDescent="0.2">
      <c r="B709" s="2">
        <v>1205614</v>
      </c>
      <c r="C709" s="2" t="s">
        <v>17</v>
      </c>
      <c r="D709" s="2" t="s">
        <v>45</v>
      </c>
      <c r="E709" s="3">
        <v>45881.595300925925</v>
      </c>
      <c r="G709" s="2" t="s">
        <v>937</v>
      </c>
      <c r="H709" s="2">
        <v>1740404</v>
      </c>
      <c r="I709" s="2" t="s">
        <v>379</v>
      </c>
      <c r="N709">
        <v>21</v>
      </c>
      <c r="O709" s="2" t="s">
        <v>153</v>
      </c>
      <c r="P709">
        <v>3347515.15</v>
      </c>
      <c r="Q709" s="2" t="s">
        <v>69</v>
      </c>
      <c r="S709" s="2">
        <v>10699733</v>
      </c>
      <c r="T709">
        <v>3347515.15</v>
      </c>
      <c r="U709" s="2" t="s">
        <v>69</v>
      </c>
    </row>
    <row r="710" spans="2:21" x14ac:dyDescent="0.2">
      <c r="B710" s="2">
        <v>1205614</v>
      </c>
      <c r="C710" s="2" t="s">
        <v>17</v>
      </c>
      <c r="D710" s="2" t="s">
        <v>45</v>
      </c>
      <c r="E710" s="3">
        <v>45881.595300925925</v>
      </c>
      <c r="G710" s="2" t="s">
        <v>937</v>
      </c>
      <c r="H710" s="2">
        <v>1740405</v>
      </c>
      <c r="I710" s="2" t="s">
        <v>392</v>
      </c>
      <c r="N710">
        <v>21</v>
      </c>
      <c r="O710" s="2" t="s">
        <v>153</v>
      </c>
      <c r="P710">
        <v>559044.72</v>
      </c>
      <c r="Q710" s="2" t="s">
        <v>69</v>
      </c>
      <c r="S710" s="2">
        <v>10699734</v>
      </c>
      <c r="T710">
        <v>559044.72</v>
      </c>
      <c r="U710" s="2" t="s">
        <v>69</v>
      </c>
    </row>
    <row r="711" spans="2:21" x14ac:dyDescent="0.2">
      <c r="B711" s="2">
        <v>1205614</v>
      </c>
      <c r="C711" s="2" t="s">
        <v>17</v>
      </c>
      <c r="D711" s="2" t="s">
        <v>45</v>
      </c>
      <c r="E711" s="3">
        <v>45881.595300925925</v>
      </c>
      <c r="G711" s="2" t="s">
        <v>937</v>
      </c>
      <c r="H711" s="2">
        <v>1740406</v>
      </c>
      <c r="I711" s="2" t="s">
        <v>405</v>
      </c>
      <c r="N711">
        <v>21</v>
      </c>
      <c r="O711" s="2" t="s">
        <v>153</v>
      </c>
      <c r="P711">
        <v>5087777.78</v>
      </c>
      <c r="Q711" s="2" t="s">
        <v>69</v>
      </c>
      <c r="S711" s="2">
        <v>10699735</v>
      </c>
      <c r="T711">
        <v>5087777.78</v>
      </c>
      <c r="U711" s="2" t="s">
        <v>69</v>
      </c>
    </row>
    <row r="712" spans="2:21" x14ac:dyDescent="0.2">
      <c r="B712" s="2">
        <v>1205614</v>
      </c>
      <c r="C712" s="2" t="s">
        <v>17</v>
      </c>
      <c r="D712" s="2" t="s">
        <v>45</v>
      </c>
      <c r="E712" s="3">
        <v>45881.595300925925</v>
      </c>
      <c r="G712" s="2" t="s">
        <v>937</v>
      </c>
      <c r="H712" s="2">
        <v>1740407</v>
      </c>
      <c r="I712" s="2" t="s">
        <v>418</v>
      </c>
      <c r="N712">
        <v>21</v>
      </c>
      <c r="O712" s="2" t="s">
        <v>153</v>
      </c>
      <c r="P712">
        <v>3347515.15</v>
      </c>
      <c r="Q712" s="2" t="s">
        <v>69</v>
      </c>
      <c r="S712" s="2">
        <v>10699736</v>
      </c>
      <c r="T712">
        <v>3347515.15</v>
      </c>
      <c r="U712" s="2" t="s">
        <v>69</v>
      </c>
    </row>
    <row r="713" spans="2:21" x14ac:dyDescent="0.2">
      <c r="B713" s="2">
        <v>1205614</v>
      </c>
      <c r="C713" s="2" t="s">
        <v>17</v>
      </c>
      <c r="D713" s="2" t="s">
        <v>45</v>
      </c>
      <c r="E713" s="3">
        <v>45881.595300925925</v>
      </c>
      <c r="G713" s="2" t="s">
        <v>937</v>
      </c>
      <c r="H713" s="2">
        <v>1740408</v>
      </c>
      <c r="I713" s="2" t="s">
        <v>431</v>
      </c>
      <c r="N713">
        <v>21</v>
      </c>
      <c r="O713" s="2" t="s">
        <v>153</v>
      </c>
      <c r="P713">
        <v>1947760.9</v>
      </c>
      <c r="Q713" s="2" t="s">
        <v>69</v>
      </c>
      <c r="S713" s="2">
        <v>10699737</v>
      </c>
      <c r="T713">
        <v>1947760.9</v>
      </c>
      <c r="U713" s="2" t="s">
        <v>69</v>
      </c>
    </row>
    <row r="714" spans="2:21" x14ac:dyDescent="0.2">
      <c r="B714" s="2">
        <v>1205614</v>
      </c>
      <c r="C714" s="2" t="s">
        <v>17</v>
      </c>
      <c r="D714" s="2" t="s">
        <v>45</v>
      </c>
      <c r="E714" s="3">
        <v>45881.595300925925</v>
      </c>
      <c r="G714" s="2" t="s">
        <v>937</v>
      </c>
      <c r="H714" s="2">
        <v>1740409</v>
      </c>
      <c r="I714" s="2" t="s">
        <v>444</v>
      </c>
      <c r="N714">
        <v>21</v>
      </c>
      <c r="O714" s="2" t="s">
        <v>153</v>
      </c>
      <c r="P714">
        <v>2355091.08</v>
      </c>
      <c r="Q714" s="2" t="s">
        <v>69</v>
      </c>
      <c r="S714" s="2">
        <v>10699738</v>
      </c>
      <c r="T714">
        <v>2306665.77</v>
      </c>
      <c r="U714" s="2" t="s">
        <v>69</v>
      </c>
    </row>
    <row r="715" spans="2:21" x14ac:dyDescent="0.2">
      <c r="B715" s="2">
        <v>1205614</v>
      </c>
      <c r="C715" s="2" t="s">
        <v>17</v>
      </c>
      <c r="D715" s="2" t="s">
        <v>45</v>
      </c>
      <c r="E715" s="3">
        <v>45881.595300925925</v>
      </c>
      <c r="G715" s="2" t="s">
        <v>937</v>
      </c>
      <c r="H715" s="2">
        <v>1740410</v>
      </c>
      <c r="I715" s="2" t="s">
        <v>457</v>
      </c>
      <c r="N715">
        <v>21</v>
      </c>
      <c r="O715" s="2" t="s">
        <v>153</v>
      </c>
      <c r="P715">
        <v>2355091.08</v>
      </c>
      <c r="Q715" s="2" t="s">
        <v>69</v>
      </c>
      <c r="S715" s="2">
        <v>10699739</v>
      </c>
      <c r="T715">
        <v>2306665.77</v>
      </c>
      <c r="U715" s="2" t="s">
        <v>69</v>
      </c>
    </row>
    <row r="716" spans="2:21" x14ac:dyDescent="0.2">
      <c r="B716" s="2">
        <v>1205614</v>
      </c>
      <c r="C716" s="2" t="s">
        <v>17</v>
      </c>
      <c r="D716" s="2" t="s">
        <v>45</v>
      </c>
      <c r="E716" s="3">
        <v>45881.595300925925</v>
      </c>
      <c r="G716" s="2" t="s">
        <v>937</v>
      </c>
      <c r="H716" s="2">
        <v>1740411</v>
      </c>
      <c r="I716" s="2" t="s">
        <v>470</v>
      </c>
      <c r="N716">
        <v>21</v>
      </c>
      <c r="O716" s="2" t="s">
        <v>153</v>
      </c>
      <c r="P716">
        <v>962329</v>
      </c>
      <c r="Q716" s="2" t="s">
        <v>69</v>
      </c>
      <c r="S716" s="2">
        <v>10699740</v>
      </c>
      <c r="T716">
        <v>962329</v>
      </c>
      <c r="U716" s="2" t="s">
        <v>69</v>
      </c>
    </row>
    <row r="717" spans="2:21" x14ac:dyDescent="0.2">
      <c r="B717" s="2">
        <v>1205614</v>
      </c>
      <c r="C717" s="2" t="s">
        <v>17</v>
      </c>
      <c r="D717" s="2" t="s">
        <v>45</v>
      </c>
      <c r="E717" s="3">
        <v>45881.595300925925</v>
      </c>
      <c r="G717" s="2" t="s">
        <v>937</v>
      </c>
      <c r="H717" s="2">
        <v>1740412</v>
      </c>
      <c r="I717" s="2" t="s">
        <v>483</v>
      </c>
      <c r="N717">
        <v>21</v>
      </c>
      <c r="O717" s="2" t="s">
        <v>153</v>
      </c>
      <c r="P717">
        <v>278177.25</v>
      </c>
      <c r="Q717" s="2" t="s">
        <v>69</v>
      </c>
      <c r="S717" s="2">
        <v>10699741</v>
      </c>
      <c r="T717">
        <v>278177.25</v>
      </c>
      <c r="U717" s="2" t="s">
        <v>69</v>
      </c>
    </row>
    <row r="718" spans="2:21" x14ac:dyDescent="0.2">
      <c r="B718" s="2">
        <v>1205614</v>
      </c>
      <c r="C718" s="2" t="s">
        <v>17</v>
      </c>
      <c r="D718" s="2" t="s">
        <v>45</v>
      </c>
      <c r="E718" s="3">
        <v>45881.595300925925</v>
      </c>
      <c r="G718" s="2" t="s">
        <v>937</v>
      </c>
      <c r="H718" s="2">
        <v>1740413</v>
      </c>
      <c r="I718" s="2" t="s">
        <v>496</v>
      </c>
      <c r="N718">
        <v>21</v>
      </c>
      <c r="O718" s="2" t="s">
        <v>153</v>
      </c>
      <c r="P718">
        <v>278177.25</v>
      </c>
      <c r="Q718" s="2" t="s">
        <v>69</v>
      </c>
      <c r="S718" s="2">
        <v>10699742</v>
      </c>
      <c r="T718">
        <v>278177.25</v>
      </c>
      <c r="U718" s="2" t="s">
        <v>69</v>
      </c>
    </row>
    <row r="719" spans="2:21" x14ac:dyDescent="0.2">
      <c r="B719" s="2">
        <v>1205614</v>
      </c>
      <c r="C719" s="2" t="s">
        <v>17</v>
      </c>
      <c r="D719" s="2" t="s">
        <v>45</v>
      </c>
      <c r="E719" s="3">
        <v>45881.595300925925</v>
      </c>
      <c r="G719" s="2" t="s">
        <v>937</v>
      </c>
      <c r="H719" s="2">
        <v>1740414</v>
      </c>
      <c r="I719" s="2" t="s">
        <v>509</v>
      </c>
      <c r="N719">
        <v>21</v>
      </c>
      <c r="O719" s="2" t="s">
        <v>153</v>
      </c>
      <c r="P719">
        <v>2846724.3</v>
      </c>
      <c r="Q719" s="2" t="s">
        <v>69</v>
      </c>
      <c r="S719" s="2">
        <v>10699743</v>
      </c>
      <c r="T719">
        <v>2471351.1</v>
      </c>
      <c r="U719" s="2" t="s">
        <v>69</v>
      </c>
    </row>
    <row r="720" spans="2:21" x14ac:dyDescent="0.2">
      <c r="B720" s="2">
        <v>1205614</v>
      </c>
      <c r="C720" s="2" t="s">
        <v>17</v>
      </c>
      <c r="D720" s="2" t="s">
        <v>45</v>
      </c>
      <c r="E720" s="3">
        <v>45881.595300925925</v>
      </c>
      <c r="G720" s="2" t="s">
        <v>937</v>
      </c>
      <c r="H720" s="2">
        <v>1740415</v>
      </c>
      <c r="I720" s="2" t="s">
        <v>522</v>
      </c>
      <c r="N720">
        <v>21</v>
      </c>
      <c r="O720" s="2" t="s">
        <v>153</v>
      </c>
      <c r="P720">
        <v>2175998.6</v>
      </c>
      <c r="Q720" s="2" t="s">
        <v>69</v>
      </c>
      <c r="S720" s="2">
        <v>10699744</v>
      </c>
      <c r="T720">
        <v>1948296.5</v>
      </c>
      <c r="U720" s="2" t="s">
        <v>69</v>
      </c>
    </row>
    <row r="721" spans="2:21" x14ac:dyDescent="0.2">
      <c r="B721" s="2">
        <v>1205614</v>
      </c>
      <c r="C721" s="2" t="s">
        <v>17</v>
      </c>
      <c r="D721" s="2" t="s">
        <v>45</v>
      </c>
      <c r="E721" s="3">
        <v>45881.595300925925</v>
      </c>
      <c r="G721" s="2" t="s">
        <v>937</v>
      </c>
      <c r="H721" s="2">
        <v>1740416</v>
      </c>
      <c r="I721" s="2" t="s">
        <v>535</v>
      </c>
      <c r="N721">
        <v>21</v>
      </c>
      <c r="O721" s="2" t="s">
        <v>153</v>
      </c>
      <c r="P721">
        <v>2175998.6</v>
      </c>
      <c r="Q721" s="2" t="s">
        <v>69</v>
      </c>
      <c r="S721" s="2">
        <v>10699745</v>
      </c>
      <c r="T721">
        <v>1948296.5</v>
      </c>
      <c r="U721" s="2" t="s">
        <v>69</v>
      </c>
    </row>
    <row r="722" spans="2:21" x14ac:dyDescent="0.2">
      <c r="B722" s="2">
        <v>1205614</v>
      </c>
      <c r="C722" s="2" t="s">
        <v>17</v>
      </c>
      <c r="D722" s="2" t="s">
        <v>45</v>
      </c>
      <c r="E722" s="3">
        <v>45881.595300925925</v>
      </c>
      <c r="G722" s="2" t="s">
        <v>937</v>
      </c>
      <c r="H722" s="2">
        <v>1740417</v>
      </c>
      <c r="I722" s="2" t="s">
        <v>548</v>
      </c>
      <c r="N722">
        <v>21</v>
      </c>
      <c r="O722" s="2" t="s">
        <v>153</v>
      </c>
      <c r="P722">
        <v>9732372.1500000004</v>
      </c>
      <c r="Q722" s="2" t="s">
        <v>69</v>
      </c>
      <c r="S722" s="2">
        <v>10699746</v>
      </c>
      <c r="T722">
        <v>8006931.5999999996</v>
      </c>
      <c r="U722" s="2" t="s">
        <v>69</v>
      </c>
    </row>
    <row r="723" spans="2:21" x14ac:dyDescent="0.2">
      <c r="B723" s="2">
        <v>1205614</v>
      </c>
      <c r="C723" s="2" t="s">
        <v>17</v>
      </c>
      <c r="D723" s="2" t="s">
        <v>45</v>
      </c>
      <c r="E723" s="3">
        <v>45881.595300925925</v>
      </c>
      <c r="G723" s="2" t="s">
        <v>937</v>
      </c>
      <c r="H723" s="2">
        <v>1740418</v>
      </c>
      <c r="I723" s="2" t="s">
        <v>561</v>
      </c>
      <c r="N723">
        <v>21</v>
      </c>
      <c r="O723" s="2" t="s">
        <v>153</v>
      </c>
      <c r="P723">
        <v>7457024.9000000004</v>
      </c>
      <c r="Q723" s="2" t="s">
        <v>69</v>
      </c>
      <c r="S723" s="2">
        <v>10699747</v>
      </c>
      <c r="T723">
        <v>6101380.0999999996</v>
      </c>
      <c r="U723" s="2" t="s">
        <v>69</v>
      </c>
    </row>
    <row r="724" spans="2:21" x14ac:dyDescent="0.2">
      <c r="B724" s="2">
        <v>1205614</v>
      </c>
      <c r="C724" s="2" t="s">
        <v>17</v>
      </c>
      <c r="D724" s="2" t="s">
        <v>45</v>
      </c>
      <c r="E724" s="3">
        <v>45881.595300925925</v>
      </c>
      <c r="G724" s="2" t="s">
        <v>937</v>
      </c>
      <c r="H724" s="2">
        <v>1740419</v>
      </c>
      <c r="I724" s="2" t="s">
        <v>574</v>
      </c>
      <c r="N724">
        <v>21</v>
      </c>
      <c r="O724" s="2" t="s">
        <v>153</v>
      </c>
      <c r="P724">
        <v>7457024.9000000004</v>
      </c>
      <c r="Q724" s="2" t="s">
        <v>69</v>
      </c>
      <c r="S724" s="2">
        <v>10699748</v>
      </c>
      <c r="T724">
        <v>5892156.2000000002</v>
      </c>
      <c r="U724" s="2" t="s">
        <v>69</v>
      </c>
    </row>
    <row r="725" spans="2:21" x14ac:dyDescent="0.2">
      <c r="B725" s="2">
        <v>1205614</v>
      </c>
      <c r="C725" s="2" t="s">
        <v>17</v>
      </c>
      <c r="D725" s="2" t="s">
        <v>45</v>
      </c>
      <c r="E725" s="3">
        <v>45881.595300925925</v>
      </c>
      <c r="G725" s="2" t="s">
        <v>937</v>
      </c>
      <c r="H725" s="2">
        <v>1740420</v>
      </c>
      <c r="I725" s="2" t="s">
        <v>587</v>
      </c>
      <c r="N725">
        <v>21</v>
      </c>
      <c r="O725" s="2" t="s">
        <v>153</v>
      </c>
      <c r="P725">
        <v>1694828.95</v>
      </c>
      <c r="Q725" s="2" t="s">
        <v>69</v>
      </c>
      <c r="S725" s="2">
        <v>10699749</v>
      </c>
      <c r="T725">
        <v>1694828.95</v>
      </c>
      <c r="U725" s="2" t="s">
        <v>69</v>
      </c>
    </row>
    <row r="726" spans="2:21" x14ac:dyDescent="0.2">
      <c r="B726" s="2">
        <v>1205614</v>
      </c>
      <c r="C726" s="2" t="s">
        <v>17</v>
      </c>
      <c r="D726" s="2" t="s">
        <v>45</v>
      </c>
      <c r="E726" s="3">
        <v>45881.595300925925</v>
      </c>
      <c r="G726" s="2" t="s">
        <v>937</v>
      </c>
      <c r="H726" s="2">
        <v>1740421</v>
      </c>
      <c r="I726" s="2" t="s">
        <v>600</v>
      </c>
      <c r="N726">
        <v>21</v>
      </c>
      <c r="O726" s="2" t="s">
        <v>153</v>
      </c>
      <c r="P726">
        <v>1935411.2</v>
      </c>
      <c r="Q726" s="2" t="s">
        <v>69</v>
      </c>
      <c r="S726" s="2">
        <v>10699750</v>
      </c>
      <c r="T726">
        <v>1935411.2</v>
      </c>
      <c r="U726" s="2" t="s">
        <v>69</v>
      </c>
    </row>
    <row r="727" spans="2:21" x14ac:dyDescent="0.2">
      <c r="B727" s="2">
        <v>1205614</v>
      </c>
      <c r="C727" s="2" t="s">
        <v>17</v>
      </c>
      <c r="D727" s="2" t="s">
        <v>45</v>
      </c>
      <c r="E727" s="3">
        <v>45881.595300925925</v>
      </c>
      <c r="G727" s="2" t="s">
        <v>937</v>
      </c>
      <c r="H727" s="2">
        <v>1740422</v>
      </c>
      <c r="I727" s="2" t="s">
        <v>613</v>
      </c>
      <c r="N727">
        <v>21</v>
      </c>
      <c r="O727" s="2" t="s">
        <v>153</v>
      </c>
      <c r="P727">
        <v>4886918.2</v>
      </c>
      <c r="Q727" s="2" t="s">
        <v>69</v>
      </c>
      <c r="S727" s="2">
        <v>10699751</v>
      </c>
      <c r="T727">
        <v>4886918.2</v>
      </c>
      <c r="U727" s="2" t="s">
        <v>69</v>
      </c>
    </row>
    <row r="728" spans="2:21" x14ac:dyDescent="0.2">
      <c r="B728" s="2">
        <v>1205614</v>
      </c>
      <c r="C728" s="2" t="s">
        <v>17</v>
      </c>
      <c r="D728" s="2" t="s">
        <v>45</v>
      </c>
      <c r="E728" s="3">
        <v>45881.595300925925</v>
      </c>
      <c r="G728" s="2" t="s">
        <v>937</v>
      </c>
      <c r="H728" s="2">
        <v>1740423</v>
      </c>
      <c r="I728" s="2" t="s">
        <v>626</v>
      </c>
      <c r="N728">
        <v>21</v>
      </c>
      <c r="O728" s="2" t="s">
        <v>153</v>
      </c>
      <c r="P728">
        <v>2168996.63</v>
      </c>
      <c r="Q728" s="2" t="s">
        <v>69</v>
      </c>
      <c r="S728" s="2">
        <v>10699752</v>
      </c>
      <c r="T728">
        <v>2168996.63</v>
      </c>
      <c r="U728" s="2" t="s">
        <v>69</v>
      </c>
    </row>
    <row r="729" spans="2:21" x14ac:dyDescent="0.2">
      <c r="B729" s="2">
        <v>1205614</v>
      </c>
      <c r="C729" s="2" t="s">
        <v>17</v>
      </c>
      <c r="D729" s="2" t="s">
        <v>45</v>
      </c>
      <c r="E729" s="3">
        <v>45881.595300925925</v>
      </c>
      <c r="G729" s="2" t="s">
        <v>937</v>
      </c>
      <c r="H729" s="2">
        <v>1740424</v>
      </c>
      <c r="I729" s="2" t="s">
        <v>639</v>
      </c>
      <c r="N729">
        <v>21</v>
      </c>
      <c r="O729" s="2" t="s">
        <v>153</v>
      </c>
      <c r="P729">
        <v>424529.97</v>
      </c>
      <c r="Q729" s="2" t="s">
        <v>69</v>
      </c>
      <c r="S729" s="2">
        <v>10699753</v>
      </c>
      <c r="T729">
        <v>320683.68</v>
      </c>
      <c r="U729" s="2" t="s">
        <v>69</v>
      </c>
    </row>
    <row r="730" spans="2:21" x14ac:dyDescent="0.2">
      <c r="B730" s="2">
        <v>1205614</v>
      </c>
      <c r="C730" s="2" t="s">
        <v>17</v>
      </c>
      <c r="D730" s="2" t="s">
        <v>45</v>
      </c>
      <c r="E730" s="3">
        <v>45881.595300925925</v>
      </c>
      <c r="G730" s="2" t="s">
        <v>937</v>
      </c>
      <c r="H730" s="2">
        <v>1740425</v>
      </c>
      <c r="I730" s="2" t="s">
        <v>652</v>
      </c>
      <c r="N730">
        <v>21</v>
      </c>
      <c r="O730" s="2" t="s">
        <v>153</v>
      </c>
      <c r="P730">
        <v>42581.88</v>
      </c>
      <c r="Q730" s="2" t="s">
        <v>69</v>
      </c>
      <c r="S730" s="2">
        <v>10699754</v>
      </c>
      <c r="T730">
        <v>42581.88</v>
      </c>
      <c r="U730" s="2" t="s">
        <v>69</v>
      </c>
    </row>
    <row r="731" spans="2:21" x14ac:dyDescent="0.2">
      <c r="B731" s="2">
        <v>1205614</v>
      </c>
      <c r="C731" s="2" t="s">
        <v>17</v>
      </c>
      <c r="D731" s="2" t="s">
        <v>45</v>
      </c>
      <c r="E731" s="3">
        <v>45881.595300925925</v>
      </c>
      <c r="G731" s="2" t="s">
        <v>937</v>
      </c>
      <c r="H731" s="2">
        <v>1740426</v>
      </c>
      <c r="I731" s="2" t="s">
        <v>665</v>
      </c>
      <c r="N731">
        <v>21</v>
      </c>
      <c r="O731" s="2" t="s">
        <v>153</v>
      </c>
      <c r="P731">
        <v>2020798.2</v>
      </c>
      <c r="Q731" s="2" t="s">
        <v>69</v>
      </c>
      <c r="S731" s="2">
        <v>10699755</v>
      </c>
      <c r="T731">
        <v>2020798.2</v>
      </c>
      <c r="U731" s="2" t="s">
        <v>69</v>
      </c>
    </row>
    <row r="732" spans="2:21" x14ac:dyDescent="0.2">
      <c r="B732" s="2">
        <v>1205614</v>
      </c>
      <c r="C732" s="2" t="s">
        <v>17</v>
      </c>
      <c r="D732" s="2" t="s">
        <v>45</v>
      </c>
      <c r="E732" s="3">
        <v>45881.595300925925</v>
      </c>
      <c r="G732" s="2" t="s">
        <v>937</v>
      </c>
      <c r="H732" s="2">
        <v>1740427</v>
      </c>
      <c r="I732" s="2" t="s">
        <v>678</v>
      </c>
      <c r="N732">
        <v>21</v>
      </c>
      <c r="O732" s="2" t="s">
        <v>153</v>
      </c>
      <c r="P732">
        <v>2203927.0499999998</v>
      </c>
      <c r="Q732" s="2" t="s">
        <v>69</v>
      </c>
      <c r="S732" s="2">
        <v>10699756</v>
      </c>
      <c r="T732">
        <v>2203927.0499999998</v>
      </c>
      <c r="U732" s="2" t="s">
        <v>69</v>
      </c>
    </row>
    <row r="733" spans="2:21" x14ac:dyDescent="0.2">
      <c r="B733" s="2">
        <v>1205614</v>
      </c>
      <c r="C733" s="2" t="s">
        <v>17</v>
      </c>
      <c r="D733" s="2" t="s">
        <v>45</v>
      </c>
      <c r="E733" s="3">
        <v>45881.595300925925</v>
      </c>
      <c r="G733" s="2" t="s">
        <v>937</v>
      </c>
      <c r="H733" s="2">
        <v>1740428</v>
      </c>
      <c r="I733" s="2" t="s">
        <v>691</v>
      </c>
      <c r="N733">
        <v>21</v>
      </c>
      <c r="O733" s="2" t="s">
        <v>153</v>
      </c>
      <c r="P733">
        <v>3389657.9</v>
      </c>
      <c r="Q733" s="2" t="s">
        <v>69</v>
      </c>
      <c r="S733" s="2">
        <v>10699757</v>
      </c>
      <c r="T733">
        <v>1609977.55</v>
      </c>
      <c r="U733" s="2" t="s">
        <v>69</v>
      </c>
    </row>
    <row r="734" spans="2:21" x14ac:dyDescent="0.2">
      <c r="B734" s="2">
        <v>1205614</v>
      </c>
      <c r="C734" s="2" t="s">
        <v>17</v>
      </c>
      <c r="D734" s="2" t="s">
        <v>45</v>
      </c>
      <c r="E734" s="3">
        <v>45881.595300925925</v>
      </c>
      <c r="G734" s="2" t="s">
        <v>937</v>
      </c>
      <c r="H734" s="2">
        <v>1740429</v>
      </c>
      <c r="I734" s="2" t="s">
        <v>704</v>
      </c>
      <c r="N734">
        <v>21</v>
      </c>
      <c r="O734" s="2" t="s">
        <v>153</v>
      </c>
      <c r="P734">
        <v>888550.56</v>
      </c>
      <c r="Q734" s="2" t="s">
        <v>69</v>
      </c>
      <c r="S734" s="2">
        <v>10699758</v>
      </c>
      <c r="T734">
        <v>784886.22</v>
      </c>
      <c r="U734" s="2" t="s">
        <v>69</v>
      </c>
    </row>
    <row r="735" spans="2:21" x14ac:dyDescent="0.2">
      <c r="B735" s="2">
        <v>1205614</v>
      </c>
      <c r="C735" s="2" t="s">
        <v>17</v>
      </c>
      <c r="D735" s="2" t="s">
        <v>45</v>
      </c>
      <c r="E735" s="3">
        <v>45881.595300925925</v>
      </c>
      <c r="G735" s="2" t="s">
        <v>937</v>
      </c>
      <c r="H735" s="2">
        <v>1740430</v>
      </c>
      <c r="I735" s="2" t="s">
        <v>717</v>
      </c>
      <c r="N735">
        <v>21</v>
      </c>
      <c r="O735" s="2" t="s">
        <v>153</v>
      </c>
      <c r="P735">
        <v>1808913.23</v>
      </c>
      <c r="Q735" s="2" t="s">
        <v>69</v>
      </c>
      <c r="S735" s="2">
        <v>10699759</v>
      </c>
      <c r="T735">
        <v>1808913.23</v>
      </c>
      <c r="U735" s="2" t="s">
        <v>69</v>
      </c>
    </row>
    <row r="736" spans="2:21" x14ac:dyDescent="0.2">
      <c r="B736" s="2">
        <v>1205614</v>
      </c>
      <c r="C736" s="2" t="s">
        <v>17</v>
      </c>
      <c r="D736" s="2" t="s">
        <v>45</v>
      </c>
      <c r="E736" s="3">
        <v>45881.595300925925</v>
      </c>
      <c r="G736" s="2" t="s">
        <v>937</v>
      </c>
      <c r="H736" s="2">
        <v>1740431</v>
      </c>
      <c r="I736" s="2" t="s">
        <v>730</v>
      </c>
      <c r="N736">
        <v>21</v>
      </c>
      <c r="O736" s="2" t="s">
        <v>153</v>
      </c>
      <c r="P736">
        <v>2824713.2</v>
      </c>
      <c r="Q736" s="2" t="s">
        <v>69</v>
      </c>
      <c r="S736" s="2">
        <v>10699760</v>
      </c>
      <c r="T736">
        <v>360340.35</v>
      </c>
      <c r="U736" s="2" t="s">
        <v>69</v>
      </c>
    </row>
    <row r="737" spans="2:21" x14ac:dyDescent="0.2">
      <c r="B737" s="2">
        <v>1205614</v>
      </c>
      <c r="C737" s="2" t="s">
        <v>17</v>
      </c>
      <c r="D737" s="2" t="s">
        <v>45</v>
      </c>
      <c r="E737" s="3">
        <v>45881.595300925925</v>
      </c>
      <c r="G737" s="2" t="s">
        <v>937</v>
      </c>
      <c r="H737" s="2">
        <v>1740432</v>
      </c>
      <c r="I737" s="2" t="s">
        <v>743</v>
      </c>
      <c r="N737">
        <v>21</v>
      </c>
      <c r="O737" s="2" t="s">
        <v>153</v>
      </c>
      <c r="P737">
        <v>11419794.66</v>
      </c>
      <c r="Q737" s="2" t="s">
        <v>69</v>
      </c>
      <c r="S737" s="2">
        <v>10699761</v>
      </c>
      <c r="T737">
        <v>5197933.74</v>
      </c>
      <c r="U737" s="2" t="s">
        <v>69</v>
      </c>
    </row>
    <row r="738" spans="2:21" x14ac:dyDescent="0.2">
      <c r="B738" s="2">
        <v>1205614</v>
      </c>
      <c r="C738" s="2" t="s">
        <v>17</v>
      </c>
      <c r="D738" s="2" t="s">
        <v>45</v>
      </c>
      <c r="E738" s="3">
        <v>45881.595300925925</v>
      </c>
      <c r="G738" s="2" t="s">
        <v>937</v>
      </c>
      <c r="H738" s="2">
        <v>1740433</v>
      </c>
      <c r="I738" s="2" t="s">
        <v>756</v>
      </c>
      <c r="N738">
        <v>21</v>
      </c>
      <c r="O738" s="2" t="s">
        <v>153</v>
      </c>
      <c r="P738">
        <v>1401935.47</v>
      </c>
      <c r="Q738" s="2" t="s">
        <v>69</v>
      </c>
      <c r="S738" s="2">
        <v>10699762</v>
      </c>
      <c r="T738">
        <v>1401935.47</v>
      </c>
      <c r="U738" s="2" t="s">
        <v>69</v>
      </c>
    </row>
    <row r="739" spans="2:21" x14ac:dyDescent="0.2">
      <c r="B739" s="2">
        <v>1205614</v>
      </c>
      <c r="C739" s="2" t="s">
        <v>17</v>
      </c>
      <c r="D739" s="2" t="s">
        <v>45</v>
      </c>
      <c r="E739" s="3">
        <v>45881.595300925925</v>
      </c>
      <c r="G739" s="2" t="s">
        <v>937</v>
      </c>
      <c r="H739" s="2">
        <v>1740434</v>
      </c>
      <c r="I739" s="2" t="s">
        <v>769</v>
      </c>
      <c r="N739">
        <v>21</v>
      </c>
      <c r="O739" s="2" t="s">
        <v>153</v>
      </c>
      <c r="P739">
        <v>993037.24</v>
      </c>
      <c r="Q739" s="2" t="s">
        <v>69</v>
      </c>
      <c r="S739" s="2">
        <v>10699763</v>
      </c>
      <c r="T739">
        <v>463017.98</v>
      </c>
      <c r="U739" s="2" t="s">
        <v>69</v>
      </c>
    </row>
    <row r="740" spans="2:21" x14ac:dyDescent="0.2">
      <c r="B740" s="2">
        <v>1205614</v>
      </c>
      <c r="C740" s="2" t="s">
        <v>17</v>
      </c>
      <c r="D740" s="2" t="s">
        <v>45</v>
      </c>
      <c r="E740" s="3">
        <v>45881.595300925925</v>
      </c>
      <c r="G740" s="2" t="s">
        <v>937</v>
      </c>
      <c r="H740" s="2">
        <v>1740435</v>
      </c>
      <c r="I740" s="2" t="s">
        <v>782</v>
      </c>
      <c r="N740">
        <v>21</v>
      </c>
      <c r="O740" s="2" t="s">
        <v>153</v>
      </c>
      <c r="P740">
        <v>1864526.6</v>
      </c>
      <c r="Q740" s="2" t="s">
        <v>69</v>
      </c>
      <c r="S740" s="2">
        <v>10699764</v>
      </c>
      <c r="T740">
        <v>1287767.8</v>
      </c>
      <c r="U740" s="2" t="s">
        <v>69</v>
      </c>
    </row>
    <row r="741" spans="2:21" x14ac:dyDescent="0.2">
      <c r="B741" s="2">
        <v>1205614</v>
      </c>
      <c r="C741" s="2" t="s">
        <v>17</v>
      </c>
      <c r="D741" s="2" t="s">
        <v>45</v>
      </c>
      <c r="E741" s="3">
        <v>45881.595300925925</v>
      </c>
      <c r="G741" s="2" t="s">
        <v>937</v>
      </c>
      <c r="H741" s="2">
        <v>1740436</v>
      </c>
      <c r="I741" s="2" t="s">
        <v>795</v>
      </c>
      <c r="N741">
        <v>21</v>
      </c>
      <c r="O741" s="2" t="s">
        <v>153</v>
      </c>
      <c r="P741">
        <v>3077840.67</v>
      </c>
      <c r="Q741" s="2" t="s">
        <v>69</v>
      </c>
      <c r="S741" s="2">
        <v>10699765</v>
      </c>
      <c r="T741">
        <v>1783025.1</v>
      </c>
      <c r="U741" s="2" t="s">
        <v>69</v>
      </c>
    </row>
    <row r="742" spans="2:21" x14ac:dyDescent="0.2">
      <c r="B742" s="2">
        <v>1205614</v>
      </c>
      <c r="C742" s="2" t="s">
        <v>17</v>
      </c>
      <c r="D742" s="2" t="s">
        <v>45</v>
      </c>
      <c r="E742" s="3">
        <v>45881.595300925925</v>
      </c>
      <c r="G742" s="2" t="s">
        <v>937</v>
      </c>
      <c r="H742" s="2">
        <v>1740437</v>
      </c>
      <c r="I742" s="2" t="s">
        <v>808</v>
      </c>
      <c r="N742">
        <v>21</v>
      </c>
      <c r="O742" s="2" t="s">
        <v>153</v>
      </c>
      <c r="P742">
        <v>806277.36</v>
      </c>
      <c r="Q742" s="2" t="s">
        <v>69</v>
      </c>
      <c r="S742" s="2">
        <v>10699766</v>
      </c>
      <c r="T742">
        <v>539054.04</v>
      </c>
      <c r="U742" s="2" t="s">
        <v>69</v>
      </c>
    </row>
    <row r="743" spans="2:21" x14ac:dyDescent="0.2">
      <c r="B743" s="2">
        <v>1205614</v>
      </c>
      <c r="C743" s="2" t="s">
        <v>17</v>
      </c>
      <c r="D743" s="2" t="s">
        <v>45</v>
      </c>
      <c r="E743" s="3">
        <v>45881.595300925925</v>
      </c>
      <c r="G743" s="2" t="s">
        <v>937</v>
      </c>
      <c r="H743" s="2">
        <v>1740438</v>
      </c>
      <c r="I743" s="2" t="s">
        <v>821</v>
      </c>
      <c r="N743">
        <v>21</v>
      </c>
      <c r="O743" s="2" t="s">
        <v>153</v>
      </c>
      <c r="P743">
        <v>14150990.4</v>
      </c>
      <c r="Q743" s="2" t="s">
        <v>69</v>
      </c>
      <c r="S743" s="2">
        <v>10699767</v>
      </c>
      <c r="T743">
        <v>14034904.59</v>
      </c>
      <c r="U743" s="2" t="s">
        <v>69</v>
      </c>
    </row>
    <row r="744" spans="2:21" x14ac:dyDescent="0.2">
      <c r="B744" s="2">
        <v>1205614</v>
      </c>
      <c r="C744" s="2" t="s">
        <v>17</v>
      </c>
      <c r="D744" s="2" t="s">
        <v>45</v>
      </c>
      <c r="E744" s="3">
        <v>45881.595300925925</v>
      </c>
      <c r="G744" s="2" t="s">
        <v>937</v>
      </c>
      <c r="H744" s="2">
        <v>1740439</v>
      </c>
      <c r="I744" s="2" t="s">
        <v>834</v>
      </c>
      <c r="N744">
        <v>21</v>
      </c>
      <c r="O744" s="2" t="s">
        <v>153</v>
      </c>
      <c r="P744">
        <v>3784567.2</v>
      </c>
      <c r="Q744" s="2" t="s">
        <v>69</v>
      </c>
      <c r="S744" s="2">
        <v>10699768</v>
      </c>
      <c r="T744">
        <v>8174665.29</v>
      </c>
      <c r="U744" s="2" t="s">
        <v>69</v>
      </c>
    </row>
    <row r="745" spans="2:21" x14ac:dyDescent="0.2">
      <c r="B745" s="2">
        <v>1205614</v>
      </c>
      <c r="C745" s="2" t="s">
        <v>17</v>
      </c>
      <c r="D745" s="2" t="s">
        <v>45</v>
      </c>
      <c r="E745" s="3">
        <v>45881.595300925925</v>
      </c>
      <c r="G745" s="2" t="s">
        <v>937</v>
      </c>
      <c r="H745" s="2">
        <v>1740440</v>
      </c>
      <c r="I745" s="2" t="s">
        <v>847</v>
      </c>
      <c r="N745">
        <v>1</v>
      </c>
      <c r="O745" s="2" t="s">
        <v>153</v>
      </c>
      <c r="P745">
        <v>0</v>
      </c>
      <c r="Q745" s="2" t="s">
        <v>69</v>
      </c>
      <c r="S745" s="2">
        <v>10699769</v>
      </c>
      <c r="T745">
        <v>0</v>
      </c>
      <c r="U745" s="2" t="s">
        <v>69</v>
      </c>
    </row>
    <row r="746" spans="2:21" x14ac:dyDescent="0.2">
      <c r="B746" s="2">
        <v>1205614</v>
      </c>
      <c r="C746" s="2" t="s">
        <v>17</v>
      </c>
      <c r="D746" s="2" t="s">
        <v>45</v>
      </c>
      <c r="E746" s="3">
        <v>45881.595300925925</v>
      </c>
      <c r="G746" s="2" t="s">
        <v>937</v>
      </c>
      <c r="H746" s="2">
        <v>1740441</v>
      </c>
      <c r="I746" s="2" t="s">
        <v>860</v>
      </c>
      <c r="N746">
        <v>1</v>
      </c>
      <c r="O746" s="2" t="s">
        <v>153</v>
      </c>
      <c r="P746">
        <v>3640399765.46</v>
      </c>
      <c r="Q746" s="2" t="s">
        <v>69</v>
      </c>
      <c r="S746" s="2">
        <v>10699770</v>
      </c>
      <c r="T746">
        <v>3584355409.7199998</v>
      </c>
      <c r="U746" s="2" t="s">
        <v>69</v>
      </c>
    </row>
    <row r="747" spans="2:21" x14ac:dyDescent="0.2">
      <c r="B747" s="2">
        <v>1205614</v>
      </c>
      <c r="C747" s="2" t="s">
        <v>17</v>
      </c>
      <c r="D747" s="2" t="s">
        <v>45</v>
      </c>
      <c r="E747" s="3">
        <v>45881.595300925925</v>
      </c>
      <c r="G747" s="2" t="s">
        <v>937</v>
      </c>
      <c r="H747" s="2">
        <v>1740442</v>
      </c>
      <c r="I747" s="2" t="s">
        <v>873</v>
      </c>
      <c r="N747">
        <v>1</v>
      </c>
      <c r="O747" s="2" t="s">
        <v>153</v>
      </c>
      <c r="P747">
        <v>691675955.44000006</v>
      </c>
      <c r="Q747" s="2" t="s">
        <v>69</v>
      </c>
      <c r="S747" s="2">
        <v>10699771</v>
      </c>
      <c r="T747">
        <v>681027527.85000002</v>
      </c>
      <c r="U747" s="2" t="s">
        <v>69</v>
      </c>
    </row>
    <row r="748" spans="2:21" x14ac:dyDescent="0.2">
      <c r="B748" s="2">
        <v>1205615</v>
      </c>
      <c r="C748" s="2" t="s">
        <v>18</v>
      </c>
      <c r="D748" s="2" t="s">
        <v>46</v>
      </c>
      <c r="E748" s="3">
        <v>45881.450416666667</v>
      </c>
      <c r="G748" s="2" t="s">
        <v>937</v>
      </c>
      <c r="H748" s="2">
        <v>1740381</v>
      </c>
      <c r="I748" s="2" t="s">
        <v>64</v>
      </c>
      <c r="N748">
        <v>21</v>
      </c>
      <c r="O748" s="2" t="s">
        <v>84</v>
      </c>
      <c r="P748">
        <v>1450014991.3499999</v>
      </c>
      <c r="Q748" s="2" t="s">
        <v>69</v>
      </c>
      <c r="S748" s="2">
        <v>10641649</v>
      </c>
      <c r="T748">
        <v>1450014991.3499999</v>
      </c>
      <c r="U748" s="2" t="s">
        <v>69</v>
      </c>
    </row>
    <row r="749" spans="2:21" x14ac:dyDescent="0.2">
      <c r="B749" s="2">
        <v>1205615</v>
      </c>
      <c r="C749" s="2" t="s">
        <v>18</v>
      </c>
      <c r="D749" s="2" t="s">
        <v>46</v>
      </c>
      <c r="E749" s="3">
        <v>45881.450416666667</v>
      </c>
      <c r="G749" s="2" t="s">
        <v>937</v>
      </c>
      <c r="H749" s="2">
        <v>1740382</v>
      </c>
      <c r="I749" s="2" t="s">
        <v>92</v>
      </c>
      <c r="N749">
        <v>21</v>
      </c>
      <c r="O749" s="2" t="s">
        <v>84</v>
      </c>
      <c r="P749">
        <v>9590460</v>
      </c>
      <c r="Q749" s="2" t="s">
        <v>69</v>
      </c>
      <c r="S749" s="2">
        <v>10641650</v>
      </c>
      <c r="T749">
        <v>9590460</v>
      </c>
      <c r="U749" s="2" t="s">
        <v>69</v>
      </c>
    </row>
    <row r="750" spans="2:21" x14ac:dyDescent="0.2">
      <c r="B750" s="2">
        <v>1205615</v>
      </c>
      <c r="C750" s="2" t="s">
        <v>18</v>
      </c>
      <c r="D750" s="2" t="s">
        <v>46</v>
      </c>
      <c r="E750" s="3">
        <v>45881.450416666667</v>
      </c>
      <c r="G750" s="2" t="s">
        <v>937</v>
      </c>
      <c r="H750" s="2">
        <v>1740383</v>
      </c>
      <c r="I750" s="2" t="s">
        <v>105</v>
      </c>
      <c r="N750">
        <v>21</v>
      </c>
      <c r="O750" s="2" t="s">
        <v>84</v>
      </c>
      <c r="P750">
        <v>935307.52</v>
      </c>
      <c r="Q750" s="2" t="s">
        <v>69</v>
      </c>
      <c r="S750" s="2">
        <v>10641651</v>
      </c>
      <c r="T750">
        <v>935307.52</v>
      </c>
      <c r="U750" s="2" t="s">
        <v>69</v>
      </c>
    </row>
    <row r="751" spans="2:21" x14ac:dyDescent="0.2">
      <c r="B751" s="2">
        <v>1205615</v>
      </c>
      <c r="C751" s="2" t="s">
        <v>18</v>
      </c>
      <c r="D751" s="2" t="s">
        <v>46</v>
      </c>
      <c r="E751" s="3">
        <v>45881.450416666667</v>
      </c>
      <c r="G751" s="2" t="s">
        <v>937</v>
      </c>
      <c r="H751" s="2">
        <v>1740384</v>
      </c>
      <c r="I751" s="2" t="s">
        <v>118</v>
      </c>
      <c r="N751">
        <v>21</v>
      </c>
      <c r="O751" s="2" t="s">
        <v>84</v>
      </c>
      <c r="P751">
        <v>87282455.790000007</v>
      </c>
      <c r="Q751" s="2" t="s">
        <v>69</v>
      </c>
      <c r="S751" s="2">
        <v>10641652</v>
      </c>
      <c r="T751">
        <v>87282455.790000007</v>
      </c>
      <c r="U751" s="2" t="s">
        <v>69</v>
      </c>
    </row>
    <row r="752" spans="2:21" x14ac:dyDescent="0.2">
      <c r="B752" s="2">
        <v>1205615</v>
      </c>
      <c r="C752" s="2" t="s">
        <v>18</v>
      </c>
      <c r="D752" s="2" t="s">
        <v>46</v>
      </c>
      <c r="E752" s="3">
        <v>45881.450416666667</v>
      </c>
      <c r="G752" s="2" t="s">
        <v>937</v>
      </c>
      <c r="H752" s="2">
        <v>1740385</v>
      </c>
      <c r="I752" s="2" t="s">
        <v>131</v>
      </c>
      <c r="N752">
        <v>21</v>
      </c>
      <c r="O752" s="2" t="s">
        <v>84</v>
      </c>
      <c r="P752">
        <v>25340067.809999999</v>
      </c>
      <c r="Q752" s="2" t="s">
        <v>69</v>
      </c>
      <c r="S752" s="2">
        <v>10641653</v>
      </c>
      <c r="T752">
        <v>25340067.809999999</v>
      </c>
      <c r="U752" s="2" t="s">
        <v>69</v>
      </c>
    </row>
    <row r="753" spans="2:21" x14ac:dyDescent="0.2">
      <c r="B753" s="2">
        <v>1205615</v>
      </c>
      <c r="C753" s="2" t="s">
        <v>18</v>
      </c>
      <c r="D753" s="2" t="s">
        <v>46</v>
      </c>
      <c r="E753" s="3">
        <v>45881.450416666667</v>
      </c>
      <c r="G753" s="2" t="s">
        <v>937</v>
      </c>
      <c r="H753" s="2">
        <v>1740386</v>
      </c>
      <c r="I753" s="2" t="s">
        <v>144</v>
      </c>
      <c r="N753">
        <v>21</v>
      </c>
      <c r="O753" s="2" t="s">
        <v>153</v>
      </c>
      <c r="P753">
        <v>3107185.55</v>
      </c>
      <c r="Q753" s="2" t="s">
        <v>69</v>
      </c>
      <c r="S753" s="2">
        <v>10641654</v>
      </c>
      <c r="T753">
        <v>2885395.65</v>
      </c>
      <c r="U753" s="2" t="s">
        <v>69</v>
      </c>
    </row>
    <row r="754" spans="2:21" x14ac:dyDescent="0.2">
      <c r="B754" s="2">
        <v>1205615</v>
      </c>
      <c r="C754" s="2" t="s">
        <v>18</v>
      </c>
      <c r="D754" s="2" t="s">
        <v>46</v>
      </c>
      <c r="E754" s="3">
        <v>45881.450416666667</v>
      </c>
      <c r="G754" s="2" t="s">
        <v>937</v>
      </c>
      <c r="H754" s="2">
        <v>1740387</v>
      </c>
      <c r="I754" s="2" t="s">
        <v>158</v>
      </c>
      <c r="N754">
        <v>21</v>
      </c>
      <c r="O754" s="2" t="s">
        <v>153</v>
      </c>
      <c r="P754">
        <v>2122648.56</v>
      </c>
      <c r="Q754" s="2" t="s">
        <v>69</v>
      </c>
      <c r="S754" s="2">
        <v>10641655</v>
      </c>
      <c r="T754">
        <v>1518675.72</v>
      </c>
      <c r="U754" s="2" t="s">
        <v>69</v>
      </c>
    </row>
    <row r="755" spans="2:21" x14ac:dyDescent="0.2">
      <c r="B755" s="2">
        <v>1205615</v>
      </c>
      <c r="C755" s="2" t="s">
        <v>18</v>
      </c>
      <c r="D755" s="2" t="s">
        <v>46</v>
      </c>
      <c r="E755" s="3">
        <v>45881.450416666667</v>
      </c>
      <c r="G755" s="2" t="s">
        <v>937</v>
      </c>
      <c r="H755" s="2">
        <v>1740388</v>
      </c>
      <c r="I755" s="2" t="s">
        <v>171</v>
      </c>
      <c r="N755">
        <v>21</v>
      </c>
      <c r="O755" s="2" t="s">
        <v>153</v>
      </c>
      <c r="P755">
        <v>3954597.45</v>
      </c>
      <c r="Q755" s="2" t="s">
        <v>69</v>
      </c>
      <c r="S755" s="2">
        <v>10641656</v>
      </c>
      <c r="T755">
        <v>2641589.5</v>
      </c>
      <c r="U755" s="2" t="s">
        <v>69</v>
      </c>
    </row>
    <row r="756" spans="2:21" x14ac:dyDescent="0.2">
      <c r="B756" s="2">
        <v>1205615</v>
      </c>
      <c r="C756" s="2" t="s">
        <v>18</v>
      </c>
      <c r="D756" s="2" t="s">
        <v>46</v>
      </c>
      <c r="E756" s="3">
        <v>45881.450416666667</v>
      </c>
      <c r="G756" s="2" t="s">
        <v>937</v>
      </c>
      <c r="H756" s="2">
        <v>1740389</v>
      </c>
      <c r="I756" s="2" t="s">
        <v>184</v>
      </c>
      <c r="N756">
        <v>21</v>
      </c>
      <c r="O756" s="2" t="s">
        <v>153</v>
      </c>
      <c r="P756">
        <v>2264158.98</v>
      </c>
      <c r="Q756" s="2" t="s">
        <v>69</v>
      </c>
      <c r="S756" s="2">
        <v>10641657</v>
      </c>
      <c r="T756">
        <v>1236194.1000000001</v>
      </c>
      <c r="U756" s="2" t="s">
        <v>69</v>
      </c>
    </row>
    <row r="757" spans="2:21" x14ac:dyDescent="0.2">
      <c r="B757" s="2">
        <v>1205615</v>
      </c>
      <c r="C757" s="2" t="s">
        <v>18</v>
      </c>
      <c r="D757" s="2" t="s">
        <v>46</v>
      </c>
      <c r="E757" s="3">
        <v>45881.450416666667</v>
      </c>
      <c r="G757" s="2" t="s">
        <v>937</v>
      </c>
      <c r="H757" s="2">
        <v>1740390</v>
      </c>
      <c r="I757" s="2" t="s">
        <v>197</v>
      </c>
      <c r="N757">
        <v>21</v>
      </c>
      <c r="O757" s="2" t="s">
        <v>153</v>
      </c>
      <c r="P757">
        <v>5935735.5899999999</v>
      </c>
      <c r="Q757" s="2" t="s">
        <v>69</v>
      </c>
      <c r="S757" s="2">
        <v>10641658</v>
      </c>
      <c r="T757">
        <v>3156483.66</v>
      </c>
      <c r="U757" s="2" t="s">
        <v>69</v>
      </c>
    </row>
    <row r="758" spans="2:21" x14ac:dyDescent="0.2">
      <c r="B758" s="2">
        <v>1205615</v>
      </c>
      <c r="C758" s="2" t="s">
        <v>18</v>
      </c>
      <c r="D758" s="2" t="s">
        <v>46</v>
      </c>
      <c r="E758" s="3">
        <v>45881.450416666667</v>
      </c>
      <c r="G758" s="2" t="s">
        <v>937</v>
      </c>
      <c r="H758" s="2">
        <v>1740391</v>
      </c>
      <c r="I758" s="2" t="s">
        <v>210</v>
      </c>
      <c r="N758">
        <v>21</v>
      </c>
      <c r="O758" s="2" t="s">
        <v>153</v>
      </c>
      <c r="P758">
        <v>6509456.0999999996</v>
      </c>
      <c r="Q758" s="2" t="s">
        <v>69</v>
      </c>
      <c r="S758" s="2">
        <v>10641659</v>
      </c>
      <c r="T758">
        <v>3062101.38</v>
      </c>
      <c r="U758" s="2" t="s">
        <v>69</v>
      </c>
    </row>
    <row r="759" spans="2:21" x14ac:dyDescent="0.2">
      <c r="B759" s="2">
        <v>1205615</v>
      </c>
      <c r="C759" s="2" t="s">
        <v>18</v>
      </c>
      <c r="D759" s="2" t="s">
        <v>46</v>
      </c>
      <c r="E759" s="3">
        <v>45881.450416666667</v>
      </c>
      <c r="G759" s="2" t="s">
        <v>937</v>
      </c>
      <c r="H759" s="2">
        <v>1740392</v>
      </c>
      <c r="I759" s="2" t="s">
        <v>223</v>
      </c>
      <c r="N759">
        <v>21</v>
      </c>
      <c r="O759" s="2" t="s">
        <v>153</v>
      </c>
      <c r="P759">
        <v>566039.1</v>
      </c>
      <c r="Q759" s="2" t="s">
        <v>69</v>
      </c>
      <c r="S759" s="2">
        <v>10641660</v>
      </c>
      <c r="T759">
        <v>355254.39</v>
      </c>
      <c r="U759" s="2" t="s">
        <v>69</v>
      </c>
    </row>
    <row r="760" spans="2:21" x14ac:dyDescent="0.2">
      <c r="B760" s="2">
        <v>1205615</v>
      </c>
      <c r="C760" s="2" t="s">
        <v>18</v>
      </c>
      <c r="D760" s="2" t="s">
        <v>46</v>
      </c>
      <c r="E760" s="3">
        <v>45881.450416666667</v>
      </c>
      <c r="G760" s="2" t="s">
        <v>937</v>
      </c>
      <c r="H760" s="2">
        <v>1740393</v>
      </c>
      <c r="I760" s="2" t="s">
        <v>236</v>
      </c>
      <c r="N760">
        <v>21</v>
      </c>
      <c r="O760" s="2" t="s">
        <v>153</v>
      </c>
      <c r="P760">
        <v>495285.18</v>
      </c>
      <c r="Q760" s="2" t="s">
        <v>69</v>
      </c>
      <c r="S760" s="2">
        <v>10641661</v>
      </c>
      <c r="T760">
        <v>293916.18</v>
      </c>
      <c r="U760" s="2" t="s">
        <v>69</v>
      </c>
    </row>
    <row r="761" spans="2:21" x14ac:dyDescent="0.2">
      <c r="B761" s="2">
        <v>1205615</v>
      </c>
      <c r="C761" s="2" t="s">
        <v>18</v>
      </c>
      <c r="D761" s="2" t="s">
        <v>46</v>
      </c>
      <c r="E761" s="3">
        <v>45881.450416666667</v>
      </c>
      <c r="G761" s="2" t="s">
        <v>937</v>
      </c>
      <c r="H761" s="2">
        <v>1740394</v>
      </c>
      <c r="I761" s="2" t="s">
        <v>249</v>
      </c>
      <c r="N761">
        <v>21</v>
      </c>
      <c r="O761" s="2" t="s">
        <v>153</v>
      </c>
      <c r="P761">
        <v>7909194.9000000004</v>
      </c>
      <c r="Q761" s="2" t="s">
        <v>69</v>
      </c>
      <c r="S761" s="2">
        <v>10641662</v>
      </c>
      <c r="T761">
        <v>7909194.9000000004</v>
      </c>
      <c r="U761" s="2" t="s">
        <v>69</v>
      </c>
    </row>
    <row r="762" spans="2:21" x14ac:dyDescent="0.2">
      <c r="B762" s="2">
        <v>1205615</v>
      </c>
      <c r="C762" s="2" t="s">
        <v>18</v>
      </c>
      <c r="D762" s="2" t="s">
        <v>46</v>
      </c>
      <c r="E762" s="3">
        <v>45881.450416666667</v>
      </c>
      <c r="G762" s="2" t="s">
        <v>937</v>
      </c>
      <c r="H762" s="2">
        <v>1740395</v>
      </c>
      <c r="I762" s="2" t="s">
        <v>262</v>
      </c>
      <c r="N762">
        <v>21</v>
      </c>
      <c r="O762" s="2" t="s">
        <v>153</v>
      </c>
      <c r="P762">
        <v>1981138.14</v>
      </c>
      <c r="Q762" s="2" t="s">
        <v>69</v>
      </c>
      <c r="S762" s="2">
        <v>10641663</v>
      </c>
      <c r="T762">
        <v>1981138.14</v>
      </c>
      <c r="U762" s="2" t="s">
        <v>69</v>
      </c>
    </row>
    <row r="763" spans="2:21" x14ac:dyDescent="0.2">
      <c r="B763" s="2">
        <v>1205615</v>
      </c>
      <c r="C763" s="2" t="s">
        <v>18</v>
      </c>
      <c r="D763" s="2" t="s">
        <v>46</v>
      </c>
      <c r="E763" s="3">
        <v>45881.450416666667</v>
      </c>
      <c r="G763" s="2" t="s">
        <v>937</v>
      </c>
      <c r="H763" s="2">
        <v>1740396</v>
      </c>
      <c r="I763" s="2" t="s">
        <v>275</v>
      </c>
      <c r="N763">
        <v>21</v>
      </c>
      <c r="O763" s="2" t="s">
        <v>153</v>
      </c>
      <c r="P763">
        <v>2122648.56</v>
      </c>
      <c r="Q763" s="2" t="s">
        <v>69</v>
      </c>
      <c r="S763" s="2">
        <v>10641664</v>
      </c>
      <c r="T763">
        <v>820677.36</v>
      </c>
      <c r="U763" s="2" t="s">
        <v>69</v>
      </c>
    </row>
    <row r="764" spans="2:21" x14ac:dyDescent="0.2">
      <c r="B764" s="2">
        <v>1205615</v>
      </c>
      <c r="C764" s="2" t="s">
        <v>18</v>
      </c>
      <c r="D764" s="2" t="s">
        <v>46</v>
      </c>
      <c r="E764" s="3">
        <v>45881.450416666667</v>
      </c>
      <c r="G764" s="2" t="s">
        <v>937</v>
      </c>
      <c r="H764" s="2">
        <v>1740397</v>
      </c>
      <c r="I764" s="2" t="s">
        <v>288</v>
      </c>
      <c r="N764">
        <v>21</v>
      </c>
      <c r="O764" s="2" t="s">
        <v>153</v>
      </c>
      <c r="P764">
        <v>1981138.14</v>
      </c>
      <c r="Q764" s="2" t="s">
        <v>69</v>
      </c>
      <c r="S764" s="2">
        <v>10641665</v>
      </c>
      <c r="T764">
        <v>1371786</v>
      </c>
      <c r="U764" s="2" t="s">
        <v>69</v>
      </c>
    </row>
    <row r="765" spans="2:21" x14ac:dyDescent="0.2">
      <c r="B765" s="2">
        <v>1205615</v>
      </c>
      <c r="C765" s="2" t="s">
        <v>18</v>
      </c>
      <c r="D765" s="2" t="s">
        <v>46</v>
      </c>
      <c r="E765" s="3">
        <v>45881.450416666667</v>
      </c>
      <c r="G765" s="2" t="s">
        <v>937</v>
      </c>
      <c r="H765" s="2">
        <v>1740398</v>
      </c>
      <c r="I765" s="2" t="s">
        <v>301</v>
      </c>
      <c r="N765">
        <v>21</v>
      </c>
      <c r="O765" s="2" t="s">
        <v>153</v>
      </c>
      <c r="P765">
        <v>990569.07</v>
      </c>
      <c r="Q765" s="2" t="s">
        <v>69</v>
      </c>
      <c r="S765" s="2">
        <v>10641666</v>
      </c>
      <c r="T765">
        <v>661411.38</v>
      </c>
      <c r="U765" s="2" t="s">
        <v>69</v>
      </c>
    </row>
    <row r="766" spans="2:21" x14ac:dyDescent="0.2">
      <c r="B766" s="2">
        <v>1205615</v>
      </c>
      <c r="C766" s="2" t="s">
        <v>18</v>
      </c>
      <c r="D766" s="2" t="s">
        <v>46</v>
      </c>
      <c r="E766" s="3">
        <v>45881.450416666667</v>
      </c>
      <c r="G766" s="2" t="s">
        <v>937</v>
      </c>
      <c r="H766" s="2">
        <v>1740399</v>
      </c>
      <c r="I766" s="2" t="s">
        <v>314</v>
      </c>
      <c r="N766">
        <v>21</v>
      </c>
      <c r="O766" s="2" t="s">
        <v>153</v>
      </c>
      <c r="P766">
        <v>2655015.5499999998</v>
      </c>
      <c r="Q766" s="2" t="s">
        <v>69</v>
      </c>
      <c r="S766" s="2">
        <v>10641667</v>
      </c>
      <c r="T766">
        <v>2655015.5499999998</v>
      </c>
      <c r="U766" s="2" t="s">
        <v>69</v>
      </c>
    </row>
    <row r="767" spans="2:21" x14ac:dyDescent="0.2">
      <c r="B767" s="2">
        <v>1205615</v>
      </c>
      <c r="C767" s="2" t="s">
        <v>18</v>
      </c>
      <c r="D767" s="2" t="s">
        <v>46</v>
      </c>
      <c r="E767" s="3">
        <v>45881.450416666667</v>
      </c>
      <c r="G767" s="2" t="s">
        <v>937</v>
      </c>
      <c r="H767" s="2">
        <v>1740400</v>
      </c>
      <c r="I767" s="2" t="s">
        <v>327</v>
      </c>
      <c r="N767">
        <v>21</v>
      </c>
      <c r="O767" s="2" t="s">
        <v>153</v>
      </c>
      <c r="P767">
        <v>1330085.46</v>
      </c>
      <c r="Q767" s="2" t="s">
        <v>69</v>
      </c>
      <c r="S767" s="2">
        <v>10641668</v>
      </c>
      <c r="T767">
        <v>1330085.46</v>
      </c>
      <c r="U767" s="2" t="s">
        <v>69</v>
      </c>
    </row>
    <row r="768" spans="2:21" x14ac:dyDescent="0.2">
      <c r="B768" s="2">
        <v>1205615</v>
      </c>
      <c r="C768" s="2" t="s">
        <v>18</v>
      </c>
      <c r="D768" s="2" t="s">
        <v>46</v>
      </c>
      <c r="E768" s="3">
        <v>45881.450416666667</v>
      </c>
      <c r="G768" s="2" t="s">
        <v>937</v>
      </c>
      <c r="H768" s="2">
        <v>1740401</v>
      </c>
      <c r="I768" s="2" t="s">
        <v>340</v>
      </c>
      <c r="N768">
        <v>21</v>
      </c>
      <c r="O768" s="2" t="s">
        <v>153</v>
      </c>
      <c r="P768">
        <v>215877.7</v>
      </c>
      <c r="Q768" s="2" t="s">
        <v>69</v>
      </c>
      <c r="S768" s="2">
        <v>10641669</v>
      </c>
      <c r="T768">
        <v>215877.7</v>
      </c>
      <c r="U768" s="2" t="s">
        <v>69</v>
      </c>
    </row>
    <row r="769" spans="2:21" x14ac:dyDescent="0.2">
      <c r="B769" s="2">
        <v>1205615</v>
      </c>
      <c r="C769" s="2" t="s">
        <v>18</v>
      </c>
      <c r="D769" s="2" t="s">
        <v>46</v>
      </c>
      <c r="E769" s="3">
        <v>45881.450416666667</v>
      </c>
      <c r="G769" s="2" t="s">
        <v>937</v>
      </c>
      <c r="H769" s="2">
        <v>1740402</v>
      </c>
      <c r="I769" s="2" t="s">
        <v>353</v>
      </c>
      <c r="N769">
        <v>21</v>
      </c>
      <c r="O769" s="2" t="s">
        <v>153</v>
      </c>
      <c r="P769">
        <v>1388728.4</v>
      </c>
      <c r="Q769" s="2" t="s">
        <v>69</v>
      </c>
      <c r="S769" s="2">
        <v>10641670</v>
      </c>
      <c r="T769">
        <v>1388728.4</v>
      </c>
      <c r="U769" s="2" t="s">
        <v>69</v>
      </c>
    </row>
    <row r="770" spans="2:21" x14ac:dyDescent="0.2">
      <c r="B770" s="2">
        <v>1205615</v>
      </c>
      <c r="C770" s="2" t="s">
        <v>18</v>
      </c>
      <c r="D770" s="2" t="s">
        <v>46</v>
      </c>
      <c r="E770" s="3">
        <v>45881.450416666667</v>
      </c>
      <c r="G770" s="2" t="s">
        <v>937</v>
      </c>
      <c r="H770" s="2">
        <v>1740403</v>
      </c>
      <c r="I770" s="2" t="s">
        <v>366</v>
      </c>
      <c r="N770">
        <v>21</v>
      </c>
      <c r="O770" s="2" t="s">
        <v>153</v>
      </c>
      <c r="P770">
        <v>678493.56</v>
      </c>
      <c r="Q770" s="2" t="s">
        <v>69</v>
      </c>
      <c r="S770" s="2">
        <v>10641671</v>
      </c>
      <c r="T770">
        <v>678493.56</v>
      </c>
      <c r="U770" s="2" t="s">
        <v>69</v>
      </c>
    </row>
    <row r="771" spans="2:21" x14ac:dyDescent="0.2">
      <c r="B771" s="2">
        <v>1205615</v>
      </c>
      <c r="C771" s="2" t="s">
        <v>18</v>
      </c>
      <c r="D771" s="2" t="s">
        <v>46</v>
      </c>
      <c r="E771" s="3">
        <v>45881.450416666667</v>
      </c>
      <c r="G771" s="2" t="s">
        <v>937</v>
      </c>
      <c r="H771" s="2">
        <v>1740404</v>
      </c>
      <c r="I771" s="2" t="s">
        <v>379</v>
      </c>
      <c r="N771">
        <v>21</v>
      </c>
      <c r="O771" s="2" t="s">
        <v>153</v>
      </c>
      <c r="P771">
        <v>3347515.15</v>
      </c>
      <c r="Q771" s="2" t="s">
        <v>69</v>
      </c>
      <c r="S771" s="2">
        <v>10641672</v>
      </c>
      <c r="T771">
        <v>3347515.15</v>
      </c>
      <c r="U771" s="2" t="s">
        <v>69</v>
      </c>
    </row>
    <row r="772" spans="2:21" x14ac:dyDescent="0.2">
      <c r="B772" s="2">
        <v>1205615</v>
      </c>
      <c r="C772" s="2" t="s">
        <v>18</v>
      </c>
      <c r="D772" s="2" t="s">
        <v>46</v>
      </c>
      <c r="E772" s="3">
        <v>45881.450416666667</v>
      </c>
      <c r="G772" s="2" t="s">
        <v>937</v>
      </c>
      <c r="H772" s="2">
        <v>1740405</v>
      </c>
      <c r="I772" s="2" t="s">
        <v>392</v>
      </c>
      <c r="N772">
        <v>21</v>
      </c>
      <c r="O772" s="2" t="s">
        <v>153</v>
      </c>
      <c r="P772">
        <v>559044.72</v>
      </c>
      <c r="Q772" s="2" t="s">
        <v>69</v>
      </c>
      <c r="S772" s="2">
        <v>10641673</v>
      </c>
      <c r="T772">
        <v>559044.72</v>
      </c>
      <c r="U772" s="2" t="s">
        <v>69</v>
      </c>
    </row>
    <row r="773" spans="2:21" x14ac:dyDescent="0.2">
      <c r="B773" s="2">
        <v>1205615</v>
      </c>
      <c r="C773" s="2" t="s">
        <v>18</v>
      </c>
      <c r="D773" s="2" t="s">
        <v>46</v>
      </c>
      <c r="E773" s="3">
        <v>45881.450416666667</v>
      </c>
      <c r="G773" s="2" t="s">
        <v>937</v>
      </c>
      <c r="H773" s="2">
        <v>1740406</v>
      </c>
      <c r="I773" s="2" t="s">
        <v>405</v>
      </c>
      <c r="N773">
        <v>21</v>
      </c>
      <c r="O773" s="2" t="s">
        <v>153</v>
      </c>
      <c r="P773">
        <v>5087777.78</v>
      </c>
      <c r="Q773" s="2" t="s">
        <v>69</v>
      </c>
      <c r="S773" s="2">
        <v>10641674</v>
      </c>
      <c r="T773">
        <v>5087777.78</v>
      </c>
      <c r="U773" s="2" t="s">
        <v>69</v>
      </c>
    </row>
    <row r="774" spans="2:21" x14ac:dyDescent="0.2">
      <c r="B774" s="2">
        <v>1205615</v>
      </c>
      <c r="C774" s="2" t="s">
        <v>18</v>
      </c>
      <c r="D774" s="2" t="s">
        <v>46</v>
      </c>
      <c r="E774" s="3">
        <v>45881.450416666667</v>
      </c>
      <c r="G774" s="2" t="s">
        <v>937</v>
      </c>
      <c r="H774" s="2">
        <v>1740407</v>
      </c>
      <c r="I774" s="2" t="s">
        <v>418</v>
      </c>
      <c r="N774">
        <v>21</v>
      </c>
      <c r="O774" s="2" t="s">
        <v>153</v>
      </c>
      <c r="P774">
        <v>3347515.15</v>
      </c>
      <c r="Q774" s="2" t="s">
        <v>69</v>
      </c>
      <c r="S774" s="2">
        <v>10641675</v>
      </c>
      <c r="T774">
        <v>3347515.15</v>
      </c>
      <c r="U774" s="2" t="s">
        <v>69</v>
      </c>
    </row>
    <row r="775" spans="2:21" x14ac:dyDescent="0.2">
      <c r="B775" s="2">
        <v>1205615</v>
      </c>
      <c r="C775" s="2" t="s">
        <v>18</v>
      </c>
      <c r="D775" s="2" t="s">
        <v>46</v>
      </c>
      <c r="E775" s="3">
        <v>45881.450416666667</v>
      </c>
      <c r="G775" s="2" t="s">
        <v>937</v>
      </c>
      <c r="H775" s="2">
        <v>1740408</v>
      </c>
      <c r="I775" s="2" t="s">
        <v>431</v>
      </c>
      <c r="N775">
        <v>21</v>
      </c>
      <c r="O775" s="2" t="s">
        <v>153</v>
      </c>
      <c r="P775">
        <v>1947760.9</v>
      </c>
      <c r="Q775" s="2" t="s">
        <v>69</v>
      </c>
      <c r="S775" s="2">
        <v>10641676</v>
      </c>
      <c r="T775">
        <v>1947760.9</v>
      </c>
      <c r="U775" s="2" t="s">
        <v>69</v>
      </c>
    </row>
    <row r="776" spans="2:21" x14ac:dyDescent="0.2">
      <c r="B776" s="2">
        <v>1205615</v>
      </c>
      <c r="C776" s="2" t="s">
        <v>18</v>
      </c>
      <c r="D776" s="2" t="s">
        <v>46</v>
      </c>
      <c r="E776" s="3">
        <v>45881.450416666667</v>
      </c>
      <c r="G776" s="2" t="s">
        <v>937</v>
      </c>
      <c r="H776" s="2">
        <v>1740409</v>
      </c>
      <c r="I776" s="2" t="s">
        <v>444</v>
      </c>
      <c r="N776">
        <v>21</v>
      </c>
      <c r="O776" s="2" t="s">
        <v>153</v>
      </c>
      <c r="P776">
        <v>2355091.08</v>
      </c>
      <c r="Q776" s="2" t="s">
        <v>69</v>
      </c>
      <c r="S776" s="2">
        <v>10641677</v>
      </c>
      <c r="T776">
        <v>2306665.77</v>
      </c>
      <c r="U776" s="2" t="s">
        <v>69</v>
      </c>
    </row>
    <row r="777" spans="2:21" x14ac:dyDescent="0.2">
      <c r="B777" s="2">
        <v>1205615</v>
      </c>
      <c r="C777" s="2" t="s">
        <v>18</v>
      </c>
      <c r="D777" s="2" t="s">
        <v>46</v>
      </c>
      <c r="E777" s="3">
        <v>45881.450416666667</v>
      </c>
      <c r="G777" s="2" t="s">
        <v>937</v>
      </c>
      <c r="H777" s="2">
        <v>1740410</v>
      </c>
      <c r="I777" s="2" t="s">
        <v>457</v>
      </c>
      <c r="N777">
        <v>21</v>
      </c>
      <c r="O777" s="2" t="s">
        <v>153</v>
      </c>
      <c r="P777">
        <v>2355091.08</v>
      </c>
      <c r="Q777" s="2" t="s">
        <v>69</v>
      </c>
      <c r="S777" s="2">
        <v>10641678</v>
      </c>
      <c r="T777">
        <v>2306665.77</v>
      </c>
      <c r="U777" s="2" t="s">
        <v>69</v>
      </c>
    </row>
    <row r="778" spans="2:21" x14ac:dyDescent="0.2">
      <c r="B778" s="2">
        <v>1205615</v>
      </c>
      <c r="C778" s="2" t="s">
        <v>18</v>
      </c>
      <c r="D778" s="2" t="s">
        <v>46</v>
      </c>
      <c r="E778" s="3">
        <v>45881.450416666667</v>
      </c>
      <c r="G778" s="2" t="s">
        <v>937</v>
      </c>
      <c r="H778" s="2">
        <v>1740411</v>
      </c>
      <c r="I778" s="2" t="s">
        <v>470</v>
      </c>
      <c r="N778">
        <v>21</v>
      </c>
      <c r="O778" s="2" t="s">
        <v>153</v>
      </c>
      <c r="P778">
        <v>962329</v>
      </c>
      <c r="Q778" s="2" t="s">
        <v>69</v>
      </c>
      <c r="S778" s="2">
        <v>10641679</v>
      </c>
      <c r="T778">
        <v>962329</v>
      </c>
      <c r="U778" s="2" t="s">
        <v>69</v>
      </c>
    </row>
    <row r="779" spans="2:21" x14ac:dyDescent="0.2">
      <c r="B779" s="2">
        <v>1205615</v>
      </c>
      <c r="C779" s="2" t="s">
        <v>18</v>
      </c>
      <c r="D779" s="2" t="s">
        <v>46</v>
      </c>
      <c r="E779" s="3">
        <v>45881.450416666667</v>
      </c>
      <c r="G779" s="2" t="s">
        <v>937</v>
      </c>
      <c r="H779" s="2">
        <v>1740412</v>
      </c>
      <c r="I779" s="2" t="s">
        <v>483</v>
      </c>
      <c r="N779">
        <v>21</v>
      </c>
      <c r="O779" s="2" t="s">
        <v>153</v>
      </c>
      <c r="P779">
        <v>278177.25</v>
      </c>
      <c r="Q779" s="2" t="s">
        <v>69</v>
      </c>
      <c r="S779" s="2">
        <v>10641680</v>
      </c>
      <c r="T779">
        <v>278177.25</v>
      </c>
      <c r="U779" s="2" t="s">
        <v>69</v>
      </c>
    </row>
    <row r="780" spans="2:21" x14ac:dyDescent="0.2">
      <c r="B780" s="2">
        <v>1205615</v>
      </c>
      <c r="C780" s="2" t="s">
        <v>18</v>
      </c>
      <c r="D780" s="2" t="s">
        <v>46</v>
      </c>
      <c r="E780" s="3">
        <v>45881.450416666667</v>
      </c>
      <c r="G780" s="2" t="s">
        <v>937</v>
      </c>
      <c r="H780" s="2">
        <v>1740413</v>
      </c>
      <c r="I780" s="2" t="s">
        <v>496</v>
      </c>
      <c r="N780">
        <v>21</v>
      </c>
      <c r="O780" s="2" t="s">
        <v>153</v>
      </c>
      <c r="P780">
        <v>278177.25</v>
      </c>
      <c r="Q780" s="2" t="s">
        <v>69</v>
      </c>
      <c r="S780" s="2">
        <v>10641681</v>
      </c>
      <c r="T780">
        <v>278177.25</v>
      </c>
      <c r="U780" s="2" t="s">
        <v>69</v>
      </c>
    </row>
    <row r="781" spans="2:21" x14ac:dyDescent="0.2">
      <c r="B781" s="2">
        <v>1205615</v>
      </c>
      <c r="C781" s="2" t="s">
        <v>18</v>
      </c>
      <c r="D781" s="2" t="s">
        <v>46</v>
      </c>
      <c r="E781" s="3">
        <v>45881.450416666667</v>
      </c>
      <c r="G781" s="2" t="s">
        <v>937</v>
      </c>
      <c r="H781" s="2">
        <v>1740414</v>
      </c>
      <c r="I781" s="2" t="s">
        <v>509</v>
      </c>
      <c r="N781">
        <v>21</v>
      </c>
      <c r="O781" s="2" t="s">
        <v>153</v>
      </c>
      <c r="P781">
        <v>2846724.3</v>
      </c>
      <c r="Q781" s="2" t="s">
        <v>69</v>
      </c>
      <c r="S781" s="2">
        <v>10641682</v>
      </c>
      <c r="T781">
        <v>2471351.1</v>
      </c>
      <c r="U781" s="2" t="s">
        <v>69</v>
      </c>
    </row>
    <row r="782" spans="2:21" x14ac:dyDescent="0.2">
      <c r="B782" s="2">
        <v>1205615</v>
      </c>
      <c r="C782" s="2" t="s">
        <v>18</v>
      </c>
      <c r="D782" s="2" t="s">
        <v>46</v>
      </c>
      <c r="E782" s="3">
        <v>45881.450416666667</v>
      </c>
      <c r="G782" s="2" t="s">
        <v>937</v>
      </c>
      <c r="H782" s="2">
        <v>1740415</v>
      </c>
      <c r="I782" s="2" t="s">
        <v>522</v>
      </c>
      <c r="N782">
        <v>21</v>
      </c>
      <c r="O782" s="2" t="s">
        <v>153</v>
      </c>
      <c r="P782">
        <v>2175998.6</v>
      </c>
      <c r="Q782" s="2" t="s">
        <v>69</v>
      </c>
      <c r="S782" s="2">
        <v>10641683</v>
      </c>
      <c r="T782">
        <v>1948296.5</v>
      </c>
      <c r="U782" s="2" t="s">
        <v>69</v>
      </c>
    </row>
    <row r="783" spans="2:21" x14ac:dyDescent="0.2">
      <c r="B783" s="2">
        <v>1205615</v>
      </c>
      <c r="C783" s="2" t="s">
        <v>18</v>
      </c>
      <c r="D783" s="2" t="s">
        <v>46</v>
      </c>
      <c r="E783" s="3">
        <v>45881.450416666667</v>
      </c>
      <c r="G783" s="2" t="s">
        <v>937</v>
      </c>
      <c r="H783" s="2">
        <v>1740416</v>
      </c>
      <c r="I783" s="2" t="s">
        <v>535</v>
      </c>
      <c r="N783">
        <v>21</v>
      </c>
      <c r="O783" s="2" t="s">
        <v>153</v>
      </c>
      <c r="P783">
        <v>2175998.6</v>
      </c>
      <c r="Q783" s="2" t="s">
        <v>69</v>
      </c>
      <c r="S783" s="2">
        <v>10641684</v>
      </c>
      <c r="T783">
        <v>1948296.5</v>
      </c>
      <c r="U783" s="2" t="s">
        <v>69</v>
      </c>
    </row>
    <row r="784" spans="2:21" x14ac:dyDescent="0.2">
      <c r="B784" s="2">
        <v>1205615</v>
      </c>
      <c r="C784" s="2" t="s">
        <v>18</v>
      </c>
      <c r="D784" s="2" t="s">
        <v>46</v>
      </c>
      <c r="E784" s="3">
        <v>45881.450416666667</v>
      </c>
      <c r="G784" s="2" t="s">
        <v>937</v>
      </c>
      <c r="H784" s="2">
        <v>1740417</v>
      </c>
      <c r="I784" s="2" t="s">
        <v>548</v>
      </c>
      <c r="N784">
        <v>21</v>
      </c>
      <c r="O784" s="2" t="s">
        <v>153</v>
      </c>
      <c r="P784">
        <v>9732372.1500000004</v>
      </c>
      <c r="Q784" s="2" t="s">
        <v>69</v>
      </c>
      <c r="S784" s="2">
        <v>10641685</v>
      </c>
      <c r="T784">
        <v>8006931.5999999996</v>
      </c>
      <c r="U784" s="2" t="s">
        <v>69</v>
      </c>
    </row>
    <row r="785" spans="2:21" x14ac:dyDescent="0.2">
      <c r="B785" s="2">
        <v>1205615</v>
      </c>
      <c r="C785" s="2" t="s">
        <v>18</v>
      </c>
      <c r="D785" s="2" t="s">
        <v>46</v>
      </c>
      <c r="E785" s="3">
        <v>45881.450416666667</v>
      </c>
      <c r="G785" s="2" t="s">
        <v>937</v>
      </c>
      <c r="H785" s="2">
        <v>1740418</v>
      </c>
      <c r="I785" s="2" t="s">
        <v>561</v>
      </c>
      <c r="N785">
        <v>21</v>
      </c>
      <c r="O785" s="2" t="s">
        <v>153</v>
      </c>
      <c r="P785">
        <v>7457024.9000000004</v>
      </c>
      <c r="Q785" s="2" t="s">
        <v>69</v>
      </c>
      <c r="S785" s="2">
        <v>10641686</v>
      </c>
      <c r="T785">
        <v>5892156.2000000002</v>
      </c>
      <c r="U785" s="2" t="s">
        <v>69</v>
      </c>
    </row>
    <row r="786" spans="2:21" x14ac:dyDescent="0.2">
      <c r="B786" s="2">
        <v>1205615</v>
      </c>
      <c r="C786" s="2" t="s">
        <v>18</v>
      </c>
      <c r="D786" s="2" t="s">
        <v>46</v>
      </c>
      <c r="E786" s="3">
        <v>45881.450416666667</v>
      </c>
      <c r="G786" s="2" t="s">
        <v>937</v>
      </c>
      <c r="H786" s="2">
        <v>1740419</v>
      </c>
      <c r="I786" s="2" t="s">
        <v>574</v>
      </c>
      <c r="N786">
        <v>21</v>
      </c>
      <c r="O786" s="2" t="s">
        <v>153</v>
      </c>
      <c r="P786">
        <v>7457024.9000000004</v>
      </c>
      <c r="Q786" s="2" t="s">
        <v>69</v>
      </c>
      <c r="S786" s="2">
        <v>10641687</v>
      </c>
      <c r="T786">
        <v>5892156.2000000002</v>
      </c>
      <c r="U786" s="2" t="s">
        <v>69</v>
      </c>
    </row>
    <row r="787" spans="2:21" x14ac:dyDescent="0.2">
      <c r="B787" s="2">
        <v>1205615</v>
      </c>
      <c r="C787" s="2" t="s">
        <v>18</v>
      </c>
      <c r="D787" s="2" t="s">
        <v>46</v>
      </c>
      <c r="E787" s="3">
        <v>45881.450416666667</v>
      </c>
      <c r="G787" s="2" t="s">
        <v>937</v>
      </c>
      <c r="H787" s="2">
        <v>1740420</v>
      </c>
      <c r="I787" s="2" t="s">
        <v>587</v>
      </c>
      <c r="N787">
        <v>21</v>
      </c>
      <c r="O787" s="2" t="s">
        <v>153</v>
      </c>
      <c r="P787">
        <v>1694828.95</v>
      </c>
      <c r="Q787" s="2" t="s">
        <v>69</v>
      </c>
      <c r="S787" s="2">
        <v>10641688</v>
      </c>
      <c r="T787">
        <v>1694828.95</v>
      </c>
      <c r="U787" s="2" t="s">
        <v>69</v>
      </c>
    </row>
    <row r="788" spans="2:21" x14ac:dyDescent="0.2">
      <c r="B788" s="2">
        <v>1205615</v>
      </c>
      <c r="C788" s="2" t="s">
        <v>18</v>
      </c>
      <c r="D788" s="2" t="s">
        <v>46</v>
      </c>
      <c r="E788" s="3">
        <v>45881.450416666667</v>
      </c>
      <c r="G788" s="2" t="s">
        <v>937</v>
      </c>
      <c r="H788" s="2">
        <v>1740421</v>
      </c>
      <c r="I788" s="2" t="s">
        <v>600</v>
      </c>
      <c r="N788">
        <v>21</v>
      </c>
      <c r="O788" s="2" t="s">
        <v>153</v>
      </c>
      <c r="P788">
        <v>1935411.2</v>
      </c>
      <c r="Q788" s="2" t="s">
        <v>69</v>
      </c>
      <c r="S788" s="2">
        <v>10641689</v>
      </c>
      <c r="T788">
        <v>1935411.2</v>
      </c>
      <c r="U788" s="2" t="s">
        <v>69</v>
      </c>
    </row>
    <row r="789" spans="2:21" x14ac:dyDescent="0.2">
      <c r="B789" s="2">
        <v>1205615</v>
      </c>
      <c r="C789" s="2" t="s">
        <v>18</v>
      </c>
      <c r="D789" s="2" t="s">
        <v>46</v>
      </c>
      <c r="E789" s="3">
        <v>45881.450416666667</v>
      </c>
      <c r="G789" s="2" t="s">
        <v>937</v>
      </c>
      <c r="H789" s="2">
        <v>1740422</v>
      </c>
      <c r="I789" s="2" t="s">
        <v>613</v>
      </c>
      <c r="N789">
        <v>21</v>
      </c>
      <c r="O789" s="2" t="s">
        <v>153</v>
      </c>
      <c r="P789">
        <v>4886918.2</v>
      </c>
      <c r="Q789" s="2" t="s">
        <v>69</v>
      </c>
      <c r="S789" s="2">
        <v>10641690</v>
      </c>
      <c r="T789">
        <v>4886918.2</v>
      </c>
      <c r="U789" s="2" t="s">
        <v>69</v>
      </c>
    </row>
    <row r="790" spans="2:21" x14ac:dyDescent="0.2">
      <c r="B790" s="2">
        <v>1205615</v>
      </c>
      <c r="C790" s="2" t="s">
        <v>18</v>
      </c>
      <c r="D790" s="2" t="s">
        <v>46</v>
      </c>
      <c r="E790" s="3">
        <v>45881.450416666667</v>
      </c>
      <c r="G790" s="2" t="s">
        <v>937</v>
      </c>
      <c r="H790" s="2">
        <v>1740423</v>
      </c>
      <c r="I790" s="2" t="s">
        <v>626</v>
      </c>
      <c r="N790">
        <v>21</v>
      </c>
      <c r="O790" s="2" t="s">
        <v>153</v>
      </c>
      <c r="P790">
        <v>2168996.63</v>
      </c>
      <c r="Q790" s="2" t="s">
        <v>69</v>
      </c>
      <c r="S790" s="2">
        <v>10641691</v>
      </c>
      <c r="T790">
        <v>2168996.63</v>
      </c>
      <c r="U790" s="2" t="s">
        <v>69</v>
      </c>
    </row>
    <row r="791" spans="2:21" x14ac:dyDescent="0.2">
      <c r="B791" s="2">
        <v>1205615</v>
      </c>
      <c r="C791" s="2" t="s">
        <v>18</v>
      </c>
      <c r="D791" s="2" t="s">
        <v>46</v>
      </c>
      <c r="E791" s="3">
        <v>45881.450416666667</v>
      </c>
      <c r="G791" s="2" t="s">
        <v>937</v>
      </c>
      <c r="H791" s="2">
        <v>1740424</v>
      </c>
      <c r="I791" s="2" t="s">
        <v>639</v>
      </c>
      <c r="N791">
        <v>21</v>
      </c>
      <c r="O791" s="2" t="s">
        <v>153</v>
      </c>
      <c r="P791">
        <v>424529.97</v>
      </c>
      <c r="Q791" s="2" t="s">
        <v>69</v>
      </c>
      <c r="S791" s="2">
        <v>10641692</v>
      </c>
      <c r="T791">
        <v>320683.68</v>
      </c>
      <c r="U791" s="2" t="s">
        <v>69</v>
      </c>
    </row>
    <row r="792" spans="2:21" x14ac:dyDescent="0.2">
      <c r="B792" s="2">
        <v>1205615</v>
      </c>
      <c r="C792" s="2" t="s">
        <v>18</v>
      </c>
      <c r="D792" s="2" t="s">
        <v>46</v>
      </c>
      <c r="E792" s="3">
        <v>45881.450416666667</v>
      </c>
      <c r="G792" s="2" t="s">
        <v>937</v>
      </c>
      <c r="H792" s="2">
        <v>1740425</v>
      </c>
      <c r="I792" s="2" t="s">
        <v>652</v>
      </c>
      <c r="N792">
        <v>21</v>
      </c>
      <c r="O792" s="2" t="s">
        <v>153</v>
      </c>
      <c r="P792">
        <v>42581.88</v>
      </c>
      <c r="Q792" s="2" t="s">
        <v>69</v>
      </c>
      <c r="S792" s="2">
        <v>10641693</v>
      </c>
      <c r="T792">
        <v>42581.88</v>
      </c>
      <c r="U792" s="2" t="s">
        <v>69</v>
      </c>
    </row>
    <row r="793" spans="2:21" x14ac:dyDescent="0.2">
      <c r="B793" s="2">
        <v>1205615</v>
      </c>
      <c r="C793" s="2" t="s">
        <v>18</v>
      </c>
      <c r="D793" s="2" t="s">
        <v>46</v>
      </c>
      <c r="E793" s="3">
        <v>45881.450416666667</v>
      </c>
      <c r="G793" s="2" t="s">
        <v>937</v>
      </c>
      <c r="H793" s="2">
        <v>1740426</v>
      </c>
      <c r="I793" s="2" t="s">
        <v>665</v>
      </c>
      <c r="N793">
        <v>21</v>
      </c>
      <c r="O793" s="2" t="s">
        <v>153</v>
      </c>
      <c r="P793">
        <v>2020798.2</v>
      </c>
      <c r="Q793" s="2" t="s">
        <v>69</v>
      </c>
      <c r="S793" s="2">
        <v>10641694</v>
      </c>
      <c r="T793">
        <v>2020798.2</v>
      </c>
      <c r="U793" s="2" t="s">
        <v>69</v>
      </c>
    </row>
    <row r="794" spans="2:21" x14ac:dyDescent="0.2">
      <c r="B794" s="2">
        <v>1205615</v>
      </c>
      <c r="C794" s="2" t="s">
        <v>18</v>
      </c>
      <c r="D794" s="2" t="s">
        <v>46</v>
      </c>
      <c r="E794" s="3">
        <v>45881.450416666667</v>
      </c>
      <c r="G794" s="2" t="s">
        <v>937</v>
      </c>
      <c r="H794" s="2">
        <v>1740427</v>
      </c>
      <c r="I794" s="2" t="s">
        <v>678</v>
      </c>
      <c r="N794">
        <v>21</v>
      </c>
      <c r="O794" s="2" t="s">
        <v>153</v>
      </c>
      <c r="P794">
        <v>2203927.0499999998</v>
      </c>
      <c r="Q794" s="2" t="s">
        <v>69</v>
      </c>
      <c r="S794" s="2">
        <v>10641695</v>
      </c>
      <c r="T794">
        <v>2203927.0499999998</v>
      </c>
      <c r="U794" s="2" t="s">
        <v>69</v>
      </c>
    </row>
    <row r="795" spans="2:21" x14ac:dyDescent="0.2">
      <c r="B795" s="2">
        <v>1205615</v>
      </c>
      <c r="C795" s="2" t="s">
        <v>18</v>
      </c>
      <c r="D795" s="2" t="s">
        <v>46</v>
      </c>
      <c r="E795" s="3">
        <v>45881.450416666667</v>
      </c>
      <c r="G795" s="2" t="s">
        <v>937</v>
      </c>
      <c r="H795" s="2">
        <v>1740428</v>
      </c>
      <c r="I795" s="2" t="s">
        <v>691</v>
      </c>
      <c r="N795">
        <v>21</v>
      </c>
      <c r="O795" s="2" t="s">
        <v>153</v>
      </c>
      <c r="P795">
        <v>3389657.9</v>
      </c>
      <c r="Q795" s="2" t="s">
        <v>69</v>
      </c>
      <c r="S795" s="2">
        <v>10641696</v>
      </c>
      <c r="T795">
        <v>1609977.55</v>
      </c>
      <c r="U795" s="2" t="s">
        <v>69</v>
      </c>
    </row>
    <row r="796" spans="2:21" x14ac:dyDescent="0.2">
      <c r="B796" s="2">
        <v>1205615</v>
      </c>
      <c r="C796" s="2" t="s">
        <v>18</v>
      </c>
      <c r="D796" s="2" t="s">
        <v>46</v>
      </c>
      <c r="E796" s="3">
        <v>45881.450416666667</v>
      </c>
      <c r="G796" s="2" t="s">
        <v>937</v>
      </c>
      <c r="H796" s="2">
        <v>1740429</v>
      </c>
      <c r="I796" s="2" t="s">
        <v>704</v>
      </c>
      <c r="N796">
        <v>21</v>
      </c>
      <c r="O796" s="2" t="s">
        <v>153</v>
      </c>
      <c r="P796">
        <v>888550.56</v>
      </c>
      <c r="Q796" s="2" t="s">
        <v>69</v>
      </c>
      <c r="S796" s="2">
        <v>10641697</v>
      </c>
      <c r="T796">
        <v>784886.22</v>
      </c>
      <c r="U796" s="2" t="s">
        <v>69</v>
      </c>
    </row>
    <row r="797" spans="2:21" x14ac:dyDescent="0.2">
      <c r="B797" s="2">
        <v>1205615</v>
      </c>
      <c r="C797" s="2" t="s">
        <v>18</v>
      </c>
      <c r="D797" s="2" t="s">
        <v>46</v>
      </c>
      <c r="E797" s="3">
        <v>45881.450416666667</v>
      </c>
      <c r="G797" s="2" t="s">
        <v>937</v>
      </c>
      <c r="H797" s="2">
        <v>1740430</v>
      </c>
      <c r="I797" s="2" t="s">
        <v>717</v>
      </c>
      <c r="N797">
        <v>21</v>
      </c>
      <c r="O797" s="2" t="s">
        <v>153</v>
      </c>
      <c r="P797">
        <v>1808913.23</v>
      </c>
      <c r="Q797" s="2" t="s">
        <v>69</v>
      </c>
      <c r="S797" s="2">
        <v>10641698</v>
      </c>
      <c r="T797">
        <v>1808913.23</v>
      </c>
      <c r="U797" s="2" t="s">
        <v>69</v>
      </c>
    </row>
    <row r="798" spans="2:21" x14ac:dyDescent="0.2">
      <c r="B798" s="2">
        <v>1205615</v>
      </c>
      <c r="C798" s="2" t="s">
        <v>18</v>
      </c>
      <c r="D798" s="2" t="s">
        <v>46</v>
      </c>
      <c r="E798" s="3">
        <v>45881.450416666667</v>
      </c>
      <c r="G798" s="2" t="s">
        <v>937</v>
      </c>
      <c r="H798" s="2">
        <v>1740431</v>
      </c>
      <c r="I798" s="2" t="s">
        <v>730</v>
      </c>
      <c r="N798">
        <v>21</v>
      </c>
      <c r="O798" s="2" t="s">
        <v>153</v>
      </c>
      <c r="P798">
        <v>2824713.2</v>
      </c>
      <c r="Q798" s="2" t="s">
        <v>69</v>
      </c>
      <c r="S798" s="2">
        <v>10641699</v>
      </c>
      <c r="T798">
        <v>360340.35</v>
      </c>
      <c r="U798" s="2" t="s">
        <v>69</v>
      </c>
    </row>
    <row r="799" spans="2:21" x14ac:dyDescent="0.2">
      <c r="B799" s="2">
        <v>1205615</v>
      </c>
      <c r="C799" s="2" t="s">
        <v>18</v>
      </c>
      <c r="D799" s="2" t="s">
        <v>46</v>
      </c>
      <c r="E799" s="3">
        <v>45881.450416666667</v>
      </c>
      <c r="G799" s="2" t="s">
        <v>937</v>
      </c>
      <c r="H799" s="2">
        <v>1740432</v>
      </c>
      <c r="I799" s="2" t="s">
        <v>743</v>
      </c>
      <c r="N799">
        <v>21</v>
      </c>
      <c r="O799" s="2" t="s">
        <v>153</v>
      </c>
      <c r="P799">
        <v>11419794.66</v>
      </c>
      <c r="Q799" s="2" t="s">
        <v>69</v>
      </c>
      <c r="S799" s="2">
        <v>10641700</v>
      </c>
      <c r="T799">
        <v>5197933.74</v>
      </c>
      <c r="U799" s="2" t="s">
        <v>69</v>
      </c>
    </row>
    <row r="800" spans="2:21" x14ac:dyDescent="0.2">
      <c r="B800" s="2">
        <v>1205615</v>
      </c>
      <c r="C800" s="2" t="s">
        <v>18</v>
      </c>
      <c r="D800" s="2" t="s">
        <v>46</v>
      </c>
      <c r="E800" s="3">
        <v>45881.450416666667</v>
      </c>
      <c r="G800" s="2" t="s">
        <v>937</v>
      </c>
      <c r="H800" s="2">
        <v>1740433</v>
      </c>
      <c r="I800" s="2" t="s">
        <v>756</v>
      </c>
      <c r="N800">
        <v>21</v>
      </c>
      <c r="O800" s="2" t="s">
        <v>153</v>
      </c>
      <c r="P800">
        <v>1401935.47</v>
      </c>
      <c r="Q800" s="2" t="s">
        <v>69</v>
      </c>
      <c r="S800" s="2">
        <v>10641701</v>
      </c>
      <c r="T800">
        <v>1401935.47</v>
      </c>
      <c r="U800" s="2" t="s">
        <v>69</v>
      </c>
    </row>
    <row r="801" spans="2:25" x14ac:dyDescent="0.2">
      <c r="B801" s="2">
        <v>1205615</v>
      </c>
      <c r="C801" s="2" t="s">
        <v>18</v>
      </c>
      <c r="D801" s="2" t="s">
        <v>46</v>
      </c>
      <c r="E801" s="3">
        <v>45881.450416666667</v>
      </c>
      <c r="G801" s="2" t="s">
        <v>937</v>
      </c>
      <c r="H801" s="2">
        <v>1740434</v>
      </c>
      <c r="I801" s="2" t="s">
        <v>769</v>
      </c>
      <c r="N801">
        <v>21</v>
      </c>
      <c r="O801" s="2" t="s">
        <v>153</v>
      </c>
      <c r="P801">
        <v>993037.24</v>
      </c>
      <c r="Q801" s="2" t="s">
        <v>69</v>
      </c>
      <c r="S801" s="2">
        <v>10641702</v>
      </c>
      <c r="T801">
        <v>463017.98</v>
      </c>
      <c r="U801" s="2" t="s">
        <v>69</v>
      </c>
    </row>
    <row r="802" spans="2:25" x14ac:dyDescent="0.2">
      <c r="B802" s="2">
        <v>1205615</v>
      </c>
      <c r="C802" s="2" t="s">
        <v>18</v>
      </c>
      <c r="D802" s="2" t="s">
        <v>46</v>
      </c>
      <c r="E802" s="3">
        <v>45881.450416666667</v>
      </c>
      <c r="G802" s="2" t="s">
        <v>937</v>
      </c>
      <c r="H802" s="2">
        <v>1740435</v>
      </c>
      <c r="I802" s="2" t="s">
        <v>782</v>
      </c>
      <c r="N802">
        <v>21</v>
      </c>
      <c r="O802" s="2" t="s">
        <v>153</v>
      </c>
      <c r="P802">
        <v>1864526.6</v>
      </c>
      <c r="Q802" s="2" t="s">
        <v>69</v>
      </c>
      <c r="S802" s="2">
        <v>10641703</v>
      </c>
      <c r="T802">
        <v>1287767.8</v>
      </c>
      <c r="U802" s="2" t="s">
        <v>69</v>
      </c>
    </row>
    <row r="803" spans="2:25" x14ac:dyDescent="0.2">
      <c r="B803" s="2">
        <v>1205615</v>
      </c>
      <c r="C803" s="2" t="s">
        <v>18</v>
      </c>
      <c r="D803" s="2" t="s">
        <v>46</v>
      </c>
      <c r="E803" s="3">
        <v>45881.450416666667</v>
      </c>
      <c r="G803" s="2" t="s">
        <v>937</v>
      </c>
      <c r="H803" s="2">
        <v>1740436</v>
      </c>
      <c r="I803" s="2" t="s">
        <v>795</v>
      </c>
      <c r="N803">
        <v>21</v>
      </c>
      <c r="O803" s="2" t="s">
        <v>153</v>
      </c>
      <c r="P803">
        <v>3077840.67</v>
      </c>
      <c r="Q803" s="2" t="s">
        <v>69</v>
      </c>
      <c r="S803" s="2">
        <v>10641704</v>
      </c>
      <c r="T803">
        <v>711988.41</v>
      </c>
      <c r="U803" s="2" t="s">
        <v>69</v>
      </c>
    </row>
    <row r="804" spans="2:25" x14ac:dyDescent="0.2">
      <c r="B804" s="2">
        <v>1205615</v>
      </c>
      <c r="C804" s="2" t="s">
        <v>18</v>
      </c>
      <c r="D804" s="2" t="s">
        <v>46</v>
      </c>
      <c r="E804" s="3">
        <v>45881.450416666667</v>
      </c>
      <c r="G804" s="2" t="s">
        <v>937</v>
      </c>
      <c r="H804" s="2">
        <v>1740437</v>
      </c>
      <c r="I804" s="2" t="s">
        <v>808</v>
      </c>
      <c r="N804">
        <v>21</v>
      </c>
      <c r="O804" s="2" t="s">
        <v>153</v>
      </c>
      <c r="P804">
        <v>806277.36</v>
      </c>
      <c r="Q804" s="2" t="s">
        <v>69</v>
      </c>
      <c r="S804" s="2">
        <v>10641705</v>
      </c>
      <c r="T804">
        <v>302802.92</v>
      </c>
      <c r="U804" s="2" t="s">
        <v>69</v>
      </c>
    </row>
    <row r="805" spans="2:25" x14ac:dyDescent="0.2">
      <c r="B805" s="2">
        <v>1205615</v>
      </c>
      <c r="C805" s="2" t="s">
        <v>18</v>
      </c>
      <c r="D805" s="2" t="s">
        <v>46</v>
      </c>
      <c r="E805" s="3">
        <v>45881.450416666667</v>
      </c>
      <c r="G805" s="2" t="s">
        <v>937</v>
      </c>
      <c r="H805" s="2">
        <v>1740438</v>
      </c>
      <c r="I805" s="2" t="s">
        <v>821</v>
      </c>
      <c r="N805">
        <v>21</v>
      </c>
      <c r="O805" s="2" t="s">
        <v>153</v>
      </c>
      <c r="P805">
        <v>14150990.4</v>
      </c>
      <c r="Q805" s="2" t="s">
        <v>69</v>
      </c>
      <c r="S805" s="2">
        <v>10641706</v>
      </c>
      <c r="T805">
        <v>10613242.800000001</v>
      </c>
      <c r="U805" s="2" t="s">
        <v>69</v>
      </c>
    </row>
    <row r="806" spans="2:25" x14ac:dyDescent="0.2">
      <c r="B806" s="2">
        <v>1205615</v>
      </c>
      <c r="C806" s="2" t="s">
        <v>18</v>
      </c>
      <c r="D806" s="2" t="s">
        <v>46</v>
      </c>
      <c r="E806" s="3">
        <v>45881.450416666667</v>
      </c>
      <c r="G806" s="2" t="s">
        <v>937</v>
      </c>
      <c r="H806" s="2">
        <v>1740439</v>
      </c>
      <c r="I806" s="2" t="s">
        <v>834</v>
      </c>
      <c r="N806">
        <v>21</v>
      </c>
      <c r="O806" s="2" t="s">
        <v>153</v>
      </c>
      <c r="P806">
        <v>3784567.2</v>
      </c>
      <c r="Q806" s="2" t="s">
        <v>69</v>
      </c>
      <c r="S806" s="2">
        <v>10641707</v>
      </c>
      <c r="T806">
        <v>3784567.2</v>
      </c>
      <c r="U806" s="2" t="s">
        <v>69</v>
      </c>
    </row>
    <row r="807" spans="2:25" x14ac:dyDescent="0.2">
      <c r="B807" s="2">
        <v>1205615</v>
      </c>
      <c r="C807" s="2" t="s">
        <v>18</v>
      </c>
      <c r="D807" s="2" t="s">
        <v>46</v>
      </c>
      <c r="E807" s="3">
        <v>45881.450416666667</v>
      </c>
      <c r="G807" s="2" t="s">
        <v>937</v>
      </c>
      <c r="H807" s="2">
        <v>1740440</v>
      </c>
      <c r="I807" s="2" t="s">
        <v>847</v>
      </c>
      <c r="N807">
        <v>1</v>
      </c>
      <c r="O807" s="2" t="s">
        <v>153</v>
      </c>
      <c r="P807">
        <v>0</v>
      </c>
      <c r="Q807" s="2" t="s">
        <v>69</v>
      </c>
      <c r="S807" s="2">
        <v>10641708</v>
      </c>
      <c r="T807">
        <v>0</v>
      </c>
      <c r="U807" s="2" t="s">
        <v>69</v>
      </c>
    </row>
    <row r="808" spans="2:25" x14ac:dyDescent="0.2">
      <c r="B808" s="2">
        <v>1205615</v>
      </c>
      <c r="C808" s="2" t="s">
        <v>18</v>
      </c>
      <c r="D808" s="2" t="s">
        <v>46</v>
      </c>
      <c r="E808" s="3">
        <v>45881.450416666667</v>
      </c>
      <c r="G808" s="2" t="s">
        <v>937</v>
      </c>
      <c r="H808" s="2">
        <v>1740441</v>
      </c>
      <c r="I808" s="2" t="s">
        <v>860</v>
      </c>
      <c r="N808">
        <v>1</v>
      </c>
      <c r="O808" s="2" t="s">
        <v>153</v>
      </c>
      <c r="P808">
        <v>3640399765.46</v>
      </c>
      <c r="Q808" s="2" t="s">
        <v>69</v>
      </c>
      <c r="S808" s="2">
        <v>10641709</v>
      </c>
      <c r="T808">
        <v>3564766039.3800001</v>
      </c>
      <c r="U808" s="2" t="s">
        <v>69</v>
      </c>
    </row>
    <row r="809" spans="2:25" x14ac:dyDescent="0.2">
      <c r="B809" s="2">
        <v>1205615</v>
      </c>
      <c r="C809" s="2" t="s">
        <v>18</v>
      </c>
      <c r="D809" s="2" t="s">
        <v>46</v>
      </c>
      <c r="E809" s="3">
        <v>45881.450416666667</v>
      </c>
      <c r="G809" s="2" t="s">
        <v>937</v>
      </c>
      <c r="H809" s="2">
        <v>1740442</v>
      </c>
      <c r="I809" s="2" t="s">
        <v>873</v>
      </c>
      <c r="N809">
        <v>1</v>
      </c>
      <c r="O809" s="2" t="s">
        <v>153</v>
      </c>
      <c r="P809">
        <v>691675955.44000006</v>
      </c>
      <c r="Q809" s="2" t="s">
        <v>69</v>
      </c>
      <c r="S809" s="2">
        <v>10641710</v>
      </c>
      <c r="T809">
        <v>677305547.48000002</v>
      </c>
      <c r="U809" s="2" t="s">
        <v>69</v>
      </c>
    </row>
    <row r="810" spans="2:25" x14ac:dyDescent="0.2">
      <c r="B810" s="2">
        <v>1209853</v>
      </c>
      <c r="C810" s="2" t="s">
        <v>19</v>
      </c>
      <c r="D810" s="2" t="s">
        <v>47</v>
      </c>
      <c r="E810" s="3">
        <v>45881.634328703702</v>
      </c>
      <c r="G810" s="2" t="s">
        <v>937</v>
      </c>
      <c r="H810" s="2">
        <v>1740381</v>
      </c>
      <c r="I810" s="2" t="s">
        <v>64</v>
      </c>
      <c r="N810">
        <v>21</v>
      </c>
      <c r="O810" s="2" t="s">
        <v>84</v>
      </c>
      <c r="P810">
        <v>1450014991.3499999</v>
      </c>
      <c r="Q810" s="2" t="s">
        <v>69</v>
      </c>
      <c r="S810" s="2">
        <v>10720502</v>
      </c>
      <c r="T810">
        <v>1450014991.3499999</v>
      </c>
      <c r="U810" s="2" t="s">
        <v>69</v>
      </c>
      <c r="W810" s="2" t="s">
        <v>74</v>
      </c>
      <c r="Y810" s="2" t="s">
        <v>74</v>
      </c>
    </row>
    <row r="811" spans="2:25" x14ac:dyDescent="0.2">
      <c r="B811" s="2">
        <v>1209853</v>
      </c>
      <c r="C811" s="2" t="s">
        <v>19</v>
      </c>
      <c r="D811" s="2" t="s">
        <v>47</v>
      </c>
      <c r="E811" s="3">
        <v>45881.634328703702</v>
      </c>
      <c r="G811" s="2" t="s">
        <v>937</v>
      </c>
      <c r="H811" s="2">
        <v>1740382</v>
      </c>
      <c r="I811" s="2" t="s">
        <v>92</v>
      </c>
      <c r="N811">
        <v>21</v>
      </c>
      <c r="O811" s="2" t="s">
        <v>84</v>
      </c>
      <c r="P811">
        <v>9590460</v>
      </c>
      <c r="Q811" s="2" t="s">
        <v>69</v>
      </c>
      <c r="S811" s="2">
        <v>10720503</v>
      </c>
      <c r="T811">
        <v>9590460</v>
      </c>
      <c r="U811" s="2" t="s">
        <v>69</v>
      </c>
      <c r="W811" s="2" t="s">
        <v>96</v>
      </c>
      <c r="Y811" s="2" t="s">
        <v>96</v>
      </c>
    </row>
    <row r="812" spans="2:25" x14ac:dyDescent="0.2">
      <c r="B812" s="2">
        <v>1209853</v>
      </c>
      <c r="C812" s="2" t="s">
        <v>19</v>
      </c>
      <c r="D812" s="2" t="s">
        <v>47</v>
      </c>
      <c r="E812" s="3">
        <v>45881.634328703702</v>
      </c>
      <c r="G812" s="2" t="s">
        <v>937</v>
      </c>
      <c r="H812" s="2">
        <v>1740383</v>
      </c>
      <c r="I812" s="2" t="s">
        <v>105</v>
      </c>
      <c r="N812">
        <v>21</v>
      </c>
      <c r="O812" s="2" t="s">
        <v>84</v>
      </c>
      <c r="P812">
        <v>935307.52</v>
      </c>
      <c r="Q812" s="2" t="s">
        <v>69</v>
      </c>
      <c r="S812" s="2">
        <v>10720504</v>
      </c>
      <c r="T812">
        <v>935307.52</v>
      </c>
      <c r="U812" s="2" t="s">
        <v>69</v>
      </c>
      <c r="W812" s="2" t="s">
        <v>109</v>
      </c>
      <c r="Y812" s="2" t="s">
        <v>109</v>
      </c>
    </row>
    <row r="813" spans="2:25" x14ac:dyDescent="0.2">
      <c r="B813" s="2">
        <v>1209853</v>
      </c>
      <c r="C813" s="2" t="s">
        <v>19</v>
      </c>
      <c r="D813" s="2" t="s">
        <v>47</v>
      </c>
      <c r="E813" s="3">
        <v>45881.634328703702</v>
      </c>
      <c r="G813" s="2" t="s">
        <v>937</v>
      </c>
      <c r="H813" s="2">
        <v>1740384</v>
      </c>
      <c r="I813" s="2" t="s">
        <v>118</v>
      </c>
      <c r="N813">
        <v>21</v>
      </c>
      <c r="O813" s="2" t="s">
        <v>84</v>
      </c>
      <c r="P813">
        <v>87282455.790000007</v>
      </c>
      <c r="Q813" s="2" t="s">
        <v>69</v>
      </c>
      <c r="S813" s="2">
        <v>10720505</v>
      </c>
      <c r="T813">
        <v>87282455.790000007</v>
      </c>
      <c r="U813" s="2" t="s">
        <v>69</v>
      </c>
      <c r="W813" s="2" t="s">
        <v>122</v>
      </c>
      <c r="Y813" s="2" t="s">
        <v>122</v>
      </c>
    </row>
    <row r="814" spans="2:25" x14ac:dyDescent="0.2">
      <c r="B814" s="2">
        <v>1209853</v>
      </c>
      <c r="C814" s="2" t="s">
        <v>19</v>
      </c>
      <c r="D814" s="2" t="s">
        <v>47</v>
      </c>
      <c r="E814" s="3">
        <v>45881.634328703702</v>
      </c>
      <c r="G814" s="2" t="s">
        <v>937</v>
      </c>
      <c r="H814" s="2">
        <v>1740385</v>
      </c>
      <c r="I814" s="2" t="s">
        <v>131</v>
      </c>
      <c r="N814">
        <v>21</v>
      </c>
      <c r="O814" s="2" t="s">
        <v>84</v>
      </c>
      <c r="P814">
        <v>25340067.809999999</v>
      </c>
      <c r="Q814" s="2" t="s">
        <v>69</v>
      </c>
      <c r="S814" s="2">
        <v>10720506</v>
      </c>
      <c r="T814">
        <v>25340067.809999999</v>
      </c>
      <c r="U814" s="2" t="s">
        <v>69</v>
      </c>
      <c r="W814" s="2" t="s">
        <v>135</v>
      </c>
      <c r="Y814" s="2" t="s">
        <v>135</v>
      </c>
    </row>
    <row r="815" spans="2:25" x14ac:dyDescent="0.2">
      <c r="B815" s="2">
        <v>1209853</v>
      </c>
      <c r="C815" s="2" t="s">
        <v>19</v>
      </c>
      <c r="D815" s="2" t="s">
        <v>47</v>
      </c>
      <c r="E815" s="3">
        <v>45881.634328703702</v>
      </c>
      <c r="G815" s="2" t="s">
        <v>937</v>
      </c>
      <c r="H815" s="2">
        <v>1740386</v>
      </c>
      <c r="I815" s="2" t="s">
        <v>144</v>
      </c>
      <c r="N815">
        <v>21</v>
      </c>
      <c r="O815" s="2" t="s">
        <v>153</v>
      </c>
      <c r="P815">
        <v>3107185.55</v>
      </c>
      <c r="Q815" s="2" t="s">
        <v>69</v>
      </c>
      <c r="S815" s="2">
        <v>10720507</v>
      </c>
      <c r="T815">
        <v>2885395.65</v>
      </c>
      <c r="U815" s="2" t="s">
        <v>69</v>
      </c>
      <c r="W815" s="2" t="s">
        <v>148</v>
      </c>
      <c r="Y815" s="2" t="s">
        <v>148</v>
      </c>
    </row>
    <row r="816" spans="2:25" x14ac:dyDescent="0.2">
      <c r="B816" s="2">
        <v>1209853</v>
      </c>
      <c r="C816" s="2" t="s">
        <v>19</v>
      </c>
      <c r="D816" s="2" t="s">
        <v>47</v>
      </c>
      <c r="E816" s="3">
        <v>45881.634328703702</v>
      </c>
      <c r="G816" s="2" t="s">
        <v>937</v>
      </c>
      <c r="H816" s="2">
        <v>1740387</v>
      </c>
      <c r="I816" s="2" t="s">
        <v>158</v>
      </c>
      <c r="N816">
        <v>21</v>
      </c>
      <c r="O816" s="2" t="s">
        <v>153</v>
      </c>
      <c r="P816">
        <v>2122648.56</v>
      </c>
      <c r="Q816" s="2" t="s">
        <v>69</v>
      </c>
      <c r="S816" s="2">
        <v>10720508</v>
      </c>
      <c r="T816">
        <v>1518675.72</v>
      </c>
      <c r="U816" s="2" t="s">
        <v>69</v>
      </c>
      <c r="W816" s="2" t="s">
        <v>162</v>
      </c>
      <c r="Y816" s="2" t="s">
        <v>162</v>
      </c>
    </row>
    <row r="817" spans="2:25" x14ac:dyDescent="0.2">
      <c r="B817" s="2">
        <v>1209853</v>
      </c>
      <c r="C817" s="2" t="s">
        <v>19</v>
      </c>
      <c r="D817" s="2" t="s">
        <v>47</v>
      </c>
      <c r="E817" s="3">
        <v>45881.634328703702</v>
      </c>
      <c r="G817" s="2" t="s">
        <v>937</v>
      </c>
      <c r="H817" s="2">
        <v>1740388</v>
      </c>
      <c r="I817" s="2" t="s">
        <v>171</v>
      </c>
      <c r="N817">
        <v>21</v>
      </c>
      <c r="O817" s="2" t="s">
        <v>153</v>
      </c>
      <c r="P817">
        <v>3954597.45</v>
      </c>
      <c r="Q817" s="2" t="s">
        <v>69</v>
      </c>
      <c r="S817" s="2">
        <v>10720509</v>
      </c>
      <c r="T817">
        <v>2641589.5</v>
      </c>
      <c r="U817" s="2" t="s">
        <v>69</v>
      </c>
      <c r="W817" s="2" t="s">
        <v>175</v>
      </c>
      <c r="Y817" s="2" t="s">
        <v>175</v>
      </c>
    </row>
    <row r="818" spans="2:25" x14ac:dyDescent="0.2">
      <c r="B818" s="2">
        <v>1209853</v>
      </c>
      <c r="C818" s="2" t="s">
        <v>19</v>
      </c>
      <c r="D818" s="2" t="s">
        <v>47</v>
      </c>
      <c r="E818" s="3">
        <v>45881.634328703702</v>
      </c>
      <c r="G818" s="2" t="s">
        <v>937</v>
      </c>
      <c r="H818" s="2">
        <v>1740389</v>
      </c>
      <c r="I818" s="2" t="s">
        <v>184</v>
      </c>
      <c r="N818">
        <v>21</v>
      </c>
      <c r="O818" s="2" t="s">
        <v>153</v>
      </c>
      <c r="P818">
        <v>2264158.98</v>
      </c>
      <c r="Q818" s="2" t="s">
        <v>69</v>
      </c>
      <c r="S818" s="2">
        <v>10720510</v>
      </c>
      <c r="T818">
        <v>1236194.1000000001</v>
      </c>
      <c r="U818" s="2" t="s">
        <v>69</v>
      </c>
      <c r="W818" s="2" t="s">
        <v>188</v>
      </c>
      <c r="Y818" s="2" t="s">
        <v>188</v>
      </c>
    </row>
    <row r="819" spans="2:25" x14ac:dyDescent="0.2">
      <c r="B819" s="2">
        <v>1209853</v>
      </c>
      <c r="C819" s="2" t="s">
        <v>19</v>
      </c>
      <c r="D819" s="2" t="s">
        <v>47</v>
      </c>
      <c r="E819" s="3">
        <v>45881.634328703702</v>
      </c>
      <c r="G819" s="2" t="s">
        <v>937</v>
      </c>
      <c r="H819" s="2">
        <v>1740390</v>
      </c>
      <c r="I819" s="2" t="s">
        <v>197</v>
      </c>
      <c r="N819">
        <v>21</v>
      </c>
      <c r="O819" s="2" t="s">
        <v>153</v>
      </c>
      <c r="P819">
        <v>5935735.5899999999</v>
      </c>
      <c r="Q819" s="2" t="s">
        <v>69</v>
      </c>
      <c r="S819" s="2">
        <v>10720511</v>
      </c>
      <c r="T819">
        <v>3156483.66</v>
      </c>
      <c r="U819" s="2" t="s">
        <v>69</v>
      </c>
      <c r="W819" s="2" t="s">
        <v>201</v>
      </c>
      <c r="Y819" s="2" t="s">
        <v>201</v>
      </c>
    </row>
    <row r="820" spans="2:25" x14ac:dyDescent="0.2">
      <c r="B820" s="2">
        <v>1209853</v>
      </c>
      <c r="C820" s="2" t="s">
        <v>19</v>
      </c>
      <c r="D820" s="2" t="s">
        <v>47</v>
      </c>
      <c r="E820" s="3">
        <v>45881.634328703702</v>
      </c>
      <c r="G820" s="2" t="s">
        <v>937</v>
      </c>
      <c r="H820" s="2">
        <v>1740391</v>
      </c>
      <c r="I820" s="2" t="s">
        <v>210</v>
      </c>
      <c r="N820">
        <v>21</v>
      </c>
      <c r="O820" s="2" t="s">
        <v>153</v>
      </c>
      <c r="P820">
        <v>6509456.0999999996</v>
      </c>
      <c r="Q820" s="2" t="s">
        <v>69</v>
      </c>
      <c r="S820" s="2">
        <v>10720512</v>
      </c>
      <c r="T820">
        <v>3062101.38</v>
      </c>
      <c r="U820" s="2" t="s">
        <v>69</v>
      </c>
      <c r="W820" s="2" t="s">
        <v>214</v>
      </c>
      <c r="Y820" s="2" t="s">
        <v>214</v>
      </c>
    </row>
    <row r="821" spans="2:25" x14ac:dyDescent="0.2">
      <c r="B821" s="2">
        <v>1209853</v>
      </c>
      <c r="C821" s="2" t="s">
        <v>19</v>
      </c>
      <c r="D821" s="2" t="s">
        <v>47</v>
      </c>
      <c r="E821" s="3">
        <v>45881.634328703702</v>
      </c>
      <c r="G821" s="2" t="s">
        <v>937</v>
      </c>
      <c r="H821" s="2">
        <v>1740392</v>
      </c>
      <c r="I821" s="2" t="s">
        <v>223</v>
      </c>
      <c r="N821">
        <v>21</v>
      </c>
      <c r="O821" s="2" t="s">
        <v>153</v>
      </c>
      <c r="P821">
        <v>566039.1</v>
      </c>
      <c r="Q821" s="2" t="s">
        <v>69</v>
      </c>
      <c r="S821" s="2">
        <v>10720513</v>
      </c>
      <c r="T821">
        <v>355254.39</v>
      </c>
      <c r="U821" s="2" t="s">
        <v>69</v>
      </c>
      <c r="W821" s="2" t="s">
        <v>227</v>
      </c>
      <c r="Y821" s="2" t="s">
        <v>227</v>
      </c>
    </row>
    <row r="822" spans="2:25" x14ac:dyDescent="0.2">
      <c r="B822" s="2">
        <v>1209853</v>
      </c>
      <c r="C822" s="2" t="s">
        <v>19</v>
      </c>
      <c r="D822" s="2" t="s">
        <v>47</v>
      </c>
      <c r="E822" s="3">
        <v>45881.634328703702</v>
      </c>
      <c r="G822" s="2" t="s">
        <v>937</v>
      </c>
      <c r="H822" s="2">
        <v>1740393</v>
      </c>
      <c r="I822" s="2" t="s">
        <v>236</v>
      </c>
      <c r="N822">
        <v>21</v>
      </c>
      <c r="O822" s="2" t="s">
        <v>153</v>
      </c>
      <c r="P822">
        <v>495285.18</v>
      </c>
      <c r="Q822" s="2" t="s">
        <v>69</v>
      </c>
      <c r="S822" s="2">
        <v>10720514</v>
      </c>
      <c r="T822">
        <v>293916.18</v>
      </c>
      <c r="U822" s="2" t="s">
        <v>69</v>
      </c>
      <c r="W822" s="2" t="s">
        <v>240</v>
      </c>
      <c r="Y822" s="2" t="s">
        <v>240</v>
      </c>
    </row>
    <row r="823" spans="2:25" x14ac:dyDescent="0.2">
      <c r="B823" s="2">
        <v>1209853</v>
      </c>
      <c r="C823" s="2" t="s">
        <v>19</v>
      </c>
      <c r="D823" s="2" t="s">
        <v>47</v>
      </c>
      <c r="E823" s="3">
        <v>45881.634328703702</v>
      </c>
      <c r="G823" s="2" t="s">
        <v>937</v>
      </c>
      <c r="H823" s="2">
        <v>1740394</v>
      </c>
      <c r="I823" s="2" t="s">
        <v>249</v>
      </c>
      <c r="N823">
        <v>21</v>
      </c>
      <c r="O823" s="2" t="s">
        <v>153</v>
      </c>
      <c r="P823">
        <v>7909194.9000000004</v>
      </c>
      <c r="Q823" s="2" t="s">
        <v>69</v>
      </c>
      <c r="S823" s="2">
        <v>10720515</v>
      </c>
      <c r="T823">
        <v>24057318.600000001</v>
      </c>
      <c r="U823" s="2" t="s">
        <v>69</v>
      </c>
      <c r="W823" s="2" t="s">
        <v>253</v>
      </c>
      <c r="Y823" s="2" t="s">
        <v>253</v>
      </c>
    </row>
    <row r="824" spans="2:25" x14ac:dyDescent="0.2">
      <c r="B824" s="2">
        <v>1209853</v>
      </c>
      <c r="C824" s="2" t="s">
        <v>19</v>
      </c>
      <c r="D824" s="2" t="s">
        <v>47</v>
      </c>
      <c r="E824" s="3">
        <v>45881.634328703702</v>
      </c>
      <c r="G824" s="2" t="s">
        <v>937</v>
      </c>
      <c r="H824" s="2">
        <v>1740395</v>
      </c>
      <c r="I824" s="2" t="s">
        <v>262</v>
      </c>
      <c r="N824">
        <v>21</v>
      </c>
      <c r="O824" s="2" t="s">
        <v>153</v>
      </c>
      <c r="P824">
        <v>1981138.14</v>
      </c>
      <c r="Q824" s="2" t="s">
        <v>69</v>
      </c>
      <c r="S824" s="2">
        <v>10720516</v>
      </c>
      <c r="T824">
        <v>4360442.5199999996</v>
      </c>
      <c r="U824" s="2" t="s">
        <v>69</v>
      </c>
      <c r="W824" s="2" t="s">
        <v>266</v>
      </c>
      <c r="Y824" s="2" t="s">
        <v>266</v>
      </c>
    </row>
    <row r="825" spans="2:25" x14ac:dyDescent="0.2">
      <c r="B825" s="2">
        <v>1209853</v>
      </c>
      <c r="C825" s="2" t="s">
        <v>19</v>
      </c>
      <c r="D825" s="2" t="s">
        <v>47</v>
      </c>
      <c r="E825" s="3">
        <v>45881.634328703702</v>
      </c>
      <c r="G825" s="2" t="s">
        <v>937</v>
      </c>
      <c r="H825" s="2">
        <v>1740396</v>
      </c>
      <c r="I825" s="2" t="s">
        <v>275</v>
      </c>
      <c r="N825">
        <v>21</v>
      </c>
      <c r="O825" s="2" t="s">
        <v>153</v>
      </c>
      <c r="P825">
        <v>2122648.56</v>
      </c>
      <c r="Q825" s="2" t="s">
        <v>69</v>
      </c>
      <c r="S825" s="2">
        <v>10720517</v>
      </c>
      <c r="T825">
        <v>820677.36</v>
      </c>
      <c r="U825" s="2" t="s">
        <v>69</v>
      </c>
      <c r="W825" s="2" t="s">
        <v>279</v>
      </c>
      <c r="Y825" s="2" t="s">
        <v>279</v>
      </c>
    </row>
    <row r="826" spans="2:25" x14ac:dyDescent="0.2">
      <c r="B826" s="2">
        <v>1209853</v>
      </c>
      <c r="C826" s="2" t="s">
        <v>19</v>
      </c>
      <c r="D826" s="2" t="s">
        <v>47</v>
      </c>
      <c r="E826" s="3">
        <v>45881.634328703702</v>
      </c>
      <c r="G826" s="2" t="s">
        <v>937</v>
      </c>
      <c r="H826" s="2">
        <v>1740397</v>
      </c>
      <c r="I826" s="2" t="s">
        <v>288</v>
      </c>
      <c r="N826">
        <v>21</v>
      </c>
      <c r="O826" s="2" t="s">
        <v>153</v>
      </c>
      <c r="P826">
        <v>1981138.14</v>
      </c>
      <c r="Q826" s="2" t="s">
        <v>69</v>
      </c>
      <c r="S826" s="2">
        <v>10720518</v>
      </c>
      <c r="T826">
        <v>1371786</v>
      </c>
      <c r="U826" s="2" t="s">
        <v>69</v>
      </c>
      <c r="W826" s="2" t="s">
        <v>292</v>
      </c>
      <c r="Y826" s="2" t="s">
        <v>292</v>
      </c>
    </row>
    <row r="827" spans="2:25" x14ac:dyDescent="0.2">
      <c r="B827" s="2">
        <v>1209853</v>
      </c>
      <c r="C827" s="2" t="s">
        <v>19</v>
      </c>
      <c r="D827" s="2" t="s">
        <v>47</v>
      </c>
      <c r="E827" s="3">
        <v>45881.634328703702</v>
      </c>
      <c r="G827" s="2" t="s">
        <v>937</v>
      </c>
      <c r="H827" s="2">
        <v>1740398</v>
      </c>
      <c r="I827" s="2" t="s">
        <v>301</v>
      </c>
      <c r="N827">
        <v>21</v>
      </c>
      <c r="O827" s="2" t="s">
        <v>153</v>
      </c>
      <c r="P827">
        <v>990569.07</v>
      </c>
      <c r="Q827" s="2" t="s">
        <v>69</v>
      </c>
      <c r="S827" s="2">
        <v>10720519</v>
      </c>
      <c r="T827">
        <v>661411.38</v>
      </c>
      <c r="U827" s="2" t="s">
        <v>69</v>
      </c>
      <c r="W827" s="2" t="s">
        <v>305</v>
      </c>
      <c r="Y827" s="2" t="s">
        <v>305</v>
      </c>
    </row>
    <row r="828" spans="2:25" x14ac:dyDescent="0.2">
      <c r="B828" s="2">
        <v>1209853</v>
      </c>
      <c r="C828" s="2" t="s">
        <v>19</v>
      </c>
      <c r="D828" s="2" t="s">
        <v>47</v>
      </c>
      <c r="E828" s="3">
        <v>45881.634328703702</v>
      </c>
      <c r="G828" s="2" t="s">
        <v>937</v>
      </c>
      <c r="H828" s="2">
        <v>1740399</v>
      </c>
      <c r="I828" s="2" t="s">
        <v>314</v>
      </c>
      <c r="N828">
        <v>21</v>
      </c>
      <c r="O828" s="2" t="s">
        <v>153</v>
      </c>
      <c r="P828">
        <v>2655015.5499999998</v>
      </c>
      <c r="Q828" s="2" t="s">
        <v>69</v>
      </c>
      <c r="S828" s="2">
        <v>10720520</v>
      </c>
      <c r="T828">
        <v>3737107.8</v>
      </c>
      <c r="U828" s="2" t="s">
        <v>69</v>
      </c>
      <c r="W828" s="2" t="s">
        <v>318</v>
      </c>
      <c r="Y828" s="2" t="s">
        <v>318</v>
      </c>
    </row>
    <row r="829" spans="2:25" x14ac:dyDescent="0.2">
      <c r="B829" s="2">
        <v>1209853</v>
      </c>
      <c r="C829" s="2" t="s">
        <v>19</v>
      </c>
      <c r="D829" s="2" t="s">
        <v>47</v>
      </c>
      <c r="E829" s="3">
        <v>45881.634328703702</v>
      </c>
      <c r="G829" s="2" t="s">
        <v>937</v>
      </c>
      <c r="H829" s="2">
        <v>1740400</v>
      </c>
      <c r="I829" s="2" t="s">
        <v>327</v>
      </c>
      <c r="N829">
        <v>21</v>
      </c>
      <c r="O829" s="2" t="s">
        <v>153</v>
      </c>
      <c r="P829">
        <v>1330085.46</v>
      </c>
      <c r="Q829" s="2" t="s">
        <v>69</v>
      </c>
      <c r="S829" s="2">
        <v>10720521</v>
      </c>
      <c r="T829">
        <v>1931906.58</v>
      </c>
      <c r="U829" s="2" t="s">
        <v>69</v>
      </c>
      <c r="W829" s="2" t="s">
        <v>331</v>
      </c>
      <c r="Y829" s="2" t="s">
        <v>331</v>
      </c>
    </row>
    <row r="830" spans="2:25" x14ac:dyDescent="0.2">
      <c r="B830" s="2">
        <v>1209853</v>
      </c>
      <c r="C830" s="2" t="s">
        <v>19</v>
      </c>
      <c r="D830" s="2" t="s">
        <v>47</v>
      </c>
      <c r="E830" s="3">
        <v>45881.634328703702</v>
      </c>
      <c r="G830" s="2" t="s">
        <v>937</v>
      </c>
      <c r="H830" s="2">
        <v>1740401</v>
      </c>
      <c r="I830" s="2" t="s">
        <v>340</v>
      </c>
      <c r="N830">
        <v>21</v>
      </c>
      <c r="O830" s="2" t="s">
        <v>153</v>
      </c>
      <c r="P830">
        <v>215877.7</v>
      </c>
      <c r="Q830" s="2" t="s">
        <v>69</v>
      </c>
      <c r="S830" s="2">
        <v>10720522</v>
      </c>
      <c r="T830">
        <v>393099.5</v>
      </c>
      <c r="U830" s="2" t="s">
        <v>69</v>
      </c>
      <c r="W830" s="2" t="s">
        <v>344</v>
      </c>
      <c r="Y830" s="2" t="s">
        <v>344</v>
      </c>
    </row>
    <row r="831" spans="2:25" x14ac:dyDescent="0.2">
      <c r="B831" s="2">
        <v>1209853</v>
      </c>
      <c r="C831" s="2" t="s">
        <v>19</v>
      </c>
      <c r="D831" s="2" t="s">
        <v>47</v>
      </c>
      <c r="E831" s="3">
        <v>45881.634328703702</v>
      </c>
      <c r="G831" s="2" t="s">
        <v>937</v>
      </c>
      <c r="H831" s="2">
        <v>1740402</v>
      </c>
      <c r="I831" s="2" t="s">
        <v>353</v>
      </c>
      <c r="N831">
        <v>21</v>
      </c>
      <c r="O831" s="2" t="s">
        <v>153</v>
      </c>
      <c r="P831">
        <v>1388728.4</v>
      </c>
      <c r="Q831" s="2" t="s">
        <v>69</v>
      </c>
      <c r="S831" s="2">
        <v>10720523</v>
      </c>
      <c r="T831">
        <v>2394564.6</v>
      </c>
      <c r="U831" s="2" t="s">
        <v>69</v>
      </c>
      <c r="W831" s="2" t="s">
        <v>357</v>
      </c>
      <c r="Y831" s="2" t="s">
        <v>357</v>
      </c>
    </row>
    <row r="832" spans="2:25" x14ac:dyDescent="0.2">
      <c r="B832" s="2">
        <v>1209853</v>
      </c>
      <c r="C832" s="2" t="s">
        <v>19</v>
      </c>
      <c r="D832" s="2" t="s">
        <v>47</v>
      </c>
      <c r="E832" s="3">
        <v>45881.634328703702</v>
      </c>
      <c r="G832" s="2" t="s">
        <v>937</v>
      </c>
      <c r="H832" s="2">
        <v>1740403</v>
      </c>
      <c r="I832" s="2" t="s">
        <v>366</v>
      </c>
      <c r="N832">
        <v>21</v>
      </c>
      <c r="O832" s="2" t="s">
        <v>153</v>
      </c>
      <c r="P832">
        <v>678493.56</v>
      </c>
      <c r="Q832" s="2" t="s">
        <v>69</v>
      </c>
      <c r="S832" s="2">
        <v>10720524</v>
      </c>
      <c r="T832">
        <v>1593467.34</v>
      </c>
      <c r="U832" s="2" t="s">
        <v>69</v>
      </c>
      <c r="W832" s="2" t="s">
        <v>370</v>
      </c>
      <c r="Y832" s="2" t="s">
        <v>370</v>
      </c>
    </row>
    <row r="833" spans="2:25" x14ac:dyDescent="0.2">
      <c r="B833" s="2">
        <v>1209853</v>
      </c>
      <c r="C833" s="2" t="s">
        <v>19</v>
      </c>
      <c r="D833" s="2" t="s">
        <v>47</v>
      </c>
      <c r="E833" s="3">
        <v>45881.634328703702</v>
      </c>
      <c r="G833" s="2" t="s">
        <v>937</v>
      </c>
      <c r="H833" s="2">
        <v>1740404</v>
      </c>
      <c r="I833" s="2" t="s">
        <v>379</v>
      </c>
      <c r="N833">
        <v>21</v>
      </c>
      <c r="O833" s="2" t="s">
        <v>153</v>
      </c>
      <c r="P833">
        <v>3347515.15</v>
      </c>
      <c r="Q833" s="2" t="s">
        <v>69</v>
      </c>
      <c r="S833" s="2">
        <v>10720525</v>
      </c>
      <c r="T833">
        <v>5435179.4400000004</v>
      </c>
      <c r="U833" s="2" t="s">
        <v>69</v>
      </c>
      <c r="W833" s="2" t="s">
        <v>383</v>
      </c>
      <c r="Y833" s="2" t="s">
        <v>383</v>
      </c>
    </row>
    <row r="834" spans="2:25" x14ac:dyDescent="0.2">
      <c r="B834" s="2">
        <v>1209853</v>
      </c>
      <c r="C834" s="2" t="s">
        <v>19</v>
      </c>
      <c r="D834" s="2" t="s">
        <v>47</v>
      </c>
      <c r="E834" s="3">
        <v>45881.634328703702</v>
      </c>
      <c r="G834" s="2" t="s">
        <v>937</v>
      </c>
      <c r="H834" s="2">
        <v>1740405</v>
      </c>
      <c r="I834" s="2" t="s">
        <v>392</v>
      </c>
      <c r="N834">
        <v>21</v>
      </c>
      <c r="O834" s="2" t="s">
        <v>153</v>
      </c>
      <c r="P834">
        <v>559044.72</v>
      </c>
      <c r="Q834" s="2" t="s">
        <v>69</v>
      </c>
      <c r="S834" s="2">
        <v>10720526</v>
      </c>
      <c r="T834">
        <v>867083.82</v>
      </c>
      <c r="U834" s="2" t="s">
        <v>69</v>
      </c>
      <c r="W834" s="2" t="s">
        <v>396</v>
      </c>
      <c r="Y834" s="2" t="s">
        <v>396</v>
      </c>
    </row>
    <row r="835" spans="2:25" x14ac:dyDescent="0.2">
      <c r="B835" s="2">
        <v>1209853</v>
      </c>
      <c r="C835" s="2" t="s">
        <v>19</v>
      </c>
      <c r="D835" s="2" t="s">
        <v>47</v>
      </c>
      <c r="E835" s="3">
        <v>45881.634328703702</v>
      </c>
      <c r="G835" s="2" t="s">
        <v>937</v>
      </c>
      <c r="H835" s="2">
        <v>1740406</v>
      </c>
      <c r="I835" s="2" t="s">
        <v>405</v>
      </c>
      <c r="N835">
        <v>21</v>
      </c>
      <c r="O835" s="2" t="s">
        <v>153</v>
      </c>
      <c r="P835">
        <v>5087777.78</v>
      </c>
      <c r="Q835" s="2" t="s">
        <v>69</v>
      </c>
      <c r="S835" s="2">
        <v>10720527</v>
      </c>
      <c r="T835">
        <v>7106119.4299999997</v>
      </c>
      <c r="U835" s="2" t="s">
        <v>69</v>
      </c>
      <c r="W835" s="2" t="s">
        <v>409</v>
      </c>
      <c r="Y835" s="2" t="s">
        <v>409</v>
      </c>
    </row>
    <row r="836" spans="2:25" x14ac:dyDescent="0.2">
      <c r="B836" s="2">
        <v>1209853</v>
      </c>
      <c r="C836" s="2" t="s">
        <v>19</v>
      </c>
      <c r="D836" s="2" t="s">
        <v>47</v>
      </c>
      <c r="E836" s="3">
        <v>45881.634328703702</v>
      </c>
      <c r="G836" s="2" t="s">
        <v>937</v>
      </c>
      <c r="H836" s="2">
        <v>1740407</v>
      </c>
      <c r="I836" s="2" t="s">
        <v>418</v>
      </c>
      <c r="N836">
        <v>21</v>
      </c>
      <c r="O836" s="2" t="s">
        <v>153</v>
      </c>
      <c r="P836">
        <v>3347515.15</v>
      </c>
      <c r="Q836" s="2" t="s">
        <v>69</v>
      </c>
      <c r="S836" s="2">
        <v>10720528</v>
      </c>
      <c r="T836">
        <v>5990549.0199999996</v>
      </c>
      <c r="U836" s="2" t="s">
        <v>69</v>
      </c>
      <c r="W836" s="2" t="s">
        <v>422</v>
      </c>
      <c r="Y836" s="2" t="s">
        <v>422</v>
      </c>
    </row>
    <row r="837" spans="2:25" x14ac:dyDescent="0.2">
      <c r="B837" s="2">
        <v>1209853</v>
      </c>
      <c r="C837" s="2" t="s">
        <v>19</v>
      </c>
      <c r="D837" s="2" t="s">
        <v>47</v>
      </c>
      <c r="E837" s="3">
        <v>45881.634328703702</v>
      </c>
      <c r="G837" s="2" t="s">
        <v>937</v>
      </c>
      <c r="H837" s="2">
        <v>1740408</v>
      </c>
      <c r="I837" s="2" t="s">
        <v>431</v>
      </c>
      <c r="N837">
        <v>21</v>
      </c>
      <c r="O837" s="2" t="s">
        <v>153</v>
      </c>
      <c r="P837">
        <v>1947760.9</v>
      </c>
      <c r="Q837" s="2" t="s">
        <v>69</v>
      </c>
      <c r="S837" s="2">
        <v>10720529</v>
      </c>
      <c r="T837">
        <v>3371936.75</v>
      </c>
      <c r="U837" s="2" t="s">
        <v>69</v>
      </c>
      <c r="W837" s="2" t="s">
        <v>435</v>
      </c>
      <c r="Y837" s="2" t="s">
        <v>435</v>
      </c>
    </row>
    <row r="838" spans="2:25" x14ac:dyDescent="0.2">
      <c r="B838" s="2">
        <v>1209853</v>
      </c>
      <c r="C838" s="2" t="s">
        <v>19</v>
      </c>
      <c r="D838" s="2" t="s">
        <v>47</v>
      </c>
      <c r="E838" s="3">
        <v>45881.634328703702</v>
      </c>
      <c r="G838" s="2" t="s">
        <v>937</v>
      </c>
      <c r="H838" s="2">
        <v>1740409</v>
      </c>
      <c r="I838" s="2" t="s">
        <v>444</v>
      </c>
      <c r="N838">
        <v>21</v>
      </c>
      <c r="O838" s="2" t="s">
        <v>153</v>
      </c>
      <c r="P838">
        <v>2355091.08</v>
      </c>
      <c r="Q838" s="2" t="s">
        <v>69</v>
      </c>
      <c r="S838" s="2">
        <v>10720530</v>
      </c>
      <c r="T838">
        <v>3311223.6</v>
      </c>
      <c r="U838" s="2" t="s">
        <v>69</v>
      </c>
      <c r="W838" s="2" t="s">
        <v>448</v>
      </c>
      <c r="Y838" s="2" t="s">
        <v>448</v>
      </c>
    </row>
    <row r="839" spans="2:25" x14ac:dyDescent="0.2">
      <c r="B839" s="2">
        <v>1209853</v>
      </c>
      <c r="C839" s="2" t="s">
        <v>19</v>
      </c>
      <c r="D839" s="2" t="s">
        <v>47</v>
      </c>
      <c r="E839" s="3">
        <v>45881.634328703702</v>
      </c>
      <c r="G839" s="2" t="s">
        <v>937</v>
      </c>
      <c r="H839" s="2">
        <v>1740410</v>
      </c>
      <c r="I839" s="2" t="s">
        <v>457</v>
      </c>
      <c r="N839">
        <v>21</v>
      </c>
      <c r="O839" s="2" t="s">
        <v>153</v>
      </c>
      <c r="P839">
        <v>2355091.08</v>
      </c>
      <c r="Q839" s="2" t="s">
        <v>69</v>
      </c>
      <c r="S839" s="2">
        <v>10720531</v>
      </c>
      <c r="T839">
        <v>3311223.6</v>
      </c>
      <c r="U839" s="2" t="s">
        <v>69</v>
      </c>
      <c r="W839" s="2" t="s">
        <v>461</v>
      </c>
      <c r="Y839" s="2" t="s">
        <v>461</v>
      </c>
    </row>
    <row r="840" spans="2:25" x14ac:dyDescent="0.2">
      <c r="B840" s="2">
        <v>1209853</v>
      </c>
      <c r="C840" s="2" t="s">
        <v>19</v>
      </c>
      <c r="D840" s="2" t="s">
        <v>47</v>
      </c>
      <c r="E840" s="3">
        <v>45881.634328703702</v>
      </c>
      <c r="G840" s="2" t="s">
        <v>937</v>
      </c>
      <c r="H840" s="2">
        <v>1740411</v>
      </c>
      <c r="I840" s="2" t="s">
        <v>470</v>
      </c>
      <c r="N840">
        <v>21</v>
      </c>
      <c r="O840" s="2" t="s">
        <v>153</v>
      </c>
      <c r="P840">
        <v>962329</v>
      </c>
      <c r="Q840" s="2" t="s">
        <v>69</v>
      </c>
      <c r="S840" s="2">
        <v>10720532</v>
      </c>
      <c r="T840">
        <v>1348991</v>
      </c>
      <c r="U840" s="2" t="s">
        <v>69</v>
      </c>
      <c r="W840" s="2" t="s">
        <v>474</v>
      </c>
      <c r="Y840" s="2" t="s">
        <v>474</v>
      </c>
    </row>
    <row r="841" spans="2:25" x14ac:dyDescent="0.2">
      <c r="B841" s="2">
        <v>1209853</v>
      </c>
      <c r="C841" s="2" t="s">
        <v>19</v>
      </c>
      <c r="D841" s="2" t="s">
        <v>47</v>
      </c>
      <c r="E841" s="3">
        <v>45881.634328703702</v>
      </c>
      <c r="G841" s="2" t="s">
        <v>937</v>
      </c>
      <c r="H841" s="2">
        <v>1740412</v>
      </c>
      <c r="I841" s="2" t="s">
        <v>483</v>
      </c>
      <c r="N841">
        <v>21</v>
      </c>
      <c r="O841" s="2" t="s">
        <v>153</v>
      </c>
      <c r="P841">
        <v>278177.25</v>
      </c>
      <c r="Q841" s="2" t="s">
        <v>69</v>
      </c>
      <c r="S841" s="2">
        <v>10720533</v>
      </c>
      <c r="T841">
        <v>379132.7</v>
      </c>
      <c r="U841" s="2" t="s">
        <v>69</v>
      </c>
      <c r="W841" s="2" t="s">
        <v>487</v>
      </c>
      <c r="Y841" s="2" t="s">
        <v>487</v>
      </c>
    </row>
    <row r="842" spans="2:25" x14ac:dyDescent="0.2">
      <c r="B842" s="2">
        <v>1209853</v>
      </c>
      <c r="C842" s="2" t="s">
        <v>19</v>
      </c>
      <c r="D842" s="2" t="s">
        <v>47</v>
      </c>
      <c r="E842" s="3">
        <v>45881.634328703702</v>
      </c>
      <c r="G842" s="2" t="s">
        <v>937</v>
      </c>
      <c r="H842" s="2">
        <v>1740413</v>
      </c>
      <c r="I842" s="2" t="s">
        <v>496</v>
      </c>
      <c r="N842">
        <v>21</v>
      </c>
      <c r="O842" s="2" t="s">
        <v>153</v>
      </c>
      <c r="P842">
        <v>278177.25</v>
      </c>
      <c r="Q842" s="2" t="s">
        <v>69</v>
      </c>
      <c r="S842" s="2">
        <v>10720534</v>
      </c>
      <c r="T842">
        <v>379132.7</v>
      </c>
      <c r="U842" s="2" t="s">
        <v>69</v>
      </c>
      <c r="W842" s="2" t="s">
        <v>500</v>
      </c>
      <c r="Y842" s="2" t="s">
        <v>500</v>
      </c>
    </row>
    <row r="843" spans="2:25" x14ac:dyDescent="0.2">
      <c r="B843" s="2">
        <v>1209853</v>
      </c>
      <c r="C843" s="2" t="s">
        <v>19</v>
      </c>
      <c r="D843" s="2" t="s">
        <v>47</v>
      </c>
      <c r="E843" s="3">
        <v>45881.634328703702</v>
      </c>
      <c r="G843" s="2" t="s">
        <v>937</v>
      </c>
      <c r="H843" s="2">
        <v>1740414</v>
      </c>
      <c r="I843" s="2" t="s">
        <v>509</v>
      </c>
      <c r="N843">
        <v>21</v>
      </c>
      <c r="O843" s="2" t="s">
        <v>153</v>
      </c>
      <c r="P843">
        <v>2846724.3</v>
      </c>
      <c r="Q843" s="2" t="s">
        <v>69</v>
      </c>
      <c r="S843" s="2">
        <v>10720535</v>
      </c>
      <c r="T843">
        <v>2471351.1</v>
      </c>
      <c r="U843" s="2" t="s">
        <v>69</v>
      </c>
      <c r="W843" s="2" t="s">
        <v>513</v>
      </c>
      <c r="Y843" s="2" t="s">
        <v>513</v>
      </c>
    </row>
    <row r="844" spans="2:25" x14ac:dyDescent="0.2">
      <c r="B844" s="2">
        <v>1209853</v>
      </c>
      <c r="C844" s="2" t="s">
        <v>19</v>
      </c>
      <c r="D844" s="2" t="s">
        <v>47</v>
      </c>
      <c r="E844" s="3">
        <v>45881.634328703702</v>
      </c>
      <c r="G844" s="2" t="s">
        <v>937</v>
      </c>
      <c r="H844" s="2">
        <v>1740415</v>
      </c>
      <c r="I844" s="2" t="s">
        <v>522</v>
      </c>
      <c r="N844">
        <v>21</v>
      </c>
      <c r="O844" s="2" t="s">
        <v>153</v>
      </c>
      <c r="P844">
        <v>2175998.6</v>
      </c>
      <c r="Q844" s="2" t="s">
        <v>69</v>
      </c>
      <c r="S844" s="2">
        <v>10720536</v>
      </c>
      <c r="T844">
        <v>1948296.5</v>
      </c>
      <c r="U844" s="2" t="s">
        <v>69</v>
      </c>
      <c r="W844" s="2" t="s">
        <v>526</v>
      </c>
      <c r="Y844" s="2" t="s">
        <v>526</v>
      </c>
    </row>
    <row r="845" spans="2:25" x14ac:dyDescent="0.2">
      <c r="B845" s="2">
        <v>1209853</v>
      </c>
      <c r="C845" s="2" t="s">
        <v>19</v>
      </c>
      <c r="D845" s="2" t="s">
        <v>47</v>
      </c>
      <c r="E845" s="3">
        <v>45881.634328703702</v>
      </c>
      <c r="G845" s="2" t="s">
        <v>937</v>
      </c>
      <c r="H845" s="2">
        <v>1740416</v>
      </c>
      <c r="I845" s="2" t="s">
        <v>535</v>
      </c>
      <c r="N845">
        <v>21</v>
      </c>
      <c r="O845" s="2" t="s">
        <v>153</v>
      </c>
      <c r="P845">
        <v>2175998.6</v>
      </c>
      <c r="Q845" s="2" t="s">
        <v>69</v>
      </c>
      <c r="S845" s="2">
        <v>10720537</v>
      </c>
      <c r="T845">
        <v>1948296.5</v>
      </c>
      <c r="U845" s="2" t="s">
        <v>69</v>
      </c>
      <c r="W845" s="2" t="s">
        <v>539</v>
      </c>
      <c r="Y845" s="2" t="s">
        <v>539</v>
      </c>
    </row>
    <row r="846" spans="2:25" x14ac:dyDescent="0.2">
      <c r="B846" s="2">
        <v>1209853</v>
      </c>
      <c r="C846" s="2" t="s">
        <v>19</v>
      </c>
      <c r="D846" s="2" t="s">
        <v>47</v>
      </c>
      <c r="E846" s="3">
        <v>45881.634328703702</v>
      </c>
      <c r="G846" s="2" t="s">
        <v>937</v>
      </c>
      <c r="H846" s="2">
        <v>1740417</v>
      </c>
      <c r="I846" s="2" t="s">
        <v>548</v>
      </c>
      <c r="N846">
        <v>21</v>
      </c>
      <c r="O846" s="2" t="s">
        <v>153</v>
      </c>
      <c r="P846">
        <v>9732372.1500000004</v>
      </c>
      <c r="Q846" s="2" t="s">
        <v>69</v>
      </c>
      <c r="S846" s="2">
        <v>10720538</v>
      </c>
      <c r="T846">
        <v>11169438.449999999</v>
      </c>
      <c r="U846" s="2" t="s">
        <v>69</v>
      </c>
      <c r="W846" s="2" t="s">
        <v>552</v>
      </c>
      <c r="Y846" s="2" t="s">
        <v>552</v>
      </c>
    </row>
    <row r="847" spans="2:25" x14ac:dyDescent="0.2">
      <c r="B847" s="2">
        <v>1209853</v>
      </c>
      <c r="C847" s="2" t="s">
        <v>19</v>
      </c>
      <c r="D847" s="2" t="s">
        <v>47</v>
      </c>
      <c r="E847" s="3">
        <v>45881.634328703702</v>
      </c>
      <c r="G847" s="2" t="s">
        <v>937</v>
      </c>
      <c r="H847" s="2">
        <v>1740418</v>
      </c>
      <c r="I847" s="2" t="s">
        <v>561</v>
      </c>
      <c r="N847">
        <v>21</v>
      </c>
      <c r="O847" s="2" t="s">
        <v>153</v>
      </c>
      <c r="P847">
        <v>7457024.9000000004</v>
      </c>
      <c r="Q847" s="2" t="s">
        <v>69</v>
      </c>
      <c r="S847" s="2">
        <v>10720539</v>
      </c>
      <c r="T847">
        <v>7762049.0999999996</v>
      </c>
      <c r="U847" s="2" t="s">
        <v>69</v>
      </c>
      <c r="W847" s="2" t="s">
        <v>565</v>
      </c>
      <c r="Y847" s="2" t="s">
        <v>565</v>
      </c>
    </row>
    <row r="848" spans="2:25" x14ac:dyDescent="0.2">
      <c r="B848" s="2">
        <v>1209853</v>
      </c>
      <c r="C848" s="2" t="s">
        <v>19</v>
      </c>
      <c r="D848" s="2" t="s">
        <v>47</v>
      </c>
      <c r="E848" s="3">
        <v>45881.634328703702</v>
      </c>
      <c r="G848" s="2" t="s">
        <v>937</v>
      </c>
      <c r="H848" s="2">
        <v>1740419</v>
      </c>
      <c r="I848" s="2" t="s">
        <v>574</v>
      </c>
      <c r="N848">
        <v>21</v>
      </c>
      <c r="O848" s="2" t="s">
        <v>153</v>
      </c>
      <c r="P848">
        <v>7457024.9000000004</v>
      </c>
      <c r="Q848" s="2" t="s">
        <v>69</v>
      </c>
      <c r="S848" s="2">
        <v>10720540</v>
      </c>
      <c r="T848">
        <v>6605317.9000000004</v>
      </c>
      <c r="U848" s="2" t="s">
        <v>69</v>
      </c>
      <c r="W848" s="2" t="s">
        <v>578</v>
      </c>
      <c r="Y848" s="2" t="s">
        <v>578</v>
      </c>
    </row>
    <row r="849" spans="2:25" x14ac:dyDescent="0.2">
      <c r="B849" s="2">
        <v>1209853</v>
      </c>
      <c r="C849" s="2" t="s">
        <v>19</v>
      </c>
      <c r="D849" s="2" t="s">
        <v>47</v>
      </c>
      <c r="E849" s="3">
        <v>45881.634328703702</v>
      </c>
      <c r="G849" s="2" t="s">
        <v>937</v>
      </c>
      <c r="H849" s="2">
        <v>1740420</v>
      </c>
      <c r="I849" s="2" t="s">
        <v>587</v>
      </c>
      <c r="N849">
        <v>21</v>
      </c>
      <c r="O849" s="2" t="s">
        <v>153</v>
      </c>
      <c r="P849">
        <v>1694828.95</v>
      </c>
      <c r="Q849" s="2" t="s">
        <v>69</v>
      </c>
      <c r="S849" s="2">
        <v>10720541</v>
      </c>
      <c r="T849">
        <v>2347303.0499999998</v>
      </c>
      <c r="U849" s="2" t="s">
        <v>69</v>
      </c>
      <c r="W849" s="2" t="s">
        <v>591</v>
      </c>
      <c r="Y849" s="2" t="s">
        <v>591</v>
      </c>
    </row>
    <row r="850" spans="2:25" x14ac:dyDescent="0.2">
      <c r="B850" s="2">
        <v>1209853</v>
      </c>
      <c r="C850" s="2" t="s">
        <v>19</v>
      </c>
      <c r="D850" s="2" t="s">
        <v>47</v>
      </c>
      <c r="E850" s="3">
        <v>45881.634328703702</v>
      </c>
      <c r="G850" s="2" t="s">
        <v>937</v>
      </c>
      <c r="H850" s="2">
        <v>1740421</v>
      </c>
      <c r="I850" s="2" t="s">
        <v>600</v>
      </c>
      <c r="N850">
        <v>21</v>
      </c>
      <c r="O850" s="2" t="s">
        <v>153</v>
      </c>
      <c r="P850">
        <v>1935411.2</v>
      </c>
      <c r="Q850" s="2" t="s">
        <v>69</v>
      </c>
      <c r="S850" s="2">
        <v>10720542</v>
      </c>
      <c r="T850">
        <v>2490153.75</v>
      </c>
      <c r="U850" s="2" t="s">
        <v>69</v>
      </c>
      <c r="W850" s="2" t="s">
        <v>604</v>
      </c>
      <c r="Y850" s="2" t="s">
        <v>604</v>
      </c>
    </row>
    <row r="851" spans="2:25" x14ac:dyDescent="0.2">
      <c r="B851" s="2">
        <v>1209853</v>
      </c>
      <c r="C851" s="2" t="s">
        <v>19</v>
      </c>
      <c r="D851" s="2" t="s">
        <v>47</v>
      </c>
      <c r="E851" s="3">
        <v>45881.634328703702</v>
      </c>
      <c r="G851" s="2" t="s">
        <v>937</v>
      </c>
      <c r="H851" s="2">
        <v>1740422</v>
      </c>
      <c r="I851" s="2" t="s">
        <v>613</v>
      </c>
      <c r="N851">
        <v>21</v>
      </c>
      <c r="O851" s="2" t="s">
        <v>153</v>
      </c>
      <c r="P851">
        <v>4886918.2</v>
      </c>
      <c r="Q851" s="2" t="s">
        <v>69</v>
      </c>
      <c r="S851" s="2">
        <v>10720543</v>
      </c>
      <c r="T851">
        <v>7039024.2199999997</v>
      </c>
      <c r="U851" s="2" t="s">
        <v>69</v>
      </c>
      <c r="W851" s="2" t="s">
        <v>617</v>
      </c>
      <c r="Y851" s="2" t="s">
        <v>617</v>
      </c>
    </row>
    <row r="852" spans="2:25" x14ac:dyDescent="0.2">
      <c r="B852" s="2">
        <v>1209853</v>
      </c>
      <c r="C852" s="2" t="s">
        <v>19</v>
      </c>
      <c r="D852" s="2" t="s">
        <v>47</v>
      </c>
      <c r="E852" s="3">
        <v>45881.634328703702</v>
      </c>
      <c r="G852" s="2" t="s">
        <v>937</v>
      </c>
      <c r="H852" s="2">
        <v>1740423</v>
      </c>
      <c r="I852" s="2" t="s">
        <v>626</v>
      </c>
      <c r="N852">
        <v>21</v>
      </c>
      <c r="O852" s="2" t="s">
        <v>153</v>
      </c>
      <c r="P852">
        <v>2168996.63</v>
      </c>
      <c r="Q852" s="2" t="s">
        <v>69</v>
      </c>
      <c r="S852" s="2">
        <v>10720544</v>
      </c>
      <c r="T852">
        <v>5097608.0199999996</v>
      </c>
      <c r="U852" s="2" t="s">
        <v>69</v>
      </c>
      <c r="W852" s="2" t="s">
        <v>630</v>
      </c>
      <c r="Y852" s="2" t="s">
        <v>630</v>
      </c>
    </row>
    <row r="853" spans="2:25" x14ac:dyDescent="0.2">
      <c r="B853" s="2">
        <v>1209853</v>
      </c>
      <c r="C853" s="2" t="s">
        <v>19</v>
      </c>
      <c r="D853" s="2" t="s">
        <v>47</v>
      </c>
      <c r="E853" s="3">
        <v>45881.634328703702</v>
      </c>
      <c r="G853" s="2" t="s">
        <v>937</v>
      </c>
      <c r="H853" s="2">
        <v>1740424</v>
      </c>
      <c r="I853" s="2" t="s">
        <v>639</v>
      </c>
      <c r="N853">
        <v>21</v>
      </c>
      <c r="O853" s="2" t="s">
        <v>153</v>
      </c>
      <c r="P853">
        <v>424529.97</v>
      </c>
      <c r="Q853" s="2" t="s">
        <v>69</v>
      </c>
      <c r="S853" s="2">
        <v>10720545</v>
      </c>
      <c r="T853">
        <v>320683.68</v>
      </c>
      <c r="U853" s="2" t="s">
        <v>69</v>
      </c>
      <c r="W853" s="2" t="s">
        <v>643</v>
      </c>
      <c r="Y853" s="2" t="s">
        <v>643</v>
      </c>
    </row>
    <row r="854" spans="2:25" x14ac:dyDescent="0.2">
      <c r="B854" s="2">
        <v>1209853</v>
      </c>
      <c r="C854" s="2" t="s">
        <v>19</v>
      </c>
      <c r="D854" s="2" t="s">
        <v>47</v>
      </c>
      <c r="E854" s="3">
        <v>45881.634328703702</v>
      </c>
      <c r="G854" s="2" t="s">
        <v>937</v>
      </c>
      <c r="H854" s="2">
        <v>1740425</v>
      </c>
      <c r="I854" s="2" t="s">
        <v>652</v>
      </c>
      <c r="N854">
        <v>21</v>
      </c>
      <c r="O854" s="2" t="s">
        <v>153</v>
      </c>
      <c r="P854">
        <v>42581.88</v>
      </c>
      <c r="Q854" s="2" t="s">
        <v>69</v>
      </c>
      <c r="S854" s="2">
        <v>10720546</v>
      </c>
      <c r="T854">
        <v>129409.8</v>
      </c>
      <c r="U854" s="2" t="s">
        <v>69</v>
      </c>
      <c r="W854" s="2" t="s">
        <v>656</v>
      </c>
      <c r="Y854" s="2" t="s">
        <v>656</v>
      </c>
    </row>
    <row r="855" spans="2:25" x14ac:dyDescent="0.2">
      <c r="B855" s="2">
        <v>1209853</v>
      </c>
      <c r="C855" s="2" t="s">
        <v>19</v>
      </c>
      <c r="D855" s="2" t="s">
        <v>47</v>
      </c>
      <c r="E855" s="3">
        <v>45881.634328703702</v>
      </c>
      <c r="G855" s="2" t="s">
        <v>937</v>
      </c>
      <c r="H855" s="2">
        <v>1740426</v>
      </c>
      <c r="I855" s="2" t="s">
        <v>665</v>
      </c>
      <c r="N855">
        <v>21</v>
      </c>
      <c r="O855" s="2" t="s">
        <v>153</v>
      </c>
      <c r="P855">
        <v>2020798.2</v>
      </c>
      <c r="Q855" s="2" t="s">
        <v>69</v>
      </c>
      <c r="S855" s="2">
        <v>10720547</v>
      </c>
      <c r="T855">
        <v>2500355.9</v>
      </c>
      <c r="U855" s="2" t="s">
        <v>69</v>
      </c>
      <c r="W855" s="2" t="s">
        <v>669</v>
      </c>
      <c r="Y855" s="2" t="s">
        <v>669</v>
      </c>
    </row>
    <row r="856" spans="2:25" x14ac:dyDescent="0.2">
      <c r="B856" s="2">
        <v>1209853</v>
      </c>
      <c r="C856" s="2" t="s">
        <v>19</v>
      </c>
      <c r="D856" s="2" t="s">
        <v>47</v>
      </c>
      <c r="E856" s="3">
        <v>45881.634328703702</v>
      </c>
      <c r="G856" s="2" t="s">
        <v>937</v>
      </c>
      <c r="H856" s="2">
        <v>1740427</v>
      </c>
      <c r="I856" s="2" t="s">
        <v>678</v>
      </c>
      <c r="N856">
        <v>21</v>
      </c>
      <c r="O856" s="2" t="s">
        <v>153</v>
      </c>
      <c r="P856">
        <v>2203927.0499999998</v>
      </c>
      <c r="Q856" s="2" t="s">
        <v>69</v>
      </c>
      <c r="S856" s="2">
        <v>10720548</v>
      </c>
      <c r="T856">
        <v>8884955.0999999996</v>
      </c>
      <c r="U856" s="2" t="s">
        <v>69</v>
      </c>
      <c r="W856" s="2" t="s">
        <v>682</v>
      </c>
      <c r="Y856" s="2" t="s">
        <v>682</v>
      </c>
    </row>
    <row r="857" spans="2:25" x14ac:dyDescent="0.2">
      <c r="B857" s="2">
        <v>1209853</v>
      </c>
      <c r="C857" s="2" t="s">
        <v>19</v>
      </c>
      <c r="D857" s="2" t="s">
        <v>47</v>
      </c>
      <c r="E857" s="3">
        <v>45881.634328703702</v>
      </c>
      <c r="G857" s="2" t="s">
        <v>937</v>
      </c>
      <c r="H857" s="2">
        <v>1740428</v>
      </c>
      <c r="I857" s="2" t="s">
        <v>691</v>
      </c>
      <c r="N857">
        <v>21</v>
      </c>
      <c r="O857" s="2" t="s">
        <v>153</v>
      </c>
      <c r="P857">
        <v>3389657.9</v>
      </c>
      <c r="Q857" s="2" t="s">
        <v>69</v>
      </c>
      <c r="S857" s="2">
        <v>10720549</v>
      </c>
      <c r="T857">
        <v>1609977.55</v>
      </c>
      <c r="U857" s="2" t="s">
        <v>69</v>
      </c>
      <c r="W857" s="2" t="s">
        <v>695</v>
      </c>
      <c r="Y857" s="2" t="s">
        <v>695</v>
      </c>
    </row>
    <row r="858" spans="2:25" x14ac:dyDescent="0.2">
      <c r="B858" s="2">
        <v>1209853</v>
      </c>
      <c r="C858" s="2" t="s">
        <v>19</v>
      </c>
      <c r="D858" s="2" t="s">
        <v>47</v>
      </c>
      <c r="E858" s="3">
        <v>45881.634328703702</v>
      </c>
      <c r="G858" s="2" t="s">
        <v>937</v>
      </c>
      <c r="H858" s="2">
        <v>1740429</v>
      </c>
      <c r="I858" s="2" t="s">
        <v>704</v>
      </c>
      <c r="N858">
        <v>21</v>
      </c>
      <c r="O858" s="2" t="s">
        <v>153</v>
      </c>
      <c r="P858">
        <v>888550.56</v>
      </c>
      <c r="Q858" s="2" t="s">
        <v>69</v>
      </c>
      <c r="S858" s="2">
        <v>10720550</v>
      </c>
      <c r="T858">
        <v>2433040.7400000002</v>
      </c>
      <c r="U858" s="2" t="s">
        <v>69</v>
      </c>
      <c r="W858" s="2" t="s">
        <v>708</v>
      </c>
      <c r="Y858" s="2" t="s">
        <v>708</v>
      </c>
    </row>
    <row r="859" spans="2:25" x14ac:dyDescent="0.2">
      <c r="B859" s="2">
        <v>1209853</v>
      </c>
      <c r="C859" s="2" t="s">
        <v>19</v>
      </c>
      <c r="D859" s="2" t="s">
        <v>47</v>
      </c>
      <c r="E859" s="3">
        <v>45881.634328703702</v>
      </c>
      <c r="G859" s="2" t="s">
        <v>937</v>
      </c>
      <c r="H859" s="2">
        <v>1740430</v>
      </c>
      <c r="I859" s="2" t="s">
        <v>717</v>
      </c>
      <c r="N859">
        <v>21</v>
      </c>
      <c r="O859" s="2" t="s">
        <v>153</v>
      </c>
      <c r="P859">
        <v>1808913.23</v>
      </c>
      <c r="Q859" s="2" t="s">
        <v>69</v>
      </c>
      <c r="S859" s="2">
        <v>10720551</v>
      </c>
      <c r="T859">
        <v>7021525.4199999999</v>
      </c>
      <c r="U859" s="2" t="s">
        <v>69</v>
      </c>
      <c r="W859" s="2" t="s">
        <v>721</v>
      </c>
      <c r="Y859" s="2" t="s">
        <v>721</v>
      </c>
    </row>
    <row r="860" spans="2:25" x14ac:dyDescent="0.2">
      <c r="B860" s="2">
        <v>1209853</v>
      </c>
      <c r="C860" s="2" t="s">
        <v>19</v>
      </c>
      <c r="D860" s="2" t="s">
        <v>47</v>
      </c>
      <c r="E860" s="3">
        <v>45881.634328703702</v>
      </c>
      <c r="G860" s="2" t="s">
        <v>937</v>
      </c>
      <c r="H860" s="2">
        <v>1740431</v>
      </c>
      <c r="I860" s="2" t="s">
        <v>730</v>
      </c>
      <c r="N860">
        <v>21</v>
      </c>
      <c r="O860" s="2" t="s">
        <v>153</v>
      </c>
      <c r="P860">
        <v>2824713.2</v>
      </c>
      <c r="Q860" s="2" t="s">
        <v>69</v>
      </c>
      <c r="S860" s="2">
        <v>10720552</v>
      </c>
      <c r="T860">
        <v>849564.6</v>
      </c>
      <c r="U860" s="2" t="s">
        <v>69</v>
      </c>
      <c r="W860" s="2" t="s">
        <v>734</v>
      </c>
      <c r="Y860" s="2" t="s">
        <v>734</v>
      </c>
    </row>
    <row r="861" spans="2:25" x14ac:dyDescent="0.2">
      <c r="B861" s="2">
        <v>1209853</v>
      </c>
      <c r="C861" s="2" t="s">
        <v>19</v>
      </c>
      <c r="D861" s="2" t="s">
        <v>47</v>
      </c>
      <c r="E861" s="3">
        <v>45881.634328703702</v>
      </c>
      <c r="G861" s="2" t="s">
        <v>937</v>
      </c>
      <c r="H861" s="2">
        <v>1740432</v>
      </c>
      <c r="I861" s="2" t="s">
        <v>743</v>
      </c>
      <c r="N861">
        <v>21</v>
      </c>
      <c r="O861" s="2" t="s">
        <v>153</v>
      </c>
      <c r="P861">
        <v>11419794.66</v>
      </c>
      <c r="Q861" s="2" t="s">
        <v>69</v>
      </c>
      <c r="S861" s="2">
        <v>10720553</v>
      </c>
      <c r="T861">
        <v>6633208.3799999999</v>
      </c>
      <c r="U861" s="2" t="s">
        <v>69</v>
      </c>
      <c r="W861" s="2" t="s">
        <v>747</v>
      </c>
      <c r="Y861" s="2" t="s">
        <v>747</v>
      </c>
    </row>
    <row r="862" spans="2:25" x14ac:dyDescent="0.2">
      <c r="B862" s="2">
        <v>1209853</v>
      </c>
      <c r="C862" s="2" t="s">
        <v>19</v>
      </c>
      <c r="D862" s="2" t="s">
        <v>47</v>
      </c>
      <c r="E862" s="3">
        <v>45881.634328703702</v>
      </c>
      <c r="G862" s="2" t="s">
        <v>937</v>
      </c>
      <c r="H862" s="2">
        <v>1740433</v>
      </c>
      <c r="I862" s="2" t="s">
        <v>756</v>
      </c>
      <c r="N862">
        <v>21</v>
      </c>
      <c r="O862" s="2" t="s">
        <v>153</v>
      </c>
      <c r="P862">
        <v>1401935.47</v>
      </c>
      <c r="Q862" s="2" t="s">
        <v>69</v>
      </c>
      <c r="S862" s="2">
        <v>10720554</v>
      </c>
      <c r="T862">
        <v>4090606.78</v>
      </c>
      <c r="U862" s="2" t="s">
        <v>69</v>
      </c>
      <c r="W862" s="2" t="s">
        <v>760</v>
      </c>
      <c r="Y862" s="2" t="s">
        <v>760</v>
      </c>
    </row>
    <row r="863" spans="2:25" x14ac:dyDescent="0.2">
      <c r="B863" s="2">
        <v>1209853</v>
      </c>
      <c r="C863" s="2" t="s">
        <v>19</v>
      </c>
      <c r="D863" s="2" t="s">
        <v>47</v>
      </c>
      <c r="E863" s="3">
        <v>45881.634328703702</v>
      </c>
      <c r="G863" s="2" t="s">
        <v>937</v>
      </c>
      <c r="H863" s="2">
        <v>1740434</v>
      </c>
      <c r="I863" s="2" t="s">
        <v>769</v>
      </c>
      <c r="N863">
        <v>21</v>
      </c>
      <c r="O863" s="2" t="s">
        <v>153</v>
      </c>
      <c r="P863">
        <v>993037.24</v>
      </c>
      <c r="Q863" s="2" t="s">
        <v>69</v>
      </c>
      <c r="S863" s="2">
        <v>10720555</v>
      </c>
      <c r="T863">
        <v>494408.5</v>
      </c>
      <c r="U863" s="2" t="s">
        <v>69</v>
      </c>
      <c r="W863" s="2" t="s">
        <v>773</v>
      </c>
      <c r="Y863" s="2" t="s">
        <v>773</v>
      </c>
    </row>
    <row r="864" spans="2:25" x14ac:dyDescent="0.2">
      <c r="B864" s="2">
        <v>1209853</v>
      </c>
      <c r="C864" s="2" t="s">
        <v>19</v>
      </c>
      <c r="D864" s="2" t="s">
        <v>47</v>
      </c>
      <c r="E864" s="3">
        <v>45881.634328703702</v>
      </c>
      <c r="G864" s="2" t="s">
        <v>937</v>
      </c>
      <c r="H864" s="2">
        <v>1740435</v>
      </c>
      <c r="I864" s="2" t="s">
        <v>782</v>
      </c>
      <c r="N864">
        <v>21</v>
      </c>
      <c r="O864" s="2" t="s">
        <v>153</v>
      </c>
      <c r="P864">
        <v>1864526.6</v>
      </c>
      <c r="Q864" s="2" t="s">
        <v>69</v>
      </c>
      <c r="S864" s="2">
        <v>10720556</v>
      </c>
      <c r="T864">
        <v>3461078.1</v>
      </c>
      <c r="U864" s="2" t="s">
        <v>69</v>
      </c>
      <c r="W864" s="2" t="s">
        <v>786</v>
      </c>
      <c r="Y864" s="2" t="s">
        <v>786</v>
      </c>
    </row>
    <row r="865" spans="2:25" x14ac:dyDescent="0.2">
      <c r="B865" s="2">
        <v>1209853</v>
      </c>
      <c r="C865" s="2" t="s">
        <v>19</v>
      </c>
      <c r="D865" s="2" t="s">
        <v>47</v>
      </c>
      <c r="E865" s="3">
        <v>45881.634328703702</v>
      </c>
      <c r="G865" s="2" t="s">
        <v>937</v>
      </c>
      <c r="H865" s="2">
        <v>1740436</v>
      </c>
      <c r="I865" s="2" t="s">
        <v>795</v>
      </c>
      <c r="N865">
        <v>21</v>
      </c>
      <c r="O865" s="2" t="s">
        <v>153</v>
      </c>
      <c r="P865">
        <v>3077840.67</v>
      </c>
      <c r="Q865" s="2" t="s">
        <v>69</v>
      </c>
      <c r="S865" s="2">
        <v>10720557</v>
      </c>
      <c r="T865">
        <v>7022899.3200000003</v>
      </c>
      <c r="U865" s="2" t="s">
        <v>69</v>
      </c>
      <c r="W865" s="2" t="s">
        <v>799</v>
      </c>
      <c r="Y865" s="2" t="s">
        <v>799</v>
      </c>
    </row>
    <row r="866" spans="2:25" x14ac:dyDescent="0.2">
      <c r="B866" s="2">
        <v>1209853</v>
      </c>
      <c r="C866" s="2" t="s">
        <v>19</v>
      </c>
      <c r="D866" s="2" t="s">
        <v>47</v>
      </c>
      <c r="E866" s="3">
        <v>45881.634328703702</v>
      </c>
      <c r="G866" s="2" t="s">
        <v>937</v>
      </c>
      <c r="H866" s="2">
        <v>1740437</v>
      </c>
      <c r="I866" s="2" t="s">
        <v>808</v>
      </c>
      <c r="N866">
        <v>21</v>
      </c>
      <c r="O866" s="2" t="s">
        <v>153</v>
      </c>
      <c r="P866">
        <v>806277.36</v>
      </c>
      <c r="Q866" s="2" t="s">
        <v>69</v>
      </c>
      <c r="S866" s="2">
        <v>10720558</v>
      </c>
      <c r="T866">
        <v>2725189.81</v>
      </c>
      <c r="U866" s="2" t="s">
        <v>69</v>
      </c>
      <c r="W866" s="2" t="s">
        <v>812</v>
      </c>
      <c r="Y866" s="2" t="s">
        <v>812</v>
      </c>
    </row>
    <row r="867" spans="2:25" x14ac:dyDescent="0.2">
      <c r="B867" s="2">
        <v>1209853</v>
      </c>
      <c r="C867" s="2" t="s">
        <v>19</v>
      </c>
      <c r="D867" s="2" t="s">
        <v>47</v>
      </c>
      <c r="E867" s="3">
        <v>45881.634328703702</v>
      </c>
      <c r="G867" s="2" t="s">
        <v>937</v>
      </c>
      <c r="H867" s="2">
        <v>1740438</v>
      </c>
      <c r="I867" s="2" t="s">
        <v>821</v>
      </c>
      <c r="N867">
        <v>21</v>
      </c>
      <c r="O867" s="2" t="s">
        <v>153</v>
      </c>
      <c r="P867">
        <v>14150990.4</v>
      </c>
      <c r="Q867" s="2" t="s">
        <v>69</v>
      </c>
      <c r="S867" s="2">
        <v>10720559</v>
      </c>
      <c r="T867">
        <v>40139984.43</v>
      </c>
      <c r="U867" s="2" t="s">
        <v>69</v>
      </c>
      <c r="W867" s="2" t="s">
        <v>825</v>
      </c>
      <c r="Y867" s="2" t="s">
        <v>825</v>
      </c>
    </row>
    <row r="868" spans="2:25" x14ac:dyDescent="0.2">
      <c r="B868" s="2">
        <v>1209853</v>
      </c>
      <c r="C868" s="2" t="s">
        <v>19</v>
      </c>
      <c r="D868" s="2" t="s">
        <v>47</v>
      </c>
      <c r="E868" s="3">
        <v>45881.634328703702</v>
      </c>
      <c r="G868" s="2" t="s">
        <v>937</v>
      </c>
      <c r="H868" s="2">
        <v>1740439</v>
      </c>
      <c r="I868" s="2" t="s">
        <v>834</v>
      </c>
      <c r="N868">
        <v>21</v>
      </c>
      <c r="O868" s="2" t="s">
        <v>153</v>
      </c>
      <c r="P868">
        <v>3784567.2</v>
      </c>
      <c r="Q868" s="2" t="s">
        <v>69</v>
      </c>
      <c r="S868" s="2">
        <v>10720560</v>
      </c>
      <c r="T868">
        <v>28805449.32</v>
      </c>
      <c r="U868" s="2" t="s">
        <v>69</v>
      </c>
      <c r="W868" s="2" t="s">
        <v>838</v>
      </c>
      <c r="Y868" s="2" t="s">
        <v>838</v>
      </c>
    </row>
    <row r="869" spans="2:25" x14ac:dyDescent="0.2">
      <c r="B869" s="2">
        <v>1209853</v>
      </c>
      <c r="C869" s="2" t="s">
        <v>19</v>
      </c>
      <c r="D869" s="2" t="s">
        <v>47</v>
      </c>
      <c r="E869" s="3">
        <v>45881.634328703702</v>
      </c>
      <c r="G869" s="2" t="s">
        <v>937</v>
      </c>
      <c r="H869" s="2">
        <v>1740440</v>
      </c>
      <c r="I869" s="2" t="s">
        <v>847</v>
      </c>
      <c r="N869">
        <v>1</v>
      </c>
      <c r="O869" s="2" t="s">
        <v>153</v>
      </c>
      <c r="P869">
        <v>0</v>
      </c>
      <c r="Q869" s="2" t="s">
        <v>69</v>
      </c>
      <c r="S869" s="2">
        <v>10720561</v>
      </c>
      <c r="T869">
        <v>55500000</v>
      </c>
      <c r="U869" s="2" t="s">
        <v>69</v>
      </c>
      <c r="W869" s="2" t="s">
        <v>851</v>
      </c>
      <c r="Y869" s="2" t="s">
        <v>851</v>
      </c>
    </row>
    <row r="870" spans="2:25" x14ac:dyDescent="0.2">
      <c r="B870" s="2">
        <v>1209853</v>
      </c>
      <c r="C870" s="2" t="s">
        <v>19</v>
      </c>
      <c r="D870" s="2" t="s">
        <v>47</v>
      </c>
      <c r="E870" s="3">
        <v>45881.634328703702</v>
      </c>
      <c r="G870" s="2" t="s">
        <v>937</v>
      </c>
      <c r="H870" s="2">
        <v>1740441</v>
      </c>
      <c r="I870" s="2" t="s">
        <v>860</v>
      </c>
      <c r="N870">
        <v>1</v>
      </c>
      <c r="O870" s="2" t="s">
        <v>153</v>
      </c>
      <c r="P870">
        <v>3640399765.46</v>
      </c>
      <c r="Q870" s="2" t="s">
        <v>69</v>
      </c>
      <c r="S870" s="2">
        <v>10720562</v>
      </c>
      <c r="T870">
        <v>3836986487.9000001</v>
      </c>
      <c r="U870" s="2" t="s">
        <v>69</v>
      </c>
      <c r="W870" s="2" t="s">
        <v>864</v>
      </c>
      <c r="Y870" s="2" t="s">
        <v>864</v>
      </c>
    </row>
    <row r="871" spans="2:25" x14ac:dyDescent="0.2">
      <c r="B871" s="2">
        <v>1209853</v>
      </c>
      <c r="C871" s="2" t="s">
        <v>19</v>
      </c>
      <c r="D871" s="2" t="s">
        <v>47</v>
      </c>
      <c r="E871" s="3">
        <v>45881.634328703702</v>
      </c>
      <c r="G871" s="2" t="s">
        <v>937</v>
      </c>
      <c r="H871" s="2">
        <v>1740442</v>
      </c>
      <c r="I871" s="2" t="s">
        <v>873</v>
      </c>
      <c r="N871">
        <v>1</v>
      </c>
      <c r="O871" s="2" t="s">
        <v>153</v>
      </c>
      <c r="P871">
        <v>691675955.44000006</v>
      </c>
      <c r="Q871" s="2" t="s">
        <v>69</v>
      </c>
      <c r="S871" s="2">
        <v>10720563</v>
      </c>
      <c r="T871">
        <v>729027432.70000005</v>
      </c>
      <c r="U871" s="2" t="s">
        <v>69</v>
      </c>
      <c r="W871" s="2" t="s">
        <v>877</v>
      </c>
      <c r="Y871" s="2" t="s">
        <v>877</v>
      </c>
    </row>
    <row r="872" spans="2:25" x14ac:dyDescent="0.2">
      <c r="B872" s="2">
        <v>1209237</v>
      </c>
      <c r="C872" s="2" t="s">
        <v>20</v>
      </c>
      <c r="D872" s="2" t="s">
        <v>48</v>
      </c>
      <c r="E872" s="3">
        <v>45881.638680555552</v>
      </c>
      <c r="G872" s="2" t="s">
        <v>937</v>
      </c>
      <c r="H872" s="2">
        <v>1740381</v>
      </c>
      <c r="I872" s="2" t="s">
        <v>64</v>
      </c>
      <c r="N872">
        <v>21</v>
      </c>
      <c r="O872" s="2" t="s">
        <v>84</v>
      </c>
      <c r="P872">
        <v>1450014991.3499999</v>
      </c>
      <c r="Q872" s="2" t="s">
        <v>69</v>
      </c>
      <c r="S872" s="2">
        <v>10701834</v>
      </c>
      <c r="T872">
        <v>1450014991.3499999</v>
      </c>
      <c r="U872" s="2" t="s">
        <v>69</v>
      </c>
    </row>
    <row r="873" spans="2:25" x14ac:dyDescent="0.2">
      <c r="B873" s="2">
        <v>1209237</v>
      </c>
      <c r="C873" s="2" t="s">
        <v>20</v>
      </c>
      <c r="D873" s="2" t="s">
        <v>48</v>
      </c>
      <c r="E873" s="3">
        <v>45881.638680555552</v>
      </c>
      <c r="G873" s="2" t="s">
        <v>937</v>
      </c>
      <c r="H873" s="2">
        <v>1740382</v>
      </c>
      <c r="I873" s="2" t="s">
        <v>92</v>
      </c>
      <c r="N873">
        <v>21</v>
      </c>
      <c r="O873" s="2" t="s">
        <v>84</v>
      </c>
      <c r="P873">
        <v>9590460</v>
      </c>
      <c r="Q873" s="2" t="s">
        <v>69</v>
      </c>
      <c r="S873" s="2">
        <v>10701835</v>
      </c>
      <c r="T873">
        <v>9590460</v>
      </c>
      <c r="U873" s="2" t="s">
        <v>69</v>
      </c>
    </row>
    <row r="874" spans="2:25" x14ac:dyDescent="0.2">
      <c r="B874" s="2">
        <v>1209237</v>
      </c>
      <c r="C874" s="2" t="s">
        <v>20</v>
      </c>
      <c r="D874" s="2" t="s">
        <v>48</v>
      </c>
      <c r="E874" s="3">
        <v>45881.638680555552</v>
      </c>
      <c r="G874" s="2" t="s">
        <v>937</v>
      </c>
      <c r="H874" s="2">
        <v>1740383</v>
      </c>
      <c r="I874" s="2" t="s">
        <v>105</v>
      </c>
      <c r="N874">
        <v>21</v>
      </c>
      <c r="O874" s="2" t="s">
        <v>84</v>
      </c>
      <c r="P874">
        <v>935307.52</v>
      </c>
      <c r="Q874" s="2" t="s">
        <v>69</v>
      </c>
      <c r="S874" s="2">
        <v>10701836</v>
      </c>
      <c r="T874">
        <v>935307.52</v>
      </c>
      <c r="U874" s="2" t="s">
        <v>69</v>
      </c>
    </row>
    <row r="875" spans="2:25" x14ac:dyDescent="0.2">
      <c r="B875" s="2">
        <v>1209237</v>
      </c>
      <c r="C875" s="2" t="s">
        <v>20</v>
      </c>
      <c r="D875" s="2" t="s">
        <v>48</v>
      </c>
      <c r="E875" s="3">
        <v>45881.638680555552</v>
      </c>
      <c r="G875" s="2" t="s">
        <v>937</v>
      </c>
      <c r="H875" s="2">
        <v>1740384</v>
      </c>
      <c r="I875" s="2" t="s">
        <v>118</v>
      </c>
      <c r="N875">
        <v>21</v>
      </c>
      <c r="O875" s="2" t="s">
        <v>84</v>
      </c>
      <c r="P875">
        <v>87282455.790000007</v>
      </c>
      <c r="Q875" s="2" t="s">
        <v>69</v>
      </c>
      <c r="S875" s="2">
        <v>10701837</v>
      </c>
      <c r="T875">
        <v>87282455.790000007</v>
      </c>
      <c r="U875" s="2" t="s">
        <v>69</v>
      </c>
    </row>
    <row r="876" spans="2:25" x14ac:dyDescent="0.2">
      <c r="B876" s="2">
        <v>1209237</v>
      </c>
      <c r="C876" s="2" t="s">
        <v>20</v>
      </c>
      <c r="D876" s="2" t="s">
        <v>48</v>
      </c>
      <c r="E876" s="3">
        <v>45881.638680555552</v>
      </c>
      <c r="G876" s="2" t="s">
        <v>937</v>
      </c>
      <c r="H876" s="2">
        <v>1740385</v>
      </c>
      <c r="I876" s="2" t="s">
        <v>131</v>
      </c>
      <c r="N876">
        <v>21</v>
      </c>
      <c r="O876" s="2" t="s">
        <v>84</v>
      </c>
      <c r="P876">
        <v>25340067.809999999</v>
      </c>
      <c r="Q876" s="2" t="s">
        <v>69</v>
      </c>
      <c r="S876" s="2">
        <v>10701838</v>
      </c>
      <c r="T876">
        <v>25340067.809999999</v>
      </c>
      <c r="U876" s="2" t="s">
        <v>69</v>
      </c>
    </row>
    <row r="877" spans="2:25" x14ac:dyDescent="0.2">
      <c r="B877" s="2">
        <v>1209237</v>
      </c>
      <c r="C877" s="2" t="s">
        <v>20</v>
      </c>
      <c r="D877" s="2" t="s">
        <v>48</v>
      </c>
      <c r="E877" s="3">
        <v>45881.638680555552</v>
      </c>
      <c r="G877" s="2" t="s">
        <v>937</v>
      </c>
      <c r="H877" s="2">
        <v>1740386</v>
      </c>
      <c r="I877" s="2" t="s">
        <v>144</v>
      </c>
      <c r="N877">
        <v>21</v>
      </c>
      <c r="O877" s="2" t="s">
        <v>153</v>
      </c>
      <c r="P877">
        <v>3107185.55</v>
      </c>
      <c r="Q877" s="2" t="s">
        <v>69</v>
      </c>
      <c r="S877" s="2">
        <v>10701839</v>
      </c>
      <c r="T877">
        <v>2885395.65</v>
      </c>
      <c r="U877" s="2" t="s">
        <v>69</v>
      </c>
    </row>
    <row r="878" spans="2:25" x14ac:dyDescent="0.2">
      <c r="B878" s="2">
        <v>1209237</v>
      </c>
      <c r="C878" s="2" t="s">
        <v>20</v>
      </c>
      <c r="D878" s="2" t="s">
        <v>48</v>
      </c>
      <c r="E878" s="3">
        <v>45881.638680555552</v>
      </c>
      <c r="G878" s="2" t="s">
        <v>937</v>
      </c>
      <c r="H878" s="2">
        <v>1740387</v>
      </c>
      <c r="I878" s="2" t="s">
        <v>158</v>
      </c>
      <c r="N878">
        <v>21</v>
      </c>
      <c r="O878" s="2" t="s">
        <v>153</v>
      </c>
      <c r="P878">
        <v>2122648.56</v>
      </c>
      <c r="Q878" s="2" t="s">
        <v>69</v>
      </c>
      <c r="S878" s="2">
        <v>10701840</v>
      </c>
      <c r="T878">
        <v>1518675.72</v>
      </c>
      <c r="U878" s="2" t="s">
        <v>69</v>
      </c>
    </row>
    <row r="879" spans="2:25" x14ac:dyDescent="0.2">
      <c r="B879" s="2">
        <v>1209237</v>
      </c>
      <c r="C879" s="2" t="s">
        <v>20</v>
      </c>
      <c r="D879" s="2" t="s">
        <v>48</v>
      </c>
      <c r="E879" s="3">
        <v>45881.638680555552</v>
      </c>
      <c r="G879" s="2" t="s">
        <v>937</v>
      </c>
      <c r="H879" s="2">
        <v>1740388</v>
      </c>
      <c r="I879" s="2" t="s">
        <v>171</v>
      </c>
      <c r="N879">
        <v>21</v>
      </c>
      <c r="O879" s="2" t="s">
        <v>153</v>
      </c>
      <c r="P879">
        <v>3954597.45</v>
      </c>
      <c r="Q879" s="2" t="s">
        <v>69</v>
      </c>
      <c r="S879" s="2">
        <v>10701841</v>
      </c>
      <c r="T879">
        <v>2641589.5</v>
      </c>
      <c r="U879" s="2" t="s">
        <v>69</v>
      </c>
    </row>
    <row r="880" spans="2:25" x14ac:dyDescent="0.2">
      <c r="B880" s="2">
        <v>1209237</v>
      </c>
      <c r="C880" s="2" t="s">
        <v>20</v>
      </c>
      <c r="D880" s="2" t="s">
        <v>48</v>
      </c>
      <c r="E880" s="3">
        <v>45881.638680555552</v>
      </c>
      <c r="G880" s="2" t="s">
        <v>937</v>
      </c>
      <c r="H880" s="2">
        <v>1740389</v>
      </c>
      <c r="I880" s="2" t="s">
        <v>184</v>
      </c>
      <c r="N880">
        <v>21</v>
      </c>
      <c r="O880" s="2" t="s">
        <v>153</v>
      </c>
      <c r="P880">
        <v>2264158.98</v>
      </c>
      <c r="Q880" s="2" t="s">
        <v>69</v>
      </c>
      <c r="S880" s="2">
        <v>10701842</v>
      </c>
      <c r="T880">
        <v>1236194.1000000001</v>
      </c>
      <c r="U880" s="2" t="s">
        <v>69</v>
      </c>
    </row>
    <row r="881" spans="2:21" x14ac:dyDescent="0.2">
      <c r="B881" s="2">
        <v>1209237</v>
      </c>
      <c r="C881" s="2" t="s">
        <v>20</v>
      </c>
      <c r="D881" s="2" t="s">
        <v>48</v>
      </c>
      <c r="E881" s="3">
        <v>45881.638680555552</v>
      </c>
      <c r="G881" s="2" t="s">
        <v>937</v>
      </c>
      <c r="H881" s="2">
        <v>1740390</v>
      </c>
      <c r="I881" s="2" t="s">
        <v>197</v>
      </c>
      <c r="N881">
        <v>21</v>
      </c>
      <c r="O881" s="2" t="s">
        <v>153</v>
      </c>
      <c r="P881">
        <v>5935735.5899999999</v>
      </c>
      <c r="Q881" s="2" t="s">
        <v>69</v>
      </c>
      <c r="S881" s="2">
        <v>10701843</v>
      </c>
      <c r="T881">
        <v>3156483.66</v>
      </c>
      <c r="U881" s="2" t="s">
        <v>69</v>
      </c>
    </row>
    <row r="882" spans="2:21" x14ac:dyDescent="0.2">
      <c r="B882" s="2">
        <v>1209237</v>
      </c>
      <c r="C882" s="2" t="s">
        <v>20</v>
      </c>
      <c r="D882" s="2" t="s">
        <v>48</v>
      </c>
      <c r="E882" s="3">
        <v>45881.638680555552</v>
      </c>
      <c r="G882" s="2" t="s">
        <v>937</v>
      </c>
      <c r="H882" s="2">
        <v>1740391</v>
      </c>
      <c r="I882" s="2" t="s">
        <v>210</v>
      </c>
      <c r="N882">
        <v>21</v>
      </c>
      <c r="O882" s="2" t="s">
        <v>153</v>
      </c>
      <c r="P882">
        <v>6509456.0999999996</v>
      </c>
      <c r="Q882" s="2" t="s">
        <v>69</v>
      </c>
      <c r="S882" s="2">
        <v>10701844</v>
      </c>
      <c r="T882">
        <v>3062101.38</v>
      </c>
      <c r="U882" s="2" t="s">
        <v>69</v>
      </c>
    </row>
    <row r="883" spans="2:21" x14ac:dyDescent="0.2">
      <c r="B883" s="2">
        <v>1209237</v>
      </c>
      <c r="C883" s="2" t="s">
        <v>20</v>
      </c>
      <c r="D883" s="2" t="s">
        <v>48</v>
      </c>
      <c r="E883" s="3">
        <v>45881.638680555552</v>
      </c>
      <c r="G883" s="2" t="s">
        <v>937</v>
      </c>
      <c r="H883" s="2">
        <v>1740392</v>
      </c>
      <c r="I883" s="2" t="s">
        <v>223</v>
      </c>
      <c r="N883">
        <v>21</v>
      </c>
      <c r="O883" s="2" t="s">
        <v>153</v>
      </c>
      <c r="P883">
        <v>566039.1</v>
      </c>
      <c r="Q883" s="2" t="s">
        <v>69</v>
      </c>
      <c r="S883" s="2">
        <v>10701845</v>
      </c>
      <c r="T883">
        <v>355254.39</v>
      </c>
      <c r="U883" s="2" t="s">
        <v>69</v>
      </c>
    </row>
    <row r="884" spans="2:21" x14ac:dyDescent="0.2">
      <c r="B884" s="2">
        <v>1209237</v>
      </c>
      <c r="C884" s="2" t="s">
        <v>20</v>
      </c>
      <c r="D884" s="2" t="s">
        <v>48</v>
      </c>
      <c r="E884" s="3">
        <v>45881.638680555552</v>
      </c>
      <c r="G884" s="2" t="s">
        <v>937</v>
      </c>
      <c r="H884" s="2">
        <v>1740393</v>
      </c>
      <c r="I884" s="2" t="s">
        <v>236</v>
      </c>
      <c r="N884">
        <v>21</v>
      </c>
      <c r="O884" s="2" t="s">
        <v>153</v>
      </c>
      <c r="P884">
        <v>495285.18</v>
      </c>
      <c r="Q884" s="2" t="s">
        <v>69</v>
      </c>
      <c r="S884" s="2">
        <v>10701846</v>
      </c>
      <c r="T884">
        <v>293916.18</v>
      </c>
      <c r="U884" s="2" t="s">
        <v>69</v>
      </c>
    </row>
    <row r="885" spans="2:21" x14ac:dyDescent="0.2">
      <c r="B885" s="2">
        <v>1209237</v>
      </c>
      <c r="C885" s="2" t="s">
        <v>20</v>
      </c>
      <c r="D885" s="2" t="s">
        <v>48</v>
      </c>
      <c r="E885" s="3">
        <v>45881.638680555552</v>
      </c>
      <c r="G885" s="2" t="s">
        <v>937</v>
      </c>
      <c r="H885" s="2">
        <v>1740394</v>
      </c>
      <c r="I885" s="2" t="s">
        <v>249</v>
      </c>
      <c r="N885">
        <v>21</v>
      </c>
      <c r="O885" s="2" t="s">
        <v>153</v>
      </c>
      <c r="P885">
        <v>7909194.9000000004</v>
      </c>
      <c r="Q885" s="2" t="s">
        <v>69</v>
      </c>
      <c r="S885" s="2">
        <v>10701847</v>
      </c>
      <c r="T885">
        <v>7909194.9000000004</v>
      </c>
      <c r="U885" s="2" t="s">
        <v>69</v>
      </c>
    </row>
    <row r="886" spans="2:21" x14ac:dyDescent="0.2">
      <c r="B886" s="2">
        <v>1209237</v>
      </c>
      <c r="C886" s="2" t="s">
        <v>20</v>
      </c>
      <c r="D886" s="2" t="s">
        <v>48</v>
      </c>
      <c r="E886" s="3">
        <v>45881.638680555552</v>
      </c>
      <c r="G886" s="2" t="s">
        <v>937</v>
      </c>
      <c r="H886" s="2">
        <v>1740395</v>
      </c>
      <c r="I886" s="2" t="s">
        <v>262</v>
      </c>
      <c r="N886">
        <v>21</v>
      </c>
      <c r="O886" s="2" t="s">
        <v>153</v>
      </c>
      <c r="P886">
        <v>1981138.14</v>
      </c>
      <c r="Q886" s="2" t="s">
        <v>69</v>
      </c>
      <c r="S886" s="2">
        <v>10701848</v>
      </c>
      <c r="T886">
        <v>1981138.14</v>
      </c>
      <c r="U886" s="2" t="s">
        <v>69</v>
      </c>
    </row>
    <row r="887" spans="2:21" x14ac:dyDescent="0.2">
      <c r="B887" s="2">
        <v>1209237</v>
      </c>
      <c r="C887" s="2" t="s">
        <v>20</v>
      </c>
      <c r="D887" s="2" t="s">
        <v>48</v>
      </c>
      <c r="E887" s="3">
        <v>45881.638680555552</v>
      </c>
      <c r="G887" s="2" t="s">
        <v>937</v>
      </c>
      <c r="H887" s="2">
        <v>1740396</v>
      </c>
      <c r="I887" s="2" t="s">
        <v>275</v>
      </c>
      <c r="N887">
        <v>21</v>
      </c>
      <c r="O887" s="2" t="s">
        <v>153</v>
      </c>
      <c r="P887">
        <v>2122648.56</v>
      </c>
      <c r="Q887" s="2" t="s">
        <v>69</v>
      </c>
      <c r="S887" s="2">
        <v>10701849</v>
      </c>
      <c r="T887">
        <v>820677.36</v>
      </c>
      <c r="U887" s="2" t="s">
        <v>69</v>
      </c>
    </row>
    <row r="888" spans="2:21" x14ac:dyDescent="0.2">
      <c r="B888" s="2">
        <v>1209237</v>
      </c>
      <c r="C888" s="2" t="s">
        <v>20</v>
      </c>
      <c r="D888" s="2" t="s">
        <v>48</v>
      </c>
      <c r="E888" s="3">
        <v>45881.638680555552</v>
      </c>
      <c r="G888" s="2" t="s">
        <v>937</v>
      </c>
      <c r="H888" s="2">
        <v>1740397</v>
      </c>
      <c r="I888" s="2" t="s">
        <v>288</v>
      </c>
      <c r="N888">
        <v>21</v>
      </c>
      <c r="O888" s="2" t="s">
        <v>153</v>
      </c>
      <c r="P888">
        <v>1981138.14</v>
      </c>
      <c r="Q888" s="2" t="s">
        <v>69</v>
      </c>
      <c r="S888" s="2">
        <v>10701850</v>
      </c>
      <c r="T888">
        <v>1371786</v>
      </c>
      <c r="U888" s="2" t="s">
        <v>69</v>
      </c>
    </row>
    <row r="889" spans="2:21" x14ac:dyDescent="0.2">
      <c r="B889" s="2">
        <v>1209237</v>
      </c>
      <c r="C889" s="2" t="s">
        <v>20</v>
      </c>
      <c r="D889" s="2" t="s">
        <v>48</v>
      </c>
      <c r="E889" s="3">
        <v>45881.638680555552</v>
      </c>
      <c r="G889" s="2" t="s">
        <v>937</v>
      </c>
      <c r="H889" s="2">
        <v>1740398</v>
      </c>
      <c r="I889" s="2" t="s">
        <v>301</v>
      </c>
      <c r="N889">
        <v>21</v>
      </c>
      <c r="O889" s="2" t="s">
        <v>153</v>
      </c>
      <c r="P889">
        <v>990569.07</v>
      </c>
      <c r="Q889" s="2" t="s">
        <v>69</v>
      </c>
      <c r="S889" s="2">
        <v>10701851</v>
      </c>
      <c r="T889">
        <v>661411.38</v>
      </c>
      <c r="U889" s="2" t="s">
        <v>69</v>
      </c>
    </row>
    <row r="890" spans="2:21" x14ac:dyDescent="0.2">
      <c r="B890" s="2">
        <v>1209237</v>
      </c>
      <c r="C890" s="2" t="s">
        <v>20</v>
      </c>
      <c r="D890" s="2" t="s">
        <v>48</v>
      </c>
      <c r="E890" s="3">
        <v>45881.638680555552</v>
      </c>
      <c r="G890" s="2" t="s">
        <v>937</v>
      </c>
      <c r="H890" s="2">
        <v>1740399</v>
      </c>
      <c r="I890" s="2" t="s">
        <v>314</v>
      </c>
      <c r="N890">
        <v>21</v>
      </c>
      <c r="O890" s="2" t="s">
        <v>153</v>
      </c>
      <c r="P890">
        <v>2655015.5499999998</v>
      </c>
      <c r="Q890" s="2" t="s">
        <v>69</v>
      </c>
      <c r="S890" s="2">
        <v>10701852</v>
      </c>
      <c r="T890">
        <v>2655015.5499999998</v>
      </c>
      <c r="U890" s="2" t="s">
        <v>69</v>
      </c>
    </row>
    <row r="891" spans="2:21" x14ac:dyDescent="0.2">
      <c r="B891" s="2">
        <v>1209237</v>
      </c>
      <c r="C891" s="2" t="s">
        <v>20</v>
      </c>
      <c r="D891" s="2" t="s">
        <v>48</v>
      </c>
      <c r="E891" s="3">
        <v>45881.638680555552</v>
      </c>
      <c r="G891" s="2" t="s">
        <v>937</v>
      </c>
      <c r="H891" s="2">
        <v>1740400</v>
      </c>
      <c r="I891" s="2" t="s">
        <v>327</v>
      </c>
      <c r="N891">
        <v>21</v>
      </c>
      <c r="O891" s="2" t="s">
        <v>153</v>
      </c>
      <c r="P891">
        <v>1330085.46</v>
      </c>
      <c r="Q891" s="2" t="s">
        <v>69</v>
      </c>
      <c r="S891" s="2">
        <v>10701853</v>
      </c>
      <c r="T891">
        <v>1330085.46</v>
      </c>
      <c r="U891" s="2" t="s">
        <v>69</v>
      </c>
    </row>
    <row r="892" spans="2:21" x14ac:dyDescent="0.2">
      <c r="B892" s="2">
        <v>1209237</v>
      </c>
      <c r="C892" s="2" t="s">
        <v>20</v>
      </c>
      <c r="D892" s="2" t="s">
        <v>48</v>
      </c>
      <c r="E892" s="3">
        <v>45881.638680555552</v>
      </c>
      <c r="G892" s="2" t="s">
        <v>937</v>
      </c>
      <c r="H892" s="2">
        <v>1740401</v>
      </c>
      <c r="I892" s="2" t="s">
        <v>340</v>
      </c>
      <c r="N892">
        <v>21</v>
      </c>
      <c r="O892" s="2" t="s">
        <v>153</v>
      </c>
      <c r="P892">
        <v>215877.7</v>
      </c>
      <c r="Q892" s="2" t="s">
        <v>69</v>
      </c>
      <c r="S892" s="2">
        <v>10701854</v>
      </c>
      <c r="T892">
        <v>215877.7</v>
      </c>
      <c r="U892" s="2" t="s">
        <v>69</v>
      </c>
    </row>
    <row r="893" spans="2:21" x14ac:dyDescent="0.2">
      <c r="B893" s="2">
        <v>1209237</v>
      </c>
      <c r="C893" s="2" t="s">
        <v>20</v>
      </c>
      <c r="D893" s="2" t="s">
        <v>48</v>
      </c>
      <c r="E893" s="3">
        <v>45881.638680555552</v>
      </c>
      <c r="G893" s="2" t="s">
        <v>937</v>
      </c>
      <c r="H893" s="2">
        <v>1740402</v>
      </c>
      <c r="I893" s="2" t="s">
        <v>353</v>
      </c>
      <c r="N893">
        <v>21</v>
      </c>
      <c r="O893" s="2" t="s">
        <v>153</v>
      </c>
      <c r="P893">
        <v>1388728.4</v>
      </c>
      <c r="Q893" s="2" t="s">
        <v>69</v>
      </c>
      <c r="S893" s="2">
        <v>10701855</v>
      </c>
      <c r="T893">
        <v>1388728.4</v>
      </c>
      <c r="U893" s="2" t="s">
        <v>69</v>
      </c>
    </row>
    <row r="894" spans="2:21" x14ac:dyDescent="0.2">
      <c r="B894" s="2">
        <v>1209237</v>
      </c>
      <c r="C894" s="2" t="s">
        <v>20</v>
      </c>
      <c r="D894" s="2" t="s">
        <v>48</v>
      </c>
      <c r="E894" s="3">
        <v>45881.638680555552</v>
      </c>
      <c r="G894" s="2" t="s">
        <v>937</v>
      </c>
      <c r="H894" s="2">
        <v>1740403</v>
      </c>
      <c r="I894" s="2" t="s">
        <v>366</v>
      </c>
      <c r="N894">
        <v>21</v>
      </c>
      <c r="O894" s="2" t="s">
        <v>153</v>
      </c>
      <c r="P894">
        <v>678493.56</v>
      </c>
      <c r="Q894" s="2" t="s">
        <v>69</v>
      </c>
      <c r="S894" s="2">
        <v>10701856</v>
      </c>
      <c r="T894">
        <v>678493.56</v>
      </c>
      <c r="U894" s="2" t="s">
        <v>69</v>
      </c>
    </row>
    <row r="895" spans="2:21" x14ac:dyDescent="0.2">
      <c r="B895" s="2">
        <v>1209237</v>
      </c>
      <c r="C895" s="2" t="s">
        <v>20</v>
      </c>
      <c r="D895" s="2" t="s">
        <v>48</v>
      </c>
      <c r="E895" s="3">
        <v>45881.638680555552</v>
      </c>
      <c r="G895" s="2" t="s">
        <v>937</v>
      </c>
      <c r="H895" s="2">
        <v>1740404</v>
      </c>
      <c r="I895" s="2" t="s">
        <v>379</v>
      </c>
      <c r="N895">
        <v>21</v>
      </c>
      <c r="O895" s="2" t="s">
        <v>153</v>
      </c>
      <c r="P895">
        <v>3347515.15</v>
      </c>
      <c r="Q895" s="2" t="s">
        <v>69</v>
      </c>
      <c r="S895" s="2">
        <v>10701857</v>
      </c>
      <c r="T895">
        <v>3347515.15</v>
      </c>
      <c r="U895" s="2" t="s">
        <v>69</v>
      </c>
    </row>
    <row r="896" spans="2:21" x14ac:dyDescent="0.2">
      <c r="B896" s="2">
        <v>1209237</v>
      </c>
      <c r="C896" s="2" t="s">
        <v>20</v>
      </c>
      <c r="D896" s="2" t="s">
        <v>48</v>
      </c>
      <c r="E896" s="3">
        <v>45881.638680555552</v>
      </c>
      <c r="G896" s="2" t="s">
        <v>937</v>
      </c>
      <c r="H896" s="2">
        <v>1740405</v>
      </c>
      <c r="I896" s="2" t="s">
        <v>392</v>
      </c>
      <c r="N896">
        <v>21</v>
      </c>
      <c r="O896" s="2" t="s">
        <v>153</v>
      </c>
      <c r="P896">
        <v>559044.72</v>
      </c>
      <c r="Q896" s="2" t="s">
        <v>69</v>
      </c>
      <c r="S896" s="2">
        <v>10701858</v>
      </c>
      <c r="T896">
        <v>559044.72</v>
      </c>
      <c r="U896" s="2" t="s">
        <v>69</v>
      </c>
    </row>
    <row r="897" spans="2:21" x14ac:dyDescent="0.2">
      <c r="B897" s="2">
        <v>1209237</v>
      </c>
      <c r="C897" s="2" t="s">
        <v>20</v>
      </c>
      <c r="D897" s="2" t="s">
        <v>48</v>
      </c>
      <c r="E897" s="3">
        <v>45881.638680555552</v>
      </c>
      <c r="G897" s="2" t="s">
        <v>937</v>
      </c>
      <c r="H897" s="2">
        <v>1740406</v>
      </c>
      <c r="I897" s="2" t="s">
        <v>405</v>
      </c>
      <c r="N897">
        <v>21</v>
      </c>
      <c r="O897" s="2" t="s">
        <v>153</v>
      </c>
      <c r="P897">
        <v>5087777.78</v>
      </c>
      <c r="Q897" s="2" t="s">
        <v>69</v>
      </c>
      <c r="S897" s="2">
        <v>10701859</v>
      </c>
      <c r="T897">
        <v>5087777.78</v>
      </c>
      <c r="U897" s="2" t="s">
        <v>69</v>
      </c>
    </row>
    <row r="898" spans="2:21" x14ac:dyDescent="0.2">
      <c r="B898" s="2">
        <v>1209237</v>
      </c>
      <c r="C898" s="2" t="s">
        <v>20</v>
      </c>
      <c r="D898" s="2" t="s">
        <v>48</v>
      </c>
      <c r="E898" s="3">
        <v>45881.638680555552</v>
      </c>
      <c r="G898" s="2" t="s">
        <v>937</v>
      </c>
      <c r="H898" s="2">
        <v>1740407</v>
      </c>
      <c r="I898" s="2" t="s">
        <v>418</v>
      </c>
      <c r="N898">
        <v>21</v>
      </c>
      <c r="O898" s="2" t="s">
        <v>153</v>
      </c>
      <c r="P898">
        <v>3347515.15</v>
      </c>
      <c r="Q898" s="2" t="s">
        <v>69</v>
      </c>
      <c r="S898" s="2">
        <v>10701860</v>
      </c>
      <c r="T898">
        <v>3347515.15</v>
      </c>
      <c r="U898" s="2" t="s">
        <v>69</v>
      </c>
    </row>
    <row r="899" spans="2:21" x14ac:dyDescent="0.2">
      <c r="B899" s="2">
        <v>1209237</v>
      </c>
      <c r="C899" s="2" t="s">
        <v>20</v>
      </c>
      <c r="D899" s="2" t="s">
        <v>48</v>
      </c>
      <c r="E899" s="3">
        <v>45881.638680555552</v>
      </c>
      <c r="G899" s="2" t="s">
        <v>937</v>
      </c>
      <c r="H899" s="2">
        <v>1740408</v>
      </c>
      <c r="I899" s="2" t="s">
        <v>431</v>
      </c>
      <c r="N899">
        <v>21</v>
      </c>
      <c r="O899" s="2" t="s">
        <v>153</v>
      </c>
      <c r="P899">
        <v>1947760.9</v>
      </c>
      <c r="Q899" s="2" t="s">
        <v>69</v>
      </c>
      <c r="S899" s="2">
        <v>10701861</v>
      </c>
      <c r="T899">
        <v>1947760.9</v>
      </c>
      <c r="U899" s="2" t="s">
        <v>69</v>
      </c>
    </row>
    <row r="900" spans="2:21" x14ac:dyDescent="0.2">
      <c r="B900" s="2">
        <v>1209237</v>
      </c>
      <c r="C900" s="2" t="s">
        <v>20</v>
      </c>
      <c r="D900" s="2" t="s">
        <v>48</v>
      </c>
      <c r="E900" s="3">
        <v>45881.638680555552</v>
      </c>
      <c r="G900" s="2" t="s">
        <v>937</v>
      </c>
      <c r="H900" s="2">
        <v>1740409</v>
      </c>
      <c r="I900" s="2" t="s">
        <v>444</v>
      </c>
      <c r="N900">
        <v>21</v>
      </c>
      <c r="O900" s="2" t="s">
        <v>153</v>
      </c>
      <c r="P900">
        <v>2355091.08</v>
      </c>
      <c r="Q900" s="2" t="s">
        <v>69</v>
      </c>
      <c r="S900" s="2">
        <v>10701862</v>
      </c>
      <c r="T900">
        <v>2306665.77</v>
      </c>
      <c r="U900" s="2" t="s">
        <v>69</v>
      </c>
    </row>
    <row r="901" spans="2:21" x14ac:dyDescent="0.2">
      <c r="B901" s="2">
        <v>1209237</v>
      </c>
      <c r="C901" s="2" t="s">
        <v>20</v>
      </c>
      <c r="D901" s="2" t="s">
        <v>48</v>
      </c>
      <c r="E901" s="3">
        <v>45881.638680555552</v>
      </c>
      <c r="G901" s="2" t="s">
        <v>937</v>
      </c>
      <c r="H901" s="2">
        <v>1740410</v>
      </c>
      <c r="I901" s="2" t="s">
        <v>457</v>
      </c>
      <c r="N901">
        <v>21</v>
      </c>
      <c r="O901" s="2" t="s">
        <v>153</v>
      </c>
      <c r="P901">
        <v>2355091.08</v>
      </c>
      <c r="Q901" s="2" t="s">
        <v>69</v>
      </c>
      <c r="S901" s="2">
        <v>10701863</v>
      </c>
      <c r="T901">
        <v>2306665.77</v>
      </c>
      <c r="U901" s="2" t="s">
        <v>69</v>
      </c>
    </row>
    <row r="902" spans="2:21" x14ac:dyDescent="0.2">
      <c r="B902" s="2">
        <v>1209237</v>
      </c>
      <c r="C902" s="2" t="s">
        <v>20</v>
      </c>
      <c r="D902" s="2" t="s">
        <v>48</v>
      </c>
      <c r="E902" s="3">
        <v>45881.638680555552</v>
      </c>
      <c r="G902" s="2" t="s">
        <v>937</v>
      </c>
      <c r="H902" s="2">
        <v>1740411</v>
      </c>
      <c r="I902" s="2" t="s">
        <v>470</v>
      </c>
      <c r="N902">
        <v>21</v>
      </c>
      <c r="O902" s="2" t="s">
        <v>153</v>
      </c>
      <c r="P902">
        <v>962329</v>
      </c>
      <c r="Q902" s="2" t="s">
        <v>69</v>
      </c>
      <c r="S902" s="2">
        <v>10701864</v>
      </c>
      <c r="T902">
        <v>962329</v>
      </c>
      <c r="U902" s="2" t="s">
        <v>69</v>
      </c>
    </row>
    <row r="903" spans="2:21" x14ac:dyDescent="0.2">
      <c r="B903" s="2">
        <v>1209237</v>
      </c>
      <c r="C903" s="2" t="s">
        <v>20</v>
      </c>
      <c r="D903" s="2" t="s">
        <v>48</v>
      </c>
      <c r="E903" s="3">
        <v>45881.638680555552</v>
      </c>
      <c r="G903" s="2" t="s">
        <v>937</v>
      </c>
      <c r="H903" s="2">
        <v>1740412</v>
      </c>
      <c r="I903" s="2" t="s">
        <v>483</v>
      </c>
      <c r="N903">
        <v>21</v>
      </c>
      <c r="O903" s="2" t="s">
        <v>153</v>
      </c>
      <c r="P903">
        <v>278177.25</v>
      </c>
      <c r="Q903" s="2" t="s">
        <v>69</v>
      </c>
      <c r="S903" s="2">
        <v>10701865</v>
      </c>
      <c r="T903">
        <v>278177.25</v>
      </c>
      <c r="U903" s="2" t="s">
        <v>69</v>
      </c>
    </row>
    <row r="904" spans="2:21" x14ac:dyDescent="0.2">
      <c r="B904" s="2">
        <v>1209237</v>
      </c>
      <c r="C904" s="2" t="s">
        <v>20</v>
      </c>
      <c r="D904" s="2" t="s">
        <v>48</v>
      </c>
      <c r="E904" s="3">
        <v>45881.638680555552</v>
      </c>
      <c r="G904" s="2" t="s">
        <v>937</v>
      </c>
      <c r="H904" s="2">
        <v>1740413</v>
      </c>
      <c r="I904" s="2" t="s">
        <v>496</v>
      </c>
      <c r="N904">
        <v>21</v>
      </c>
      <c r="O904" s="2" t="s">
        <v>153</v>
      </c>
      <c r="P904">
        <v>278177.25</v>
      </c>
      <c r="Q904" s="2" t="s">
        <v>69</v>
      </c>
      <c r="S904" s="2">
        <v>10701866</v>
      </c>
      <c r="T904">
        <v>278177.25</v>
      </c>
      <c r="U904" s="2" t="s">
        <v>69</v>
      </c>
    </row>
    <row r="905" spans="2:21" x14ac:dyDescent="0.2">
      <c r="B905" s="2">
        <v>1209237</v>
      </c>
      <c r="C905" s="2" t="s">
        <v>20</v>
      </c>
      <c r="D905" s="2" t="s">
        <v>48</v>
      </c>
      <c r="E905" s="3">
        <v>45881.638680555552</v>
      </c>
      <c r="G905" s="2" t="s">
        <v>937</v>
      </c>
      <c r="H905" s="2">
        <v>1740414</v>
      </c>
      <c r="I905" s="2" t="s">
        <v>509</v>
      </c>
      <c r="N905">
        <v>21</v>
      </c>
      <c r="O905" s="2" t="s">
        <v>153</v>
      </c>
      <c r="P905">
        <v>2846724.3</v>
      </c>
      <c r="Q905" s="2" t="s">
        <v>69</v>
      </c>
      <c r="S905" s="2">
        <v>10701867</v>
      </c>
      <c r="T905">
        <v>2471351.1</v>
      </c>
      <c r="U905" s="2" t="s">
        <v>69</v>
      </c>
    </row>
    <row r="906" spans="2:21" x14ac:dyDescent="0.2">
      <c r="B906" s="2">
        <v>1209237</v>
      </c>
      <c r="C906" s="2" t="s">
        <v>20</v>
      </c>
      <c r="D906" s="2" t="s">
        <v>48</v>
      </c>
      <c r="E906" s="3">
        <v>45881.638680555552</v>
      </c>
      <c r="G906" s="2" t="s">
        <v>937</v>
      </c>
      <c r="H906" s="2">
        <v>1740415</v>
      </c>
      <c r="I906" s="2" t="s">
        <v>522</v>
      </c>
      <c r="N906">
        <v>21</v>
      </c>
      <c r="O906" s="2" t="s">
        <v>153</v>
      </c>
      <c r="P906">
        <v>2175998.6</v>
      </c>
      <c r="Q906" s="2" t="s">
        <v>69</v>
      </c>
      <c r="S906" s="2">
        <v>10701868</v>
      </c>
      <c r="T906">
        <v>1948296.5</v>
      </c>
      <c r="U906" s="2" t="s">
        <v>69</v>
      </c>
    </row>
    <row r="907" spans="2:21" x14ac:dyDescent="0.2">
      <c r="B907" s="2">
        <v>1209237</v>
      </c>
      <c r="C907" s="2" t="s">
        <v>20</v>
      </c>
      <c r="D907" s="2" t="s">
        <v>48</v>
      </c>
      <c r="E907" s="3">
        <v>45881.638680555552</v>
      </c>
      <c r="G907" s="2" t="s">
        <v>937</v>
      </c>
      <c r="H907" s="2">
        <v>1740416</v>
      </c>
      <c r="I907" s="2" t="s">
        <v>535</v>
      </c>
      <c r="N907">
        <v>21</v>
      </c>
      <c r="O907" s="2" t="s">
        <v>153</v>
      </c>
      <c r="P907">
        <v>2175998.6</v>
      </c>
      <c r="Q907" s="2" t="s">
        <v>69</v>
      </c>
      <c r="S907" s="2">
        <v>10701869</v>
      </c>
      <c r="T907">
        <v>1948296.5</v>
      </c>
      <c r="U907" s="2" t="s">
        <v>69</v>
      </c>
    </row>
    <row r="908" spans="2:21" x14ac:dyDescent="0.2">
      <c r="B908" s="2">
        <v>1209237</v>
      </c>
      <c r="C908" s="2" t="s">
        <v>20</v>
      </c>
      <c r="D908" s="2" t="s">
        <v>48</v>
      </c>
      <c r="E908" s="3">
        <v>45881.638680555552</v>
      </c>
      <c r="G908" s="2" t="s">
        <v>937</v>
      </c>
      <c r="H908" s="2">
        <v>1740417</v>
      </c>
      <c r="I908" s="2" t="s">
        <v>548</v>
      </c>
      <c r="N908">
        <v>21</v>
      </c>
      <c r="O908" s="2" t="s">
        <v>153</v>
      </c>
      <c r="P908">
        <v>9732372.1500000004</v>
      </c>
      <c r="Q908" s="2" t="s">
        <v>69</v>
      </c>
      <c r="S908" s="2">
        <v>10701870</v>
      </c>
      <c r="T908">
        <v>8006931.5999999996</v>
      </c>
      <c r="U908" s="2" t="s">
        <v>69</v>
      </c>
    </row>
    <row r="909" spans="2:21" x14ac:dyDescent="0.2">
      <c r="B909" s="2">
        <v>1209237</v>
      </c>
      <c r="C909" s="2" t="s">
        <v>20</v>
      </c>
      <c r="D909" s="2" t="s">
        <v>48</v>
      </c>
      <c r="E909" s="3">
        <v>45881.638680555552</v>
      </c>
      <c r="G909" s="2" t="s">
        <v>937</v>
      </c>
      <c r="H909" s="2">
        <v>1740418</v>
      </c>
      <c r="I909" s="2" t="s">
        <v>561</v>
      </c>
      <c r="N909">
        <v>21</v>
      </c>
      <c r="O909" s="2" t="s">
        <v>153</v>
      </c>
      <c r="P909">
        <v>7457024.9000000004</v>
      </c>
      <c r="Q909" s="2" t="s">
        <v>69</v>
      </c>
      <c r="S909" s="2">
        <v>10701871</v>
      </c>
      <c r="T909">
        <v>5892156.2000000002</v>
      </c>
      <c r="U909" s="2" t="s">
        <v>69</v>
      </c>
    </row>
    <row r="910" spans="2:21" x14ac:dyDescent="0.2">
      <c r="B910" s="2">
        <v>1209237</v>
      </c>
      <c r="C910" s="2" t="s">
        <v>20</v>
      </c>
      <c r="D910" s="2" t="s">
        <v>48</v>
      </c>
      <c r="E910" s="3">
        <v>45881.638680555552</v>
      </c>
      <c r="G910" s="2" t="s">
        <v>937</v>
      </c>
      <c r="H910" s="2">
        <v>1740419</v>
      </c>
      <c r="I910" s="2" t="s">
        <v>574</v>
      </c>
      <c r="N910">
        <v>21</v>
      </c>
      <c r="O910" s="2" t="s">
        <v>153</v>
      </c>
      <c r="P910">
        <v>7457024.9000000004</v>
      </c>
      <c r="Q910" s="2" t="s">
        <v>69</v>
      </c>
      <c r="S910" s="2">
        <v>10701872</v>
      </c>
      <c r="T910">
        <v>5892156.2000000002</v>
      </c>
      <c r="U910" s="2" t="s">
        <v>69</v>
      </c>
    </row>
    <row r="911" spans="2:21" x14ac:dyDescent="0.2">
      <c r="B911" s="2">
        <v>1209237</v>
      </c>
      <c r="C911" s="2" t="s">
        <v>20</v>
      </c>
      <c r="D911" s="2" t="s">
        <v>48</v>
      </c>
      <c r="E911" s="3">
        <v>45881.638680555552</v>
      </c>
      <c r="G911" s="2" t="s">
        <v>937</v>
      </c>
      <c r="H911" s="2">
        <v>1740420</v>
      </c>
      <c r="I911" s="2" t="s">
        <v>587</v>
      </c>
      <c r="N911">
        <v>21</v>
      </c>
      <c r="O911" s="2" t="s">
        <v>153</v>
      </c>
      <c r="P911">
        <v>1694828.95</v>
      </c>
      <c r="Q911" s="2" t="s">
        <v>69</v>
      </c>
      <c r="S911" s="2">
        <v>10701873</v>
      </c>
      <c r="T911">
        <v>1694828.95</v>
      </c>
      <c r="U911" s="2" t="s">
        <v>69</v>
      </c>
    </row>
    <row r="912" spans="2:21" x14ac:dyDescent="0.2">
      <c r="B912" s="2">
        <v>1209237</v>
      </c>
      <c r="C912" s="2" t="s">
        <v>20</v>
      </c>
      <c r="D912" s="2" t="s">
        <v>48</v>
      </c>
      <c r="E912" s="3">
        <v>45881.638680555552</v>
      </c>
      <c r="G912" s="2" t="s">
        <v>937</v>
      </c>
      <c r="H912" s="2">
        <v>1740421</v>
      </c>
      <c r="I912" s="2" t="s">
        <v>600</v>
      </c>
      <c r="N912">
        <v>21</v>
      </c>
      <c r="O912" s="2" t="s">
        <v>153</v>
      </c>
      <c r="P912">
        <v>1935411.2</v>
      </c>
      <c r="Q912" s="2" t="s">
        <v>69</v>
      </c>
      <c r="S912" s="2">
        <v>10701874</v>
      </c>
      <c r="T912">
        <v>1935411.2</v>
      </c>
      <c r="U912" s="2" t="s">
        <v>69</v>
      </c>
    </row>
    <row r="913" spans="2:21" x14ac:dyDescent="0.2">
      <c r="B913" s="2">
        <v>1209237</v>
      </c>
      <c r="C913" s="2" t="s">
        <v>20</v>
      </c>
      <c r="D913" s="2" t="s">
        <v>48</v>
      </c>
      <c r="E913" s="3">
        <v>45881.638680555552</v>
      </c>
      <c r="G913" s="2" t="s">
        <v>937</v>
      </c>
      <c r="H913" s="2">
        <v>1740422</v>
      </c>
      <c r="I913" s="2" t="s">
        <v>613</v>
      </c>
      <c r="N913">
        <v>21</v>
      </c>
      <c r="O913" s="2" t="s">
        <v>153</v>
      </c>
      <c r="P913">
        <v>4886918.2</v>
      </c>
      <c r="Q913" s="2" t="s">
        <v>69</v>
      </c>
      <c r="S913" s="2">
        <v>10701875</v>
      </c>
      <c r="T913">
        <v>4886918.2</v>
      </c>
      <c r="U913" s="2" t="s">
        <v>69</v>
      </c>
    </row>
    <row r="914" spans="2:21" x14ac:dyDescent="0.2">
      <c r="B914" s="2">
        <v>1209237</v>
      </c>
      <c r="C914" s="2" t="s">
        <v>20</v>
      </c>
      <c r="D914" s="2" t="s">
        <v>48</v>
      </c>
      <c r="E914" s="3">
        <v>45881.638680555552</v>
      </c>
      <c r="G914" s="2" t="s">
        <v>937</v>
      </c>
      <c r="H914" s="2">
        <v>1740423</v>
      </c>
      <c r="I914" s="2" t="s">
        <v>626</v>
      </c>
      <c r="N914">
        <v>21</v>
      </c>
      <c r="O914" s="2" t="s">
        <v>153</v>
      </c>
      <c r="P914">
        <v>2168996.63</v>
      </c>
      <c r="Q914" s="2" t="s">
        <v>69</v>
      </c>
      <c r="S914" s="2">
        <v>10701876</v>
      </c>
      <c r="T914">
        <v>2168996.63</v>
      </c>
      <c r="U914" s="2" t="s">
        <v>69</v>
      </c>
    </row>
    <row r="915" spans="2:21" x14ac:dyDescent="0.2">
      <c r="B915" s="2">
        <v>1209237</v>
      </c>
      <c r="C915" s="2" t="s">
        <v>20</v>
      </c>
      <c r="D915" s="2" t="s">
        <v>48</v>
      </c>
      <c r="E915" s="3">
        <v>45881.638680555552</v>
      </c>
      <c r="G915" s="2" t="s">
        <v>937</v>
      </c>
      <c r="H915" s="2">
        <v>1740424</v>
      </c>
      <c r="I915" s="2" t="s">
        <v>639</v>
      </c>
      <c r="N915">
        <v>21</v>
      </c>
      <c r="O915" s="2" t="s">
        <v>153</v>
      </c>
      <c r="P915">
        <v>424529.97</v>
      </c>
      <c r="Q915" s="2" t="s">
        <v>69</v>
      </c>
      <c r="S915" s="2">
        <v>10701877</v>
      </c>
      <c r="T915">
        <v>320683.68</v>
      </c>
      <c r="U915" s="2" t="s">
        <v>69</v>
      </c>
    </row>
    <row r="916" spans="2:21" x14ac:dyDescent="0.2">
      <c r="B916" s="2">
        <v>1209237</v>
      </c>
      <c r="C916" s="2" t="s">
        <v>20</v>
      </c>
      <c r="D916" s="2" t="s">
        <v>48</v>
      </c>
      <c r="E916" s="3">
        <v>45881.638680555552</v>
      </c>
      <c r="G916" s="2" t="s">
        <v>937</v>
      </c>
      <c r="H916" s="2">
        <v>1740425</v>
      </c>
      <c r="I916" s="2" t="s">
        <v>652</v>
      </c>
      <c r="N916">
        <v>21</v>
      </c>
      <c r="O916" s="2" t="s">
        <v>153</v>
      </c>
      <c r="P916">
        <v>42581.88</v>
      </c>
      <c r="Q916" s="2" t="s">
        <v>69</v>
      </c>
      <c r="S916" s="2">
        <v>10701878</v>
      </c>
      <c r="T916">
        <v>42581.88</v>
      </c>
      <c r="U916" s="2" t="s">
        <v>69</v>
      </c>
    </row>
    <row r="917" spans="2:21" x14ac:dyDescent="0.2">
      <c r="B917" s="2">
        <v>1209237</v>
      </c>
      <c r="C917" s="2" t="s">
        <v>20</v>
      </c>
      <c r="D917" s="2" t="s">
        <v>48</v>
      </c>
      <c r="E917" s="3">
        <v>45881.638680555552</v>
      </c>
      <c r="G917" s="2" t="s">
        <v>937</v>
      </c>
      <c r="H917" s="2">
        <v>1740426</v>
      </c>
      <c r="I917" s="2" t="s">
        <v>665</v>
      </c>
      <c r="N917">
        <v>21</v>
      </c>
      <c r="O917" s="2" t="s">
        <v>153</v>
      </c>
      <c r="P917">
        <v>2020798.2</v>
      </c>
      <c r="Q917" s="2" t="s">
        <v>69</v>
      </c>
      <c r="S917" s="2">
        <v>10701879</v>
      </c>
      <c r="T917">
        <v>2020798.2</v>
      </c>
      <c r="U917" s="2" t="s">
        <v>69</v>
      </c>
    </row>
    <row r="918" spans="2:21" x14ac:dyDescent="0.2">
      <c r="B918" s="2">
        <v>1209237</v>
      </c>
      <c r="C918" s="2" t="s">
        <v>20</v>
      </c>
      <c r="D918" s="2" t="s">
        <v>48</v>
      </c>
      <c r="E918" s="3">
        <v>45881.638680555552</v>
      </c>
      <c r="G918" s="2" t="s">
        <v>937</v>
      </c>
      <c r="H918" s="2">
        <v>1740427</v>
      </c>
      <c r="I918" s="2" t="s">
        <v>678</v>
      </c>
      <c r="N918">
        <v>21</v>
      </c>
      <c r="O918" s="2" t="s">
        <v>153</v>
      </c>
      <c r="P918">
        <v>2203927.0499999998</v>
      </c>
      <c r="Q918" s="2" t="s">
        <v>69</v>
      </c>
      <c r="S918" s="2">
        <v>10701880</v>
      </c>
      <c r="T918">
        <v>2203927.0499999998</v>
      </c>
      <c r="U918" s="2" t="s">
        <v>69</v>
      </c>
    </row>
    <row r="919" spans="2:21" x14ac:dyDescent="0.2">
      <c r="B919" s="2">
        <v>1209237</v>
      </c>
      <c r="C919" s="2" t="s">
        <v>20</v>
      </c>
      <c r="D919" s="2" t="s">
        <v>48</v>
      </c>
      <c r="E919" s="3">
        <v>45881.638680555552</v>
      </c>
      <c r="G919" s="2" t="s">
        <v>937</v>
      </c>
      <c r="H919" s="2">
        <v>1740428</v>
      </c>
      <c r="I919" s="2" t="s">
        <v>691</v>
      </c>
      <c r="N919">
        <v>21</v>
      </c>
      <c r="O919" s="2" t="s">
        <v>153</v>
      </c>
      <c r="P919">
        <v>3389657.9</v>
      </c>
      <c r="Q919" s="2" t="s">
        <v>69</v>
      </c>
      <c r="S919" s="2">
        <v>10701881</v>
      </c>
      <c r="T919">
        <v>1609977.55</v>
      </c>
      <c r="U919" s="2" t="s">
        <v>69</v>
      </c>
    </row>
    <row r="920" spans="2:21" x14ac:dyDescent="0.2">
      <c r="B920" s="2">
        <v>1209237</v>
      </c>
      <c r="C920" s="2" t="s">
        <v>20</v>
      </c>
      <c r="D920" s="2" t="s">
        <v>48</v>
      </c>
      <c r="E920" s="3">
        <v>45881.638680555552</v>
      </c>
      <c r="G920" s="2" t="s">
        <v>937</v>
      </c>
      <c r="H920" s="2">
        <v>1740429</v>
      </c>
      <c r="I920" s="2" t="s">
        <v>704</v>
      </c>
      <c r="N920">
        <v>21</v>
      </c>
      <c r="O920" s="2" t="s">
        <v>153</v>
      </c>
      <c r="P920">
        <v>888550.56</v>
      </c>
      <c r="Q920" s="2" t="s">
        <v>69</v>
      </c>
      <c r="S920" s="2">
        <v>10701882</v>
      </c>
      <c r="T920">
        <v>784886.22</v>
      </c>
      <c r="U920" s="2" t="s">
        <v>69</v>
      </c>
    </row>
    <row r="921" spans="2:21" x14ac:dyDescent="0.2">
      <c r="B921" s="2">
        <v>1209237</v>
      </c>
      <c r="C921" s="2" t="s">
        <v>20</v>
      </c>
      <c r="D921" s="2" t="s">
        <v>48</v>
      </c>
      <c r="E921" s="3">
        <v>45881.638680555552</v>
      </c>
      <c r="G921" s="2" t="s">
        <v>937</v>
      </c>
      <c r="H921" s="2">
        <v>1740430</v>
      </c>
      <c r="I921" s="2" t="s">
        <v>717</v>
      </c>
      <c r="N921">
        <v>21</v>
      </c>
      <c r="O921" s="2" t="s">
        <v>153</v>
      </c>
      <c r="P921">
        <v>1808913.23</v>
      </c>
      <c r="Q921" s="2" t="s">
        <v>69</v>
      </c>
      <c r="S921" s="2">
        <v>10701883</v>
      </c>
      <c r="T921">
        <v>1808913.23</v>
      </c>
      <c r="U921" s="2" t="s">
        <v>69</v>
      </c>
    </row>
    <row r="922" spans="2:21" x14ac:dyDescent="0.2">
      <c r="B922" s="2">
        <v>1209237</v>
      </c>
      <c r="C922" s="2" t="s">
        <v>20</v>
      </c>
      <c r="D922" s="2" t="s">
        <v>48</v>
      </c>
      <c r="E922" s="3">
        <v>45881.638680555552</v>
      </c>
      <c r="G922" s="2" t="s">
        <v>937</v>
      </c>
      <c r="H922" s="2">
        <v>1740431</v>
      </c>
      <c r="I922" s="2" t="s">
        <v>730</v>
      </c>
      <c r="N922">
        <v>21</v>
      </c>
      <c r="O922" s="2" t="s">
        <v>153</v>
      </c>
      <c r="P922">
        <v>2824713.2</v>
      </c>
      <c r="Q922" s="2" t="s">
        <v>69</v>
      </c>
      <c r="S922" s="2">
        <v>10701884</v>
      </c>
      <c r="T922">
        <v>360340.35</v>
      </c>
      <c r="U922" s="2" t="s">
        <v>69</v>
      </c>
    </row>
    <row r="923" spans="2:21" x14ac:dyDescent="0.2">
      <c r="B923" s="2">
        <v>1209237</v>
      </c>
      <c r="C923" s="2" t="s">
        <v>20</v>
      </c>
      <c r="D923" s="2" t="s">
        <v>48</v>
      </c>
      <c r="E923" s="3">
        <v>45881.638680555552</v>
      </c>
      <c r="G923" s="2" t="s">
        <v>937</v>
      </c>
      <c r="H923" s="2">
        <v>1740432</v>
      </c>
      <c r="I923" s="2" t="s">
        <v>743</v>
      </c>
      <c r="N923">
        <v>21</v>
      </c>
      <c r="O923" s="2" t="s">
        <v>153</v>
      </c>
      <c r="P923">
        <v>11419794.66</v>
      </c>
      <c r="Q923" s="2" t="s">
        <v>69</v>
      </c>
      <c r="S923" s="2">
        <v>10701885</v>
      </c>
      <c r="T923">
        <v>5197933.74</v>
      </c>
      <c r="U923" s="2" t="s">
        <v>69</v>
      </c>
    </row>
    <row r="924" spans="2:21" x14ac:dyDescent="0.2">
      <c r="B924" s="2">
        <v>1209237</v>
      </c>
      <c r="C924" s="2" t="s">
        <v>20</v>
      </c>
      <c r="D924" s="2" t="s">
        <v>48</v>
      </c>
      <c r="E924" s="3">
        <v>45881.638680555552</v>
      </c>
      <c r="G924" s="2" t="s">
        <v>937</v>
      </c>
      <c r="H924" s="2">
        <v>1740433</v>
      </c>
      <c r="I924" s="2" t="s">
        <v>756</v>
      </c>
      <c r="N924">
        <v>21</v>
      </c>
      <c r="O924" s="2" t="s">
        <v>153</v>
      </c>
      <c r="P924">
        <v>1401935.47</v>
      </c>
      <c r="Q924" s="2" t="s">
        <v>69</v>
      </c>
      <c r="S924" s="2">
        <v>10701886</v>
      </c>
      <c r="T924">
        <v>1401935.47</v>
      </c>
      <c r="U924" s="2" t="s">
        <v>69</v>
      </c>
    </row>
    <row r="925" spans="2:21" x14ac:dyDescent="0.2">
      <c r="B925" s="2">
        <v>1209237</v>
      </c>
      <c r="C925" s="2" t="s">
        <v>20</v>
      </c>
      <c r="D925" s="2" t="s">
        <v>48</v>
      </c>
      <c r="E925" s="3">
        <v>45881.638680555552</v>
      </c>
      <c r="G925" s="2" t="s">
        <v>937</v>
      </c>
      <c r="H925" s="2">
        <v>1740434</v>
      </c>
      <c r="I925" s="2" t="s">
        <v>769</v>
      </c>
      <c r="N925">
        <v>21</v>
      </c>
      <c r="O925" s="2" t="s">
        <v>153</v>
      </c>
      <c r="P925">
        <v>993037.24</v>
      </c>
      <c r="Q925" s="2" t="s">
        <v>69</v>
      </c>
      <c r="S925" s="2">
        <v>10701887</v>
      </c>
      <c r="T925">
        <v>463017.98</v>
      </c>
      <c r="U925" s="2" t="s">
        <v>69</v>
      </c>
    </row>
    <row r="926" spans="2:21" x14ac:dyDescent="0.2">
      <c r="B926" s="2">
        <v>1209237</v>
      </c>
      <c r="C926" s="2" t="s">
        <v>20</v>
      </c>
      <c r="D926" s="2" t="s">
        <v>48</v>
      </c>
      <c r="E926" s="3">
        <v>45881.638680555552</v>
      </c>
      <c r="G926" s="2" t="s">
        <v>937</v>
      </c>
      <c r="H926" s="2">
        <v>1740435</v>
      </c>
      <c r="I926" s="2" t="s">
        <v>782</v>
      </c>
      <c r="N926">
        <v>21</v>
      </c>
      <c r="O926" s="2" t="s">
        <v>153</v>
      </c>
      <c r="P926">
        <v>1864526.6</v>
      </c>
      <c r="Q926" s="2" t="s">
        <v>69</v>
      </c>
      <c r="S926" s="2">
        <v>10701888</v>
      </c>
      <c r="T926">
        <v>1287767.8</v>
      </c>
      <c r="U926" s="2" t="s">
        <v>69</v>
      </c>
    </row>
    <row r="927" spans="2:21" x14ac:dyDescent="0.2">
      <c r="B927" s="2">
        <v>1209237</v>
      </c>
      <c r="C927" s="2" t="s">
        <v>20</v>
      </c>
      <c r="D927" s="2" t="s">
        <v>48</v>
      </c>
      <c r="E927" s="3">
        <v>45881.638680555552</v>
      </c>
      <c r="G927" s="2" t="s">
        <v>937</v>
      </c>
      <c r="H927" s="2">
        <v>1740436</v>
      </c>
      <c r="I927" s="2" t="s">
        <v>795</v>
      </c>
      <c r="N927">
        <v>21</v>
      </c>
      <c r="O927" s="2" t="s">
        <v>153</v>
      </c>
      <c r="P927">
        <v>3077840.67</v>
      </c>
      <c r="Q927" s="2" t="s">
        <v>69</v>
      </c>
      <c r="S927" s="2">
        <v>10701889</v>
      </c>
      <c r="T927">
        <v>711988.41</v>
      </c>
      <c r="U927" s="2" t="s">
        <v>69</v>
      </c>
    </row>
    <row r="928" spans="2:21" x14ac:dyDescent="0.2">
      <c r="B928" s="2">
        <v>1209237</v>
      </c>
      <c r="C928" s="2" t="s">
        <v>20</v>
      </c>
      <c r="D928" s="2" t="s">
        <v>48</v>
      </c>
      <c r="E928" s="3">
        <v>45881.638680555552</v>
      </c>
      <c r="G928" s="2" t="s">
        <v>937</v>
      </c>
      <c r="H928" s="2">
        <v>1740437</v>
      </c>
      <c r="I928" s="2" t="s">
        <v>808</v>
      </c>
      <c r="N928">
        <v>21</v>
      </c>
      <c r="O928" s="2" t="s">
        <v>153</v>
      </c>
      <c r="P928">
        <v>806277.36</v>
      </c>
      <c r="Q928" s="2" t="s">
        <v>69</v>
      </c>
      <c r="S928" s="2">
        <v>10701890</v>
      </c>
      <c r="T928">
        <v>302802.92</v>
      </c>
      <c r="U928" s="2" t="s">
        <v>69</v>
      </c>
    </row>
    <row r="929" spans="2:21" x14ac:dyDescent="0.2">
      <c r="B929" s="2">
        <v>1209237</v>
      </c>
      <c r="C929" s="2" t="s">
        <v>20</v>
      </c>
      <c r="D929" s="2" t="s">
        <v>48</v>
      </c>
      <c r="E929" s="3">
        <v>45881.638680555552</v>
      </c>
      <c r="G929" s="2" t="s">
        <v>937</v>
      </c>
      <c r="H929" s="2">
        <v>1740438</v>
      </c>
      <c r="I929" s="2" t="s">
        <v>821</v>
      </c>
      <c r="N929">
        <v>21</v>
      </c>
      <c r="O929" s="2" t="s">
        <v>153</v>
      </c>
      <c r="P929">
        <v>14150990.4</v>
      </c>
      <c r="Q929" s="2" t="s">
        <v>69</v>
      </c>
      <c r="S929" s="2">
        <v>10701891</v>
      </c>
      <c r="T929">
        <v>10613242.800000001</v>
      </c>
      <c r="U929" s="2" t="s">
        <v>69</v>
      </c>
    </row>
    <row r="930" spans="2:21" x14ac:dyDescent="0.2">
      <c r="B930" s="2">
        <v>1209237</v>
      </c>
      <c r="C930" s="2" t="s">
        <v>20</v>
      </c>
      <c r="D930" s="2" t="s">
        <v>48</v>
      </c>
      <c r="E930" s="3">
        <v>45881.638680555552</v>
      </c>
      <c r="G930" s="2" t="s">
        <v>937</v>
      </c>
      <c r="H930" s="2">
        <v>1740439</v>
      </c>
      <c r="I930" s="2" t="s">
        <v>834</v>
      </c>
      <c r="N930">
        <v>21</v>
      </c>
      <c r="O930" s="2" t="s">
        <v>153</v>
      </c>
      <c r="P930">
        <v>3784567.2</v>
      </c>
      <c r="Q930" s="2" t="s">
        <v>69</v>
      </c>
      <c r="S930" s="2">
        <v>10701892</v>
      </c>
      <c r="T930">
        <v>3784567.2</v>
      </c>
      <c r="U930" s="2" t="s">
        <v>69</v>
      </c>
    </row>
    <row r="931" spans="2:21" x14ac:dyDescent="0.2">
      <c r="B931" s="2">
        <v>1209237</v>
      </c>
      <c r="C931" s="2" t="s">
        <v>20</v>
      </c>
      <c r="D931" s="2" t="s">
        <v>48</v>
      </c>
      <c r="E931" s="3">
        <v>45881.638680555552</v>
      </c>
      <c r="G931" s="2" t="s">
        <v>937</v>
      </c>
      <c r="H931" s="2">
        <v>1740440</v>
      </c>
      <c r="I931" s="2" t="s">
        <v>847</v>
      </c>
      <c r="N931">
        <v>1</v>
      </c>
      <c r="O931" s="2" t="s">
        <v>153</v>
      </c>
      <c r="P931">
        <v>0</v>
      </c>
      <c r="Q931" s="2" t="s">
        <v>69</v>
      </c>
      <c r="S931" s="2">
        <v>10701893</v>
      </c>
      <c r="T931">
        <v>0</v>
      </c>
      <c r="U931" s="2" t="s">
        <v>69</v>
      </c>
    </row>
    <row r="932" spans="2:21" x14ac:dyDescent="0.2">
      <c r="B932" s="2">
        <v>1209237</v>
      </c>
      <c r="C932" s="2" t="s">
        <v>20</v>
      </c>
      <c r="D932" s="2" t="s">
        <v>48</v>
      </c>
      <c r="E932" s="3">
        <v>45881.638680555552</v>
      </c>
      <c r="G932" s="2" t="s">
        <v>937</v>
      </c>
      <c r="H932" s="2">
        <v>1740441</v>
      </c>
      <c r="I932" s="2" t="s">
        <v>860</v>
      </c>
      <c r="N932">
        <v>1</v>
      </c>
      <c r="O932" s="2" t="s">
        <v>153</v>
      </c>
      <c r="P932">
        <v>3640399765.46</v>
      </c>
      <c r="Q932" s="2" t="s">
        <v>69</v>
      </c>
      <c r="S932" s="2">
        <v>10701894</v>
      </c>
      <c r="T932">
        <v>3564766039.3800001</v>
      </c>
      <c r="U932" s="2" t="s">
        <v>69</v>
      </c>
    </row>
    <row r="933" spans="2:21" x14ac:dyDescent="0.2">
      <c r="B933" s="2">
        <v>1209237</v>
      </c>
      <c r="C933" s="2" t="s">
        <v>20</v>
      </c>
      <c r="D933" s="2" t="s">
        <v>48</v>
      </c>
      <c r="E933" s="3">
        <v>45881.638680555552</v>
      </c>
      <c r="G933" s="2" t="s">
        <v>937</v>
      </c>
      <c r="H933" s="2">
        <v>1740442</v>
      </c>
      <c r="I933" s="2" t="s">
        <v>873</v>
      </c>
      <c r="N933">
        <v>1</v>
      </c>
      <c r="O933" s="2" t="s">
        <v>153</v>
      </c>
      <c r="P933">
        <v>691675955.44000006</v>
      </c>
      <c r="Q933" s="2" t="s">
        <v>69</v>
      </c>
      <c r="S933" s="2">
        <v>10701895</v>
      </c>
      <c r="T933">
        <v>677305547.48000002</v>
      </c>
      <c r="U933" s="2" t="s">
        <v>69</v>
      </c>
    </row>
    <row r="934" spans="2:21" x14ac:dyDescent="0.2">
      <c r="B934" s="2">
        <v>1205616</v>
      </c>
      <c r="C934" s="2" t="s">
        <v>21</v>
      </c>
      <c r="D934" s="2" t="s">
        <v>49</v>
      </c>
      <c r="E934" s="3">
        <v>45881.417743055557</v>
      </c>
      <c r="G934" s="2" t="s">
        <v>937</v>
      </c>
      <c r="H934" s="2">
        <v>1740381</v>
      </c>
      <c r="I934" s="2" t="s">
        <v>64</v>
      </c>
      <c r="N934">
        <v>21</v>
      </c>
      <c r="O934" s="2" t="s">
        <v>84</v>
      </c>
      <c r="P934">
        <v>1450014991.3499999</v>
      </c>
      <c r="Q934" s="2" t="s">
        <v>69</v>
      </c>
      <c r="S934" s="2">
        <v>10638085</v>
      </c>
      <c r="T934">
        <v>1450014991.3499999</v>
      </c>
      <c r="U934" s="2" t="s">
        <v>69</v>
      </c>
    </row>
    <row r="935" spans="2:21" x14ac:dyDescent="0.2">
      <c r="B935" s="2">
        <v>1205616</v>
      </c>
      <c r="C935" s="2" t="s">
        <v>21</v>
      </c>
      <c r="D935" s="2" t="s">
        <v>49</v>
      </c>
      <c r="E935" s="3">
        <v>45881.417743055557</v>
      </c>
      <c r="G935" s="2" t="s">
        <v>937</v>
      </c>
      <c r="H935" s="2">
        <v>1740382</v>
      </c>
      <c r="I935" s="2" t="s">
        <v>92</v>
      </c>
      <c r="N935">
        <v>21</v>
      </c>
      <c r="O935" s="2" t="s">
        <v>84</v>
      </c>
      <c r="P935">
        <v>9590460</v>
      </c>
      <c r="Q935" s="2" t="s">
        <v>69</v>
      </c>
      <c r="S935" s="2">
        <v>10638086</v>
      </c>
      <c r="T935">
        <v>9590460</v>
      </c>
      <c r="U935" s="2" t="s">
        <v>69</v>
      </c>
    </row>
    <row r="936" spans="2:21" x14ac:dyDescent="0.2">
      <c r="B936" s="2">
        <v>1205616</v>
      </c>
      <c r="C936" s="2" t="s">
        <v>21</v>
      </c>
      <c r="D936" s="2" t="s">
        <v>49</v>
      </c>
      <c r="E936" s="3">
        <v>45881.417743055557</v>
      </c>
      <c r="G936" s="2" t="s">
        <v>937</v>
      </c>
      <c r="H936" s="2">
        <v>1740383</v>
      </c>
      <c r="I936" s="2" t="s">
        <v>105</v>
      </c>
      <c r="N936">
        <v>21</v>
      </c>
      <c r="O936" s="2" t="s">
        <v>84</v>
      </c>
      <c r="P936">
        <v>935307.52</v>
      </c>
      <c r="Q936" s="2" t="s">
        <v>69</v>
      </c>
      <c r="S936" s="2">
        <v>10638087</v>
      </c>
      <c r="T936">
        <v>935307.52</v>
      </c>
      <c r="U936" s="2" t="s">
        <v>69</v>
      </c>
    </row>
    <row r="937" spans="2:21" x14ac:dyDescent="0.2">
      <c r="B937" s="2">
        <v>1205616</v>
      </c>
      <c r="C937" s="2" t="s">
        <v>21</v>
      </c>
      <c r="D937" s="2" t="s">
        <v>49</v>
      </c>
      <c r="E937" s="3">
        <v>45881.417743055557</v>
      </c>
      <c r="G937" s="2" t="s">
        <v>937</v>
      </c>
      <c r="H937" s="2">
        <v>1740384</v>
      </c>
      <c r="I937" s="2" t="s">
        <v>118</v>
      </c>
      <c r="N937">
        <v>21</v>
      </c>
      <c r="O937" s="2" t="s">
        <v>84</v>
      </c>
      <c r="P937">
        <v>87282455.790000007</v>
      </c>
      <c r="Q937" s="2" t="s">
        <v>69</v>
      </c>
      <c r="S937" s="2">
        <v>10638088</v>
      </c>
      <c r="T937">
        <v>87282455.790000007</v>
      </c>
      <c r="U937" s="2" t="s">
        <v>69</v>
      </c>
    </row>
    <row r="938" spans="2:21" x14ac:dyDescent="0.2">
      <c r="B938" s="2">
        <v>1205616</v>
      </c>
      <c r="C938" s="2" t="s">
        <v>21</v>
      </c>
      <c r="D938" s="2" t="s">
        <v>49</v>
      </c>
      <c r="E938" s="3">
        <v>45881.417743055557</v>
      </c>
      <c r="G938" s="2" t="s">
        <v>937</v>
      </c>
      <c r="H938" s="2">
        <v>1740385</v>
      </c>
      <c r="I938" s="2" t="s">
        <v>131</v>
      </c>
      <c r="N938">
        <v>21</v>
      </c>
      <c r="O938" s="2" t="s">
        <v>84</v>
      </c>
      <c r="P938">
        <v>25340067.809999999</v>
      </c>
      <c r="Q938" s="2" t="s">
        <v>69</v>
      </c>
      <c r="S938" s="2">
        <v>10638089</v>
      </c>
      <c r="T938">
        <v>25340067.809999999</v>
      </c>
      <c r="U938" s="2" t="s">
        <v>69</v>
      </c>
    </row>
    <row r="939" spans="2:21" x14ac:dyDescent="0.2">
      <c r="B939" s="2">
        <v>1205616</v>
      </c>
      <c r="C939" s="2" t="s">
        <v>21</v>
      </c>
      <c r="D939" s="2" t="s">
        <v>49</v>
      </c>
      <c r="E939" s="3">
        <v>45881.417743055557</v>
      </c>
      <c r="G939" s="2" t="s">
        <v>937</v>
      </c>
      <c r="H939" s="2">
        <v>1740386</v>
      </c>
      <c r="I939" s="2" t="s">
        <v>144</v>
      </c>
      <c r="N939">
        <v>21</v>
      </c>
      <c r="O939" s="2" t="s">
        <v>153</v>
      </c>
      <c r="P939">
        <v>3107185.55</v>
      </c>
      <c r="Q939" s="2" t="s">
        <v>69</v>
      </c>
      <c r="S939" s="2">
        <v>10638090</v>
      </c>
      <c r="T939">
        <v>2885395.65</v>
      </c>
      <c r="U939" s="2" t="s">
        <v>69</v>
      </c>
    </row>
    <row r="940" spans="2:21" x14ac:dyDescent="0.2">
      <c r="B940" s="2">
        <v>1205616</v>
      </c>
      <c r="C940" s="2" t="s">
        <v>21</v>
      </c>
      <c r="D940" s="2" t="s">
        <v>49</v>
      </c>
      <c r="E940" s="3">
        <v>45881.417743055557</v>
      </c>
      <c r="G940" s="2" t="s">
        <v>937</v>
      </c>
      <c r="H940" s="2">
        <v>1740387</v>
      </c>
      <c r="I940" s="2" t="s">
        <v>158</v>
      </c>
      <c r="N940">
        <v>21</v>
      </c>
      <c r="O940" s="2" t="s">
        <v>153</v>
      </c>
      <c r="P940">
        <v>2122648.56</v>
      </c>
      <c r="Q940" s="2" t="s">
        <v>69</v>
      </c>
      <c r="S940" s="2">
        <v>10638091</v>
      </c>
      <c r="T940">
        <v>1518675.72</v>
      </c>
      <c r="U940" s="2" t="s">
        <v>69</v>
      </c>
    </row>
    <row r="941" spans="2:21" x14ac:dyDescent="0.2">
      <c r="B941" s="2">
        <v>1205616</v>
      </c>
      <c r="C941" s="2" t="s">
        <v>21</v>
      </c>
      <c r="D941" s="2" t="s">
        <v>49</v>
      </c>
      <c r="E941" s="3">
        <v>45881.417743055557</v>
      </c>
      <c r="G941" s="2" t="s">
        <v>937</v>
      </c>
      <c r="H941" s="2">
        <v>1740388</v>
      </c>
      <c r="I941" s="2" t="s">
        <v>171</v>
      </c>
      <c r="N941">
        <v>21</v>
      </c>
      <c r="O941" s="2" t="s">
        <v>153</v>
      </c>
      <c r="P941">
        <v>3954597.45</v>
      </c>
      <c r="Q941" s="2" t="s">
        <v>69</v>
      </c>
      <c r="S941" s="2">
        <v>10638092</v>
      </c>
      <c r="T941">
        <v>2641589.5</v>
      </c>
      <c r="U941" s="2" t="s">
        <v>69</v>
      </c>
    </row>
    <row r="942" spans="2:21" x14ac:dyDescent="0.2">
      <c r="B942" s="2">
        <v>1205616</v>
      </c>
      <c r="C942" s="2" t="s">
        <v>21</v>
      </c>
      <c r="D942" s="2" t="s">
        <v>49</v>
      </c>
      <c r="E942" s="3">
        <v>45881.417743055557</v>
      </c>
      <c r="G942" s="2" t="s">
        <v>937</v>
      </c>
      <c r="H942" s="2">
        <v>1740389</v>
      </c>
      <c r="I942" s="2" t="s">
        <v>184</v>
      </c>
      <c r="N942">
        <v>21</v>
      </c>
      <c r="O942" s="2" t="s">
        <v>153</v>
      </c>
      <c r="P942">
        <v>2264158.98</v>
      </c>
      <c r="Q942" s="2" t="s">
        <v>69</v>
      </c>
      <c r="S942" s="2">
        <v>10638093</v>
      </c>
      <c r="T942">
        <v>1236194.1000000001</v>
      </c>
      <c r="U942" s="2" t="s">
        <v>69</v>
      </c>
    </row>
    <row r="943" spans="2:21" x14ac:dyDescent="0.2">
      <c r="B943" s="2">
        <v>1205616</v>
      </c>
      <c r="C943" s="2" t="s">
        <v>21</v>
      </c>
      <c r="D943" s="2" t="s">
        <v>49</v>
      </c>
      <c r="E943" s="3">
        <v>45881.417743055557</v>
      </c>
      <c r="G943" s="2" t="s">
        <v>937</v>
      </c>
      <c r="H943" s="2">
        <v>1740390</v>
      </c>
      <c r="I943" s="2" t="s">
        <v>197</v>
      </c>
      <c r="N943">
        <v>21</v>
      </c>
      <c r="O943" s="2" t="s">
        <v>153</v>
      </c>
      <c r="P943">
        <v>5935735.5899999999</v>
      </c>
      <c r="Q943" s="2" t="s">
        <v>69</v>
      </c>
      <c r="S943" s="2">
        <v>10638094</v>
      </c>
      <c r="T943">
        <v>3156483.66</v>
      </c>
      <c r="U943" s="2" t="s">
        <v>69</v>
      </c>
    </row>
    <row r="944" spans="2:21" x14ac:dyDescent="0.2">
      <c r="B944" s="2">
        <v>1205616</v>
      </c>
      <c r="C944" s="2" t="s">
        <v>21</v>
      </c>
      <c r="D944" s="2" t="s">
        <v>49</v>
      </c>
      <c r="E944" s="3">
        <v>45881.417743055557</v>
      </c>
      <c r="G944" s="2" t="s">
        <v>937</v>
      </c>
      <c r="H944" s="2">
        <v>1740391</v>
      </c>
      <c r="I944" s="2" t="s">
        <v>210</v>
      </c>
      <c r="N944">
        <v>21</v>
      </c>
      <c r="O944" s="2" t="s">
        <v>153</v>
      </c>
      <c r="P944">
        <v>6509456.0999999996</v>
      </c>
      <c r="Q944" s="2" t="s">
        <v>69</v>
      </c>
      <c r="S944" s="2">
        <v>10638095</v>
      </c>
      <c r="T944">
        <v>3062101.38</v>
      </c>
      <c r="U944" s="2" t="s">
        <v>69</v>
      </c>
    </row>
    <row r="945" spans="2:21" x14ac:dyDescent="0.2">
      <c r="B945" s="2">
        <v>1205616</v>
      </c>
      <c r="C945" s="2" t="s">
        <v>21</v>
      </c>
      <c r="D945" s="2" t="s">
        <v>49</v>
      </c>
      <c r="E945" s="3">
        <v>45881.417743055557</v>
      </c>
      <c r="G945" s="2" t="s">
        <v>937</v>
      </c>
      <c r="H945" s="2">
        <v>1740392</v>
      </c>
      <c r="I945" s="2" t="s">
        <v>223</v>
      </c>
      <c r="N945">
        <v>21</v>
      </c>
      <c r="O945" s="2" t="s">
        <v>153</v>
      </c>
      <c r="P945">
        <v>566039.1</v>
      </c>
      <c r="Q945" s="2" t="s">
        <v>69</v>
      </c>
      <c r="S945" s="2">
        <v>10638096</v>
      </c>
      <c r="T945">
        <v>355254.39</v>
      </c>
      <c r="U945" s="2" t="s">
        <v>69</v>
      </c>
    </row>
    <row r="946" spans="2:21" x14ac:dyDescent="0.2">
      <c r="B946" s="2">
        <v>1205616</v>
      </c>
      <c r="C946" s="2" t="s">
        <v>21</v>
      </c>
      <c r="D946" s="2" t="s">
        <v>49</v>
      </c>
      <c r="E946" s="3">
        <v>45881.417743055557</v>
      </c>
      <c r="G946" s="2" t="s">
        <v>937</v>
      </c>
      <c r="H946" s="2">
        <v>1740393</v>
      </c>
      <c r="I946" s="2" t="s">
        <v>236</v>
      </c>
      <c r="N946">
        <v>21</v>
      </c>
      <c r="O946" s="2" t="s">
        <v>153</v>
      </c>
      <c r="P946">
        <v>495285.18</v>
      </c>
      <c r="Q946" s="2" t="s">
        <v>69</v>
      </c>
      <c r="S946" s="2">
        <v>10638097</v>
      </c>
      <c r="T946">
        <v>293916.18</v>
      </c>
      <c r="U946" s="2" t="s">
        <v>69</v>
      </c>
    </row>
    <row r="947" spans="2:21" x14ac:dyDescent="0.2">
      <c r="B947" s="2">
        <v>1205616</v>
      </c>
      <c r="C947" s="2" t="s">
        <v>21</v>
      </c>
      <c r="D947" s="2" t="s">
        <v>49</v>
      </c>
      <c r="E947" s="3">
        <v>45881.417743055557</v>
      </c>
      <c r="G947" s="2" t="s">
        <v>937</v>
      </c>
      <c r="H947" s="2">
        <v>1740394</v>
      </c>
      <c r="I947" s="2" t="s">
        <v>249</v>
      </c>
      <c r="N947">
        <v>21</v>
      </c>
      <c r="O947" s="2" t="s">
        <v>153</v>
      </c>
      <c r="P947">
        <v>7909194.9000000004</v>
      </c>
      <c r="Q947" s="2" t="s">
        <v>69</v>
      </c>
      <c r="S947" s="2">
        <v>10638098</v>
      </c>
      <c r="T947">
        <v>7909194.9000000004</v>
      </c>
      <c r="U947" s="2" t="s">
        <v>69</v>
      </c>
    </row>
    <row r="948" spans="2:21" x14ac:dyDescent="0.2">
      <c r="B948" s="2">
        <v>1205616</v>
      </c>
      <c r="C948" s="2" t="s">
        <v>21</v>
      </c>
      <c r="D948" s="2" t="s">
        <v>49</v>
      </c>
      <c r="E948" s="3">
        <v>45881.417743055557</v>
      </c>
      <c r="G948" s="2" t="s">
        <v>937</v>
      </c>
      <c r="H948" s="2">
        <v>1740395</v>
      </c>
      <c r="I948" s="2" t="s">
        <v>262</v>
      </c>
      <c r="N948">
        <v>21</v>
      </c>
      <c r="O948" s="2" t="s">
        <v>153</v>
      </c>
      <c r="P948">
        <v>1981138.14</v>
      </c>
      <c r="Q948" s="2" t="s">
        <v>69</v>
      </c>
      <c r="S948" s="2">
        <v>10638099</v>
      </c>
      <c r="T948">
        <v>1981138.14</v>
      </c>
      <c r="U948" s="2" t="s">
        <v>69</v>
      </c>
    </row>
    <row r="949" spans="2:21" x14ac:dyDescent="0.2">
      <c r="B949" s="2">
        <v>1205616</v>
      </c>
      <c r="C949" s="2" t="s">
        <v>21</v>
      </c>
      <c r="D949" s="2" t="s">
        <v>49</v>
      </c>
      <c r="E949" s="3">
        <v>45881.417743055557</v>
      </c>
      <c r="G949" s="2" t="s">
        <v>937</v>
      </c>
      <c r="H949" s="2">
        <v>1740396</v>
      </c>
      <c r="I949" s="2" t="s">
        <v>275</v>
      </c>
      <c r="N949">
        <v>21</v>
      </c>
      <c r="O949" s="2" t="s">
        <v>153</v>
      </c>
      <c r="P949">
        <v>2122648.56</v>
      </c>
      <c r="Q949" s="2" t="s">
        <v>69</v>
      </c>
      <c r="S949" s="2">
        <v>10638100</v>
      </c>
      <c r="T949">
        <v>820677.36</v>
      </c>
      <c r="U949" s="2" t="s">
        <v>69</v>
      </c>
    </row>
    <row r="950" spans="2:21" x14ac:dyDescent="0.2">
      <c r="B950" s="2">
        <v>1205616</v>
      </c>
      <c r="C950" s="2" t="s">
        <v>21</v>
      </c>
      <c r="D950" s="2" t="s">
        <v>49</v>
      </c>
      <c r="E950" s="3">
        <v>45881.417743055557</v>
      </c>
      <c r="G950" s="2" t="s">
        <v>937</v>
      </c>
      <c r="H950" s="2">
        <v>1740397</v>
      </c>
      <c r="I950" s="2" t="s">
        <v>288</v>
      </c>
      <c r="N950">
        <v>21</v>
      </c>
      <c r="O950" s="2" t="s">
        <v>153</v>
      </c>
      <c r="P950">
        <v>1981138.14</v>
      </c>
      <c r="Q950" s="2" t="s">
        <v>69</v>
      </c>
      <c r="S950" s="2">
        <v>10638101</v>
      </c>
      <c r="T950">
        <v>1371786</v>
      </c>
      <c r="U950" s="2" t="s">
        <v>69</v>
      </c>
    </row>
    <row r="951" spans="2:21" x14ac:dyDescent="0.2">
      <c r="B951" s="2">
        <v>1205616</v>
      </c>
      <c r="C951" s="2" t="s">
        <v>21</v>
      </c>
      <c r="D951" s="2" t="s">
        <v>49</v>
      </c>
      <c r="E951" s="3">
        <v>45881.417743055557</v>
      </c>
      <c r="G951" s="2" t="s">
        <v>937</v>
      </c>
      <c r="H951" s="2">
        <v>1740398</v>
      </c>
      <c r="I951" s="2" t="s">
        <v>301</v>
      </c>
      <c r="N951">
        <v>21</v>
      </c>
      <c r="O951" s="2" t="s">
        <v>153</v>
      </c>
      <c r="P951">
        <v>990569.07</v>
      </c>
      <c r="Q951" s="2" t="s">
        <v>69</v>
      </c>
      <c r="S951" s="2">
        <v>10638102</v>
      </c>
      <c r="T951">
        <v>661411.38</v>
      </c>
      <c r="U951" s="2" t="s">
        <v>69</v>
      </c>
    </row>
    <row r="952" spans="2:21" x14ac:dyDescent="0.2">
      <c r="B952" s="2">
        <v>1205616</v>
      </c>
      <c r="C952" s="2" t="s">
        <v>21</v>
      </c>
      <c r="D952" s="2" t="s">
        <v>49</v>
      </c>
      <c r="E952" s="3">
        <v>45881.417743055557</v>
      </c>
      <c r="G952" s="2" t="s">
        <v>937</v>
      </c>
      <c r="H952" s="2">
        <v>1740399</v>
      </c>
      <c r="I952" s="2" t="s">
        <v>314</v>
      </c>
      <c r="N952">
        <v>21</v>
      </c>
      <c r="O952" s="2" t="s">
        <v>153</v>
      </c>
      <c r="P952">
        <v>2655015.5499999998</v>
      </c>
      <c r="Q952" s="2" t="s">
        <v>69</v>
      </c>
      <c r="S952" s="2">
        <v>10638103</v>
      </c>
      <c r="T952">
        <v>2655015.5499999998</v>
      </c>
      <c r="U952" s="2" t="s">
        <v>69</v>
      </c>
    </row>
    <row r="953" spans="2:21" x14ac:dyDescent="0.2">
      <c r="B953" s="2">
        <v>1205616</v>
      </c>
      <c r="C953" s="2" t="s">
        <v>21</v>
      </c>
      <c r="D953" s="2" t="s">
        <v>49</v>
      </c>
      <c r="E953" s="3">
        <v>45881.417743055557</v>
      </c>
      <c r="G953" s="2" t="s">
        <v>937</v>
      </c>
      <c r="H953" s="2">
        <v>1740400</v>
      </c>
      <c r="I953" s="2" t="s">
        <v>327</v>
      </c>
      <c r="N953">
        <v>21</v>
      </c>
      <c r="O953" s="2" t="s">
        <v>153</v>
      </c>
      <c r="P953">
        <v>1330085.46</v>
      </c>
      <c r="Q953" s="2" t="s">
        <v>69</v>
      </c>
      <c r="S953" s="2">
        <v>10638104</v>
      </c>
      <c r="T953">
        <v>1330085.46</v>
      </c>
      <c r="U953" s="2" t="s">
        <v>69</v>
      </c>
    </row>
    <row r="954" spans="2:21" x14ac:dyDescent="0.2">
      <c r="B954" s="2">
        <v>1205616</v>
      </c>
      <c r="C954" s="2" t="s">
        <v>21</v>
      </c>
      <c r="D954" s="2" t="s">
        <v>49</v>
      </c>
      <c r="E954" s="3">
        <v>45881.417743055557</v>
      </c>
      <c r="G954" s="2" t="s">
        <v>937</v>
      </c>
      <c r="H954" s="2">
        <v>1740401</v>
      </c>
      <c r="I954" s="2" t="s">
        <v>340</v>
      </c>
      <c r="N954">
        <v>21</v>
      </c>
      <c r="O954" s="2" t="s">
        <v>153</v>
      </c>
      <c r="P954">
        <v>215877.7</v>
      </c>
      <c r="Q954" s="2" t="s">
        <v>69</v>
      </c>
      <c r="S954" s="2">
        <v>10638105</v>
      </c>
      <c r="T954">
        <v>215877.7</v>
      </c>
      <c r="U954" s="2" t="s">
        <v>69</v>
      </c>
    </row>
    <row r="955" spans="2:21" x14ac:dyDescent="0.2">
      <c r="B955" s="2">
        <v>1205616</v>
      </c>
      <c r="C955" s="2" t="s">
        <v>21</v>
      </c>
      <c r="D955" s="2" t="s">
        <v>49</v>
      </c>
      <c r="E955" s="3">
        <v>45881.417743055557</v>
      </c>
      <c r="G955" s="2" t="s">
        <v>937</v>
      </c>
      <c r="H955" s="2">
        <v>1740402</v>
      </c>
      <c r="I955" s="2" t="s">
        <v>353</v>
      </c>
      <c r="N955">
        <v>21</v>
      </c>
      <c r="O955" s="2" t="s">
        <v>153</v>
      </c>
      <c r="P955">
        <v>1388728.4</v>
      </c>
      <c r="Q955" s="2" t="s">
        <v>69</v>
      </c>
      <c r="S955" s="2">
        <v>10638106</v>
      </c>
      <c r="T955">
        <v>1388728.4</v>
      </c>
      <c r="U955" s="2" t="s">
        <v>69</v>
      </c>
    </row>
    <row r="956" spans="2:21" x14ac:dyDescent="0.2">
      <c r="B956" s="2">
        <v>1205616</v>
      </c>
      <c r="C956" s="2" t="s">
        <v>21</v>
      </c>
      <c r="D956" s="2" t="s">
        <v>49</v>
      </c>
      <c r="E956" s="3">
        <v>45881.417743055557</v>
      </c>
      <c r="G956" s="2" t="s">
        <v>937</v>
      </c>
      <c r="H956" s="2">
        <v>1740403</v>
      </c>
      <c r="I956" s="2" t="s">
        <v>366</v>
      </c>
      <c r="N956">
        <v>21</v>
      </c>
      <c r="O956" s="2" t="s">
        <v>153</v>
      </c>
      <c r="P956">
        <v>678493.56</v>
      </c>
      <c r="Q956" s="2" t="s">
        <v>69</v>
      </c>
      <c r="S956" s="2">
        <v>10638107</v>
      </c>
      <c r="T956">
        <v>678493.56</v>
      </c>
      <c r="U956" s="2" t="s">
        <v>69</v>
      </c>
    </row>
    <row r="957" spans="2:21" x14ac:dyDescent="0.2">
      <c r="B957" s="2">
        <v>1205616</v>
      </c>
      <c r="C957" s="2" t="s">
        <v>21</v>
      </c>
      <c r="D957" s="2" t="s">
        <v>49</v>
      </c>
      <c r="E957" s="3">
        <v>45881.417743055557</v>
      </c>
      <c r="G957" s="2" t="s">
        <v>937</v>
      </c>
      <c r="H957" s="2">
        <v>1740404</v>
      </c>
      <c r="I957" s="2" t="s">
        <v>379</v>
      </c>
      <c r="N957">
        <v>21</v>
      </c>
      <c r="O957" s="2" t="s">
        <v>153</v>
      </c>
      <c r="P957">
        <v>3347515.15</v>
      </c>
      <c r="Q957" s="2" t="s">
        <v>69</v>
      </c>
      <c r="S957" s="2">
        <v>10638108</v>
      </c>
      <c r="T957">
        <v>3347515.15</v>
      </c>
      <c r="U957" s="2" t="s">
        <v>69</v>
      </c>
    </row>
    <row r="958" spans="2:21" x14ac:dyDescent="0.2">
      <c r="B958" s="2">
        <v>1205616</v>
      </c>
      <c r="C958" s="2" t="s">
        <v>21</v>
      </c>
      <c r="D958" s="2" t="s">
        <v>49</v>
      </c>
      <c r="E958" s="3">
        <v>45881.417743055557</v>
      </c>
      <c r="G958" s="2" t="s">
        <v>937</v>
      </c>
      <c r="H958" s="2">
        <v>1740405</v>
      </c>
      <c r="I958" s="2" t="s">
        <v>392</v>
      </c>
      <c r="N958">
        <v>21</v>
      </c>
      <c r="O958" s="2" t="s">
        <v>153</v>
      </c>
      <c r="P958">
        <v>559044.72</v>
      </c>
      <c r="Q958" s="2" t="s">
        <v>69</v>
      </c>
      <c r="S958" s="2">
        <v>10638109</v>
      </c>
      <c r="T958">
        <v>559044.72</v>
      </c>
      <c r="U958" s="2" t="s">
        <v>69</v>
      </c>
    </row>
    <row r="959" spans="2:21" x14ac:dyDescent="0.2">
      <c r="B959" s="2">
        <v>1205616</v>
      </c>
      <c r="C959" s="2" t="s">
        <v>21</v>
      </c>
      <c r="D959" s="2" t="s">
        <v>49</v>
      </c>
      <c r="E959" s="3">
        <v>45881.417743055557</v>
      </c>
      <c r="G959" s="2" t="s">
        <v>937</v>
      </c>
      <c r="H959" s="2">
        <v>1740406</v>
      </c>
      <c r="I959" s="2" t="s">
        <v>405</v>
      </c>
      <c r="N959">
        <v>21</v>
      </c>
      <c r="O959" s="2" t="s">
        <v>153</v>
      </c>
      <c r="P959">
        <v>5087777.78</v>
      </c>
      <c r="Q959" s="2" t="s">
        <v>69</v>
      </c>
      <c r="S959" s="2">
        <v>10638110</v>
      </c>
      <c r="T959">
        <v>5087777.78</v>
      </c>
      <c r="U959" s="2" t="s">
        <v>69</v>
      </c>
    </row>
    <row r="960" spans="2:21" x14ac:dyDescent="0.2">
      <c r="B960" s="2">
        <v>1205616</v>
      </c>
      <c r="C960" s="2" t="s">
        <v>21</v>
      </c>
      <c r="D960" s="2" t="s">
        <v>49</v>
      </c>
      <c r="E960" s="3">
        <v>45881.417743055557</v>
      </c>
      <c r="G960" s="2" t="s">
        <v>937</v>
      </c>
      <c r="H960" s="2">
        <v>1740407</v>
      </c>
      <c r="I960" s="2" t="s">
        <v>418</v>
      </c>
      <c r="N960">
        <v>21</v>
      </c>
      <c r="O960" s="2" t="s">
        <v>153</v>
      </c>
      <c r="P960">
        <v>3347515.15</v>
      </c>
      <c r="Q960" s="2" t="s">
        <v>69</v>
      </c>
      <c r="S960" s="2">
        <v>10638111</v>
      </c>
      <c r="T960">
        <v>3347515.15</v>
      </c>
      <c r="U960" s="2" t="s">
        <v>69</v>
      </c>
    </row>
    <row r="961" spans="2:21" x14ac:dyDescent="0.2">
      <c r="B961" s="2">
        <v>1205616</v>
      </c>
      <c r="C961" s="2" t="s">
        <v>21</v>
      </c>
      <c r="D961" s="2" t="s">
        <v>49</v>
      </c>
      <c r="E961" s="3">
        <v>45881.417743055557</v>
      </c>
      <c r="G961" s="2" t="s">
        <v>937</v>
      </c>
      <c r="H961" s="2">
        <v>1740408</v>
      </c>
      <c r="I961" s="2" t="s">
        <v>431</v>
      </c>
      <c r="N961">
        <v>21</v>
      </c>
      <c r="O961" s="2" t="s">
        <v>153</v>
      </c>
      <c r="P961">
        <v>1947760.9</v>
      </c>
      <c r="Q961" s="2" t="s">
        <v>69</v>
      </c>
      <c r="S961" s="2">
        <v>10638112</v>
      </c>
      <c r="T961">
        <v>1947760.9</v>
      </c>
      <c r="U961" s="2" t="s">
        <v>69</v>
      </c>
    </row>
    <row r="962" spans="2:21" x14ac:dyDescent="0.2">
      <c r="B962" s="2">
        <v>1205616</v>
      </c>
      <c r="C962" s="2" t="s">
        <v>21</v>
      </c>
      <c r="D962" s="2" t="s">
        <v>49</v>
      </c>
      <c r="E962" s="3">
        <v>45881.417743055557</v>
      </c>
      <c r="G962" s="2" t="s">
        <v>937</v>
      </c>
      <c r="H962" s="2">
        <v>1740409</v>
      </c>
      <c r="I962" s="2" t="s">
        <v>444</v>
      </c>
      <c r="N962">
        <v>21</v>
      </c>
      <c r="O962" s="2" t="s">
        <v>153</v>
      </c>
      <c r="P962">
        <v>2355091.08</v>
      </c>
      <c r="Q962" s="2" t="s">
        <v>69</v>
      </c>
      <c r="S962" s="2">
        <v>10638113</v>
      </c>
      <c r="T962">
        <v>2306665.77</v>
      </c>
      <c r="U962" s="2" t="s">
        <v>69</v>
      </c>
    </row>
    <row r="963" spans="2:21" x14ac:dyDescent="0.2">
      <c r="B963" s="2">
        <v>1205616</v>
      </c>
      <c r="C963" s="2" t="s">
        <v>21</v>
      </c>
      <c r="D963" s="2" t="s">
        <v>49</v>
      </c>
      <c r="E963" s="3">
        <v>45881.417743055557</v>
      </c>
      <c r="G963" s="2" t="s">
        <v>937</v>
      </c>
      <c r="H963" s="2">
        <v>1740410</v>
      </c>
      <c r="I963" s="2" t="s">
        <v>457</v>
      </c>
      <c r="N963">
        <v>21</v>
      </c>
      <c r="O963" s="2" t="s">
        <v>153</v>
      </c>
      <c r="P963">
        <v>2355091.08</v>
      </c>
      <c r="Q963" s="2" t="s">
        <v>69</v>
      </c>
      <c r="S963" s="2">
        <v>10638114</v>
      </c>
      <c r="T963">
        <v>2306665.77</v>
      </c>
      <c r="U963" s="2" t="s">
        <v>69</v>
      </c>
    </row>
    <row r="964" spans="2:21" x14ac:dyDescent="0.2">
      <c r="B964" s="2">
        <v>1205616</v>
      </c>
      <c r="C964" s="2" t="s">
        <v>21</v>
      </c>
      <c r="D964" s="2" t="s">
        <v>49</v>
      </c>
      <c r="E964" s="3">
        <v>45881.417743055557</v>
      </c>
      <c r="G964" s="2" t="s">
        <v>937</v>
      </c>
      <c r="H964" s="2">
        <v>1740411</v>
      </c>
      <c r="I964" s="2" t="s">
        <v>470</v>
      </c>
      <c r="N964">
        <v>21</v>
      </c>
      <c r="O964" s="2" t="s">
        <v>153</v>
      </c>
      <c r="P964">
        <v>962329</v>
      </c>
      <c r="Q964" s="2" t="s">
        <v>69</v>
      </c>
      <c r="S964" s="2">
        <v>10638115</v>
      </c>
      <c r="T964">
        <v>962329</v>
      </c>
      <c r="U964" s="2" t="s">
        <v>69</v>
      </c>
    </row>
    <row r="965" spans="2:21" x14ac:dyDescent="0.2">
      <c r="B965" s="2">
        <v>1205616</v>
      </c>
      <c r="C965" s="2" t="s">
        <v>21</v>
      </c>
      <c r="D965" s="2" t="s">
        <v>49</v>
      </c>
      <c r="E965" s="3">
        <v>45881.417743055557</v>
      </c>
      <c r="G965" s="2" t="s">
        <v>937</v>
      </c>
      <c r="H965" s="2">
        <v>1740412</v>
      </c>
      <c r="I965" s="2" t="s">
        <v>483</v>
      </c>
      <c r="N965">
        <v>21</v>
      </c>
      <c r="O965" s="2" t="s">
        <v>153</v>
      </c>
      <c r="P965">
        <v>278177.25</v>
      </c>
      <c r="Q965" s="2" t="s">
        <v>69</v>
      </c>
      <c r="S965" s="2">
        <v>10638116</v>
      </c>
      <c r="T965">
        <v>278177.25</v>
      </c>
      <c r="U965" s="2" t="s">
        <v>69</v>
      </c>
    </row>
    <row r="966" spans="2:21" x14ac:dyDescent="0.2">
      <c r="B966" s="2">
        <v>1205616</v>
      </c>
      <c r="C966" s="2" t="s">
        <v>21</v>
      </c>
      <c r="D966" s="2" t="s">
        <v>49</v>
      </c>
      <c r="E966" s="3">
        <v>45881.417743055557</v>
      </c>
      <c r="G966" s="2" t="s">
        <v>937</v>
      </c>
      <c r="H966" s="2">
        <v>1740413</v>
      </c>
      <c r="I966" s="2" t="s">
        <v>496</v>
      </c>
      <c r="N966">
        <v>21</v>
      </c>
      <c r="O966" s="2" t="s">
        <v>153</v>
      </c>
      <c r="P966">
        <v>278177.25</v>
      </c>
      <c r="Q966" s="2" t="s">
        <v>69</v>
      </c>
      <c r="S966" s="2">
        <v>10638117</v>
      </c>
      <c r="T966">
        <v>278177.25</v>
      </c>
      <c r="U966" s="2" t="s">
        <v>69</v>
      </c>
    </row>
    <row r="967" spans="2:21" x14ac:dyDescent="0.2">
      <c r="B967" s="2">
        <v>1205616</v>
      </c>
      <c r="C967" s="2" t="s">
        <v>21</v>
      </c>
      <c r="D967" s="2" t="s">
        <v>49</v>
      </c>
      <c r="E967" s="3">
        <v>45881.417743055557</v>
      </c>
      <c r="G967" s="2" t="s">
        <v>937</v>
      </c>
      <c r="H967" s="2">
        <v>1740414</v>
      </c>
      <c r="I967" s="2" t="s">
        <v>509</v>
      </c>
      <c r="N967">
        <v>21</v>
      </c>
      <c r="O967" s="2" t="s">
        <v>153</v>
      </c>
      <c r="P967">
        <v>2846724.3</v>
      </c>
      <c r="Q967" s="2" t="s">
        <v>69</v>
      </c>
      <c r="S967" s="2">
        <v>10638118</v>
      </c>
      <c r="T967">
        <v>2471351.1</v>
      </c>
      <c r="U967" s="2" t="s">
        <v>69</v>
      </c>
    </row>
    <row r="968" spans="2:21" x14ac:dyDescent="0.2">
      <c r="B968" s="2">
        <v>1205616</v>
      </c>
      <c r="C968" s="2" t="s">
        <v>21</v>
      </c>
      <c r="D968" s="2" t="s">
        <v>49</v>
      </c>
      <c r="E968" s="3">
        <v>45881.417743055557</v>
      </c>
      <c r="G968" s="2" t="s">
        <v>937</v>
      </c>
      <c r="H968" s="2">
        <v>1740415</v>
      </c>
      <c r="I968" s="2" t="s">
        <v>522</v>
      </c>
      <c r="N968">
        <v>21</v>
      </c>
      <c r="O968" s="2" t="s">
        <v>153</v>
      </c>
      <c r="P968">
        <v>2175998.6</v>
      </c>
      <c r="Q968" s="2" t="s">
        <v>69</v>
      </c>
      <c r="S968" s="2">
        <v>10638119</v>
      </c>
      <c r="T968">
        <v>1948296.5</v>
      </c>
      <c r="U968" s="2" t="s">
        <v>69</v>
      </c>
    </row>
    <row r="969" spans="2:21" x14ac:dyDescent="0.2">
      <c r="B969" s="2">
        <v>1205616</v>
      </c>
      <c r="C969" s="2" t="s">
        <v>21</v>
      </c>
      <c r="D969" s="2" t="s">
        <v>49</v>
      </c>
      <c r="E969" s="3">
        <v>45881.417743055557</v>
      </c>
      <c r="G969" s="2" t="s">
        <v>937</v>
      </c>
      <c r="H969" s="2">
        <v>1740416</v>
      </c>
      <c r="I969" s="2" t="s">
        <v>535</v>
      </c>
      <c r="N969">
        <v>21</v>
      </c>
      <c r="O969" s="2" t="s">
        <v>153</v>
      </c>
      <c r="P969">
        <v>2175998.6</v>
      </c>
      <c r="Q969" s="2" t="s">
        <v>69</v>
      </c>
      <c r="S969" s="2">
        <v>10638120</v>
      </c>
      <c r="T969">
        <v>1948296.5</v>
      </c>
      <c r="U969" s="2" t="s">
        <v>69</v>
      </c>
    </row>
    <row r="970" spans="2:21" x14ac:dyDescent="0.2">
      <c r="B970" s="2">
        <v>1205616</v>
      </c>
      <c r="C970" s="2" t="s">
        <v>21</v>
      </c>
      <c r="D970" s="2" t="s">
        <v>49</v>
      </c>
      <c r="E970" s="3">
        <v>45881.417743055557</v>
      </c>
      <c r="G970" s="2" t="s">
        <v>937</v>
      </c>
      <c r="H970" s="2">
        <v>1740417</v>
      </c>
      <c r="I970" s="2" t="s">
        <v>548</v>
      </c>
      <c r="N970">
        <v>21</v>
      </c>
      <c r="O970" s="2" t="s">
        <v>153</v>
      </c>
      <c r="P970">
        <v>9732372.1500000004</v>
      </c>
      <c r="Q970" s="2" t="s">
        <v>69</v>
      </c>
      <c r="S970" s="2">
        <v>10638121</v>
      </c>
      <c r="T970">
        <v>8006931.5999999996</v>
      </c>
      <c r="U970" s="2" t="s">
        <v>69</v>
      </c>
    </row>
    <row r="971" spans="2:21" x14ac:dyDescent="0.2">
      <c r="B971" s="2">
        <v>1205616</v>
      </c>
      <c r="C971" s="2" t="s">
        <v>21</v>
      </c>
      <c r="D971" s="2" t="s">
        <v>49</v>
      </c>
      <c r="E971" s="3">
        <v>45881.417743055557</v>
      </c>
      <c r="G971" s="2" t="s">
        <v>937</v>
      </c>
      <c r="H971" s="2">
        <v>1740418</v>
      </c>
      <c r="I971" s="2" t="s">
        <v>561</v>
      </c>
      <c r="N971">
        <v>21</v>
      </c>
      <c r="O971" s="2" t="s">
        <v>153</v>
      </c>
      <c r="P971">
        <v>7457024.9000000004</v>
      </c>
      <c r="Q971" s="2" t="s">
        <v>69</v>
      </c>
      <c r="S971" s="2">
        <v>10638122</v>
      </c>
      <c r="T971">
        <v>5892156.2000000002</v>
      </c>
      <c r="U971" s="2" t="s">
        <v>69</v>
      </c>
    </row>
    <row r="972" spans="2:21" x14ac:dyDescent="0.2">
      <c r="B972" s="2">
        <v>1205616</v>
      </c>
      <c r="C972" s="2" t="s">
        <v>21</v>
      </c>
      <c r="D972" s="2" t="s">
        <v>49</v>
      </c>
      <c r="E972" s="3">
        <v>45881.417743055557</v>
      </c>
      <c r="G972" s="2" t="s">
        <v>937</v>
      </c>
      <c r="H972" s="2">
        <v>1740419</v>
      </c>
      <c r="I972" s="2" t="s">
        <v>574</v>
      </c>
      <c r="N972">
        <v>21</v>
      </c>
      <c r="O972" s="2" t="s">
        <v>153</v>
      </c>
      <c r="P972">
        <v>7457024.9000000004</v>
      </c>
      <c r="Q972" s="2" t="s">
        <v>69</v>
      </c>
      <c r="S972" s="2">
        <v>10638123</v>
      </c>
      <c r="T972">
        <v>5892156.2000000002</v>
      </c>
      <c r="U972" s="2" t="s">
        <v>69</v>
      </c>
    </row>
    <row r="973" spans="2:21" x14ac:dyDescent="0.2">
      <c r="B973" s="2">
        <v>1205616</v>
      </c>
      <c r="C973" s="2" t="s">
        <v>21</v>
      </c>
      <c r="D973" s="2" t="s">
        <v>49</v>
      </c>
      <c r="E973" s="3">
        <v>45881.417743055557</v>
      </c>
      <c r="G973" s="2" t="s">
        <v>937</v>
      </c>
      <c r="H973" s="2">
        <v>1740420</v>
      </c>
      <c r="I973" s="2" t="s">
        <v>587</v>
      </c>
      <c r="N973">
        <v>21</v>
      </c>
      <c r="O973" s="2" t="s">
        <v>153</v>
      </c>
      <c r="P973">
        <v>1694828.95</v>
      </c>
      <c r="Q973" s="2" t="s">
        <v>69</v>
      </c>
      <c r="S973" s="2">
        <v>10638124</v>
      </c>
      <c r="T973">
        <v>1694828.95</v>
      </c>
      <c r="U973" s="2" t="s">
        <v>69</v>
      </c>
    </row>
    <row r="974" spans="2:21" x14ac:dyDescent="0.2">
      <c r="B974" s="2">
        <v>1205616</v>
      </c>
      <c r="C974" s="2" t="s">
        <v>21</v>
      </c>
      <c r="D974" s="2" t="s">
        <v>49</v>
      </c>
      <c r="E974" s="3">
        <v>45881.417743055557</v>
      </c>
      <c r="G974" s="2" t="s">
        <v>937</v>
      </c>
      <c r="H974" s="2">
        <v>1740421</v>
      </c>
      <c r="I974" s="2" t="s">
        <v>600</v>
      </c>
      <c r="N974">
        <v>21</v>
      </c>
      <c r="O974" s="2" t="s">
        <v>153</v>
      </c>
      <c r="P974">
        <v>1935411.2</v>
      </c>
      <c r="Q974" s="2" t="s">
        <v>69</v>
      </c>
      <c r="S974" s="2">
        <v>10638125</v>
      </c>
      <c r="T974">
        <v>1935411.2</v>
      </c>
      <c r="U974" s="2" t="s">
        <v>69</v>
      </c>
    </row>
    <row r="975" spans="2:21" x14ac:dyDescent="0.2">
      <c r="B975" s="2">
        <v>1205616</v>
      </c>
      <c r="C975" s="2" t="s">
        <v>21</v>
      </c>
      <c r="D975" s="2" t="s">
        <v>49</v>
      </c>
      <c r="E975" s="3">
        <v>45881.417743055557</v>
      </c>
      <c r="G975" s="2" t="s">
        <v>937</v>
      </c>
      <c r="H975" s="2">
        <v>1740422</v>
      </c>
      <c r="I975" s="2" t="s">
        <v>613</v>
      </c>
      <c r="N975">
        <v>21</v>
      </c>
      <c r="O975" s="2" t="s">
        <v>153</v>
      </c>
      <c r="P975">
        <v>4886918.2</v>
      </c>
      <c r="Q975" s="2" t="s">
        <v>69</v>
      </c>
      <c r="S975" s="2">
        <v>10638126</v>
      </c>
      <c r="T975">
        <v>4886918.2</v>
      </c>
      <c r="U975" s="2" t="s">
        <v>69</v>
      </c>
    </row>
    <row r="976" spans="2:21" x14ac:dyDescent="0.2">
      <c r="B976" s="2">
        <v>1205616</v>
      </c>
      <c r="C976" s="2" t="s">
        <v>21</v>
      </c>
      <c r="D976" s="2" t="s">
        <v>49</v>
      </c>
      <c r="E976" s="3">
        <v>45881.417743055557</v>
      </c>
      <c r="G976" s="2" t="s">
        <v>937</v>
      </c>
      <c r="H976" s="2">
        <v>1740423</v>
      </c>
      <c r="I976" s="2" t="s">
        <v>626</v>
      </c>
      <c r="N976">
        <v>21</v>
      </c>
      <c r="O976" s="2" t="s">
        <v>153</v>
      </c>
      <c r="P976">
        <v>2168996.63</v>
      </c>
      <c r="Q976" s="2" t="s">
        <v>69</v>
      </c>
      <c r="S976" s="2">
        <v>10638127</v>
      </c>
      <c r="T976">
        <v>2168996.63</v>
      </c>
      <c r="U976" s="2" t="s">
        <v>69</v>
      </c>
    </row>
    <row r="977" spans="2:21" x14ac:dyDescent="0.2">
      <c r="B977" s="2">
        <v>1205616</v>
      </c>
      <c r="C977" s="2" t="s">
        <v>21</v>
      </c>
      <c r="D977" s="2" t="s">
        <v>49</v>
      </c>
      <c r="E977" s="3">
        <v>45881.417743055557</v>
      </c>
      <c r="G977" s="2" t="s">
        <v>937</v>
      </c>
      <c r="H977" s="2">
        <v>1740424</v>
      </c>
      <c r="I977" s="2" t="s">
        <v>639</v>
      </c>
      <c r="N977">
        <v>21</v>
      </c>
      <c r="O977" s="2" t="s">
        <v>153</v>
      </c>
      <c r="P977">
        <v>424529.97</v>
      </c>
      <c r="Q977" s="2" t="s">
        <v>69</v>
      </c>
      <c r="S977" s="2">
        <v>10638128</v>
      </c>
      <c r="T977">
        <v>320683.68</v>
      </c>
      <c r="U977" s="2" t="s">
        <v>69</v>
      </c>
    </row>
    <row r="978" spans="2:21" x14ac:dyDescent="0.2">
      <c r="B978" s="2">
        <v>1205616</v>
      </c>
      <c r="C978" s="2" t="s">
        <v>21</v>
      </c>
      <c r="D978" s="2" t="s">
        <v>49</v>
      </c>
      <c r="E978" s="3">
        <v>45881.417743055557</v>
      </c>
      <c r="G978" s="2" t="s">
        <v>937</v>
      </c>
      <c r="H978" s="2">
        <v>1740425</v>
      </c>
      <c r="I978" s="2" t="s">
        <v>652</v>
      </c>
      <c r="N978">
        <v>21</v>
      </c>
      <c r="O978" s="2" t="s">
        <v>153</v>
      </c>
      <c r="P978">
        <v>42581.88</v>
      </c>
      <c r="Q978" s="2" t="s">
        <v>69</v>
      </c>
      <c r="S978" s="2">
        <v>10638129</v>
      </c>
      <c r="T978">
        <v>42581.88</v>
      </c>
      <c r="U978" s="2" t="s">
        <v>69</v>
      </c>
    </row>
    <row r="979" spans="2:21" x14ac:dyDescent="0.2">
      <c r="B979" s="2">
        <v>1205616</v>
      </c>
      <c r="C979" s="2" t="s">
        <v>21</v>
      </c>
      <c r="D979" s="2" t="s">
        <v>49</v>
      </c>
      <c r="E979" s="3">
        <v>45881.417743055557</v>
      </c>
      <c r="G979" s="2" t="s">
        <v>937</v>
      </c>
      <c r="H979" s="2">
        <v>1740426</v>
      </c>
      <c r="I979" s="2" t="s">
        <v>665</v>
      </c>
      <c r="N979">
        <v>21</v>
      </c>
      <c r="O979" s="2" t="s">
        <v>153</v>
      </c>
      <c r="P979">
        <v>2020798.2</v>
      </c>
      <c r="Q979" s="2" t="s">
        <v>69</v>
      </c>
      <c r="S979" s="2">
        <v>10638130</v>
      </c>
      <c r="T979">
        <v>2020798.2</v>
      </c>
      <c r="U979" s="2" t="s">
        <v>69</v>
      </c>
    </row>
    <row r="980" spans="2:21" x14ac:dyDescent="0.2">
      <c r="B980" s="2">
        <v>1205616</v>
      </c>
      <c r="C980" s="2" t="s">
        <v>21</v>
      </c>
      <c r="D980" s="2" t="s">
        <v>49</v>
      </c>
      <c r="E980" s="3">
        <v>45881.417743055557</v>
      </c>
      <c r="G980" s="2" t="s">
        <v>937</v>
      </c>
      <c r="H980" s="2">
        <v>1740427</v>
      </c>
      <c r="I980" s="2" t="s">
        <v>678</v>
      </c>
      <c r="N980">
        <v>21</v>
      </c>
      <c r="O980" s="2" t="s">
        <v>153</v>
      </c>
      <c r="P980">
        <v>2203927.0499999998</v>
      </c>
      <c r="Q980" s="2" t="s">
        <v>69</v>
      </c>
      <c r="S980" s="2">
        <v>10638131</v>
      </c>
      <c r="T980">
        <v>2203927.0499999998</v>
      </c>
      <c r="U980" s="2" t="s">
        <v>69</v>
      </c>
    </row>
    <row r="981" spans="2:21" x14ac:dyDescent="0.2">
      <c r="B981" s="2">
        <v>1205616</v>
      </c>
      <c r="C981" s="2" t="s">
        <v>21</v>
      </c>
      <c r="D981" s="2" t="s">
        <v>49</v>
      </c>
      <c r="E981" s="3">
        <v>45881.417743055557</v>
      </c>
      <c r="G981" s="2" t="s">
        <v>937</v>
      </c>
      <c r="H981" s="2">
        <v>1740428</v>
      </c>
      <c r="I981" s="2" t="s">
        <v>691</v>
      </c>
      <c r="N981">
        <v>21</v>
      </c>
      <c r="O981" s="2" t="s">
        <v>153</v>
      </c>
      <c r="P981">
        <v>3389657.9</v>
      </c>
      <c r="Q981" s="2" t="s">
        <v>69</v>
      </c>
      <c r="S981" s="2">
        <v>10638132</v>
      </c>
      <c r="T981">
        <v>1609977.55</v>
      </c>
      <c r="U981" s="2" t="s">
        <v>69</v>
      </c>
    </row>
    <row r="982" spans="2:21" x14ac:dyDescent="0.2">
      <c r="B982" s="2">
        <v>1205616</v>
      </c>
      <c r="C982" s="2" t="s">
        <v>21</v>
      </c>
      <c r="D982" s="2" t="s">
        <v>49</v>
      </c>
      <c r="E982" s="3">
        <v>45881.417743055557</v>
      </c>
      <c r="G982" s="2" t="s">
        <v>937</v>
      </c>
      <c r="H982" s="2">
        <v>1740429</v>
      </c>
      <c r="I982" s="2" t="s">
        <v>704</v>
      </c>
      <c r="N982">
        <v>21</v>
      </c>
      <c r="O982" s="2" t="s">
        <v>153</v>
      </c>
      <c r="P982">
        <v>888550.56</v>
      </c>
      <c r="Q982" s="2" t="s">
        <v>69</v>
      </c>
      <c r="S982" s="2">
        <v>10638133</v>
      </c>
      <c r="T982">
        <v>784886.22</v>
      </c>
      <c r="U982" s="2" t="s">
        <v>69</v>
      </c>
    </row>
    <row r="983" spans="2:21" x14ac:dyDescent="0.2">
      <c r="B983" s="2">
        <v>1205616</v>
      </c>
      <c r="C983" s="2" t="s">
        <v>21</v>
      </c>
      <c r="D983" s="2" t="s">
        <v>49</v>
      </c>
      <c r="E983" s="3">
        <v>45881.417743055557</v>
      </c>
      <c r="G983" s="2" t="s">
        <v>937</v>
      </c>
      <c r="H983" s="2">
        <v>1740430</v>
      </c>
      <c r="I983" s="2" t="s">
        <v>717</v>
      </c>
      <c r="N983">
        <v>21</v>
      </c>
      <c r="O983" s="2" t="s">
        <v>153</v>
      </c>
      <c r="P983">
        <v>1808913.23</v>
      </c>
      <c r="Q983" s="2" t="s">
        <v>69</v>
      </c>
      <c r="S983" s="2">
        <v>10638134</v>
      </c>
      <c r="T983">
        <v>1808913.23</v>
      </c>
      <c r="U983" s="2" t="s">
        <v>69</v>
      </c>
    </row>
    <row r="984" spans="2:21" x14ac:dyDescent="0.2">
      <c r="B984" s="2">
        <v>1205616</v>
      </c>
      <c r="C984" s="2" t="s">
        <v>21</v>
      </c>
      <c r="D984" s="2" t="s">
        <v>49</v>
      </c>
      <c r="E984" s="3">
        <v>45881.417743055557</v>
      </c>
      <c r="G984" s="2" t="s">
        <v>937</v>
      </c>
      <c r="H984" s="2">
        <v>1740431</v>
      </c>
      <c r="I984" s="2" t="s">
        <v>730</v>
      </c>
      <c r="N984">
        <v>21</v>
      </c>
      <c r="O984" s="2" t="s">
        <v>153</v>
      </c>
      <c r="P984">
        <v>2824713.2</v>
      </c>
      <c r="Q984" s="2" t="s">
        <v>69</v>
      </c>
      <c r="S984" s="2">
        <v>10638135</v>
      </c>
      <c r="T984">
        <v>360340.35</v>
      </c>
      <c r="U984" s="2" t="s">
        <v>69</v>
      </c>
    </row>
    <row r="985" spans="2:21" x14ac:dyDescent="0.2">
      <c r="B985" s="2">
        <v>1205616</v>
      </c>
      <c r="C985" s="2" t="s">
        <v>21</v>
      </c>
      <c r="D985" s="2" t="s">
        <v>49</v>
      </c>
      <c r="E985" s="3">
        <v>45881.417743055557</v>
      </c>
      <c r="G985" s="2" t="s">
        <v>937</v>
      </c>
      <c r="H985" s="2">
        <v>1740432</v>
      </c>
      <c r="I985" s="2" t="s">
        <v>743</v>
      </c>
      <c r="N985">
        <v>21</v>
      </c>
      <c r="O985" s="2" t="s">
        <v>153</v>
      </c>
      <c r="P985">
        <v>11419794.66</v>
      </c>
      <c r="Q985" s="2" t="s">
        <v>69</v>
      </c>
      <c r="S985" s="2">
        <v>10638136</v>
      </c>
      <c r="T985">
        <v>5197933.74</v>
      </c>
      <c r="U985" s="2" t="s">
        <v>69</v>
      </c>
    </row>
    <row r="986" spans="2:21" x14ac:dyDescent="0.2">
      <c r="B986" s="2">
        <v>1205616</v>
      </c>
      <c r="C986" s="2" t="s">
        <v>21</v>
      </c>
      <c r="D986" s="2" t="s">
        <v>49</v>
      </c>
      <c r="E986" s="3">
        <v>45881.417743055557</v>
      </c>
      <c r="G986" s="2" t="s">
        <v>937</v>
      </c>
      <c r="H986" s="2">
        <v>1740433</v>
      </c>
      <c r="I986" s="2" t="s">
        <v>756</v>
      </c>
      <c r="N986">
        <v>21</v>
      </c>
      <c r="O986" s="2" t="s">
        <v>153</v>
      </c>
      <c r="P986">
        <v>1401935.47</v>
      </c>
      <c r="Q986" s="2" t="s">
        <v>69</v>
      </c>
      <c r="S986" s="2">
        <v>10638137</v>
      </c>
      <c r="T986">
        <v>1401935.47</v>
      </c>
      <c r="U986" s="2" t="s">
        <v>69</v>
      </c>
    </row>
    <row r="987" spans="2:21" x14ac:dyDescent="0.2">
      <c r="B987" s="2">
        <v>1205616</v>
      </c>
      <c r="C987" s="2" t="s">
        <v>21</v>
      </c>
      <c r="D987" s="2" t="s">
        <v>49</v>
      </c>
      <c r="E987" s="3">
        <v>45881.417743055557</v>
      </c>
      <c r="G987" s="2" t="s">
        <v>937</v>
      </c>
      <c r="H987" s="2">
        <v>1740434</v>
      </c>
      <c r="I987" s="2" t="s">
        <v>769</v>
      </c>
      <c r="N987">
        <v>21</v>
      </c>
      <c r="O987" s="2" t="s">
        <v>153</v>
      </c>
      <c r="P987">
        <v>993037.24</v>
      </c>
      <c r="Q987" s="2" t="s">
        <v>69</v>
      </c>
      <c r="S987" s="2">
        <v>10638138</v>
      </c>
      <c r="T987">
        <v>463017.98</v>
      </c>
      <c r="U987" s="2" t="s">
        <v>69</v>
      </c>
    </row>
    <row r="988" spans="2:21" x14ac:dyDescent="0.2">
      <c r="B988" s="2">
        <v>1205616</v>
      </c>
      <c r="C988" s="2" t="s">
        <v>21</v>
      </c>
      <c r="D988" s="2" t="s">
        <v>49</v>
      </c>
      <c r="E988" s="3">
        <v>45881.417743055557</v>
      </c>
      <c r="G988" s="2" t="s">
        <v>937</v>
      </c>
      <c r="H988" s="2">
        <v>1740435</v>
      </c>
      <c r="I988" s="2" t="s">
        <v>782</v>
      </c>
      <c r="N988">
        <v>21</v>
      </c>
      <c r="O988" s="2" t="s">
        <v>153</v>
      </c>
      <c r="P988">
        <v>1864526.6</v>
      </c>
      <c r="Q988" s="2" t="s">
        <v>69</v>
      </c>
      <c r="S988" s="2">
        <v>10638139</v>
      </c>
      <c r="T988">
        <v>1287767.8</v>
      </c>
      <c r="U988" s="2" t="s">
        <v>69</v>
      </c>
    </row>
    <row r="989" spans="2:21" x14ac:dyDescent="0.2">
      <c r="B989" s="2">
        <v>1205616</v>
      </c>
      <c r="C989" s="2" t="s">
        <v>21</v>
      </c>
      <c r="D989" s="2" t="s">
        <v>49</v>
      </c>
      <c r="E989" s="3">
        <v>45881.417743055557</v>
      </c>
      <c r="G989" s="2" t="s">
        <v>937</v>
      </c>
      <c r="H989" s="2">
        <v>1740436</v>
      </c>
      <c r="I989" s="2" t="s">
        <v>795</v>
      </c>
      <c r="N989">
        <v>21</v>
      </c>
      <c r="O989" s="2" t="s">
        <v>153</v>
      </c>
      <c r="P989">
        <v>3077840.67</v>
      </c>
      <c r="Q989" s="2" t="s">
        <v>69</v>
      </c>
      <c r="S989" s="2">
        <v>10638140</v>
      </c>
      <c r="T989">
        <v>711988.41</v>
      </c>
      <c r="U989" s="2" t="s">
        <v>69</v>
      </c>
    </row>
    <row r="990" spans="2:21" x14ac:dyDescent="0.2">
      <c r="B990" s="2">
        <v>1205616</v>
      </c>
      <c r="C990" s="2" t="s">
        <v>21</v>
      </c>
      <c r="D990" s="2" t="s">
        <v>49</v>
      </c>
      <c r="E990" s="3">
        <v>45881.417743055557</v>
      </c>
      <c r="G990" s="2" t="s">
        <v>937</v>
      </c>
      <c r="H990" s="2">
        <v>1740437</v>
      </c>
      <c r="I990" s="2" t="s">
        <v>808</v>
      </c>
      <c r="N990">
        <v>21</v>
      </c>
      <c r="O990" s="2" t="s">
        <v>153</v>
      </c>
      <c r="P990">
        <v>806277.36</v>
      </c>
      <c r="Q990" s="2" t="s">
        <v>69</v>
      </c>
      <c r="S990" s="2">
        <v>10638141</v>
      </c>
      <c r="T990">
        <v>302802.92</v>
      </c>
      <c r="U990" s="2" t="s">
        <v>69</v>
      </c>
    </row>
    <row r="991" spans="2:21" x14ac:dyDescent="0.2">
      <c r="B991" s="2">
        <v>1205616</v>
      </c>
      <c r="C991" s="2" t="s">
        <v>21</v>
      </c>
      <c r="D991" s="2" t="s">
        <v>49</v>
      </c>
      <c r="E991" s="3">
        <v>45881.417743055557</v>
      </c>
      <c r="G991" s="2" t="s">
        <v>937</v>
      </c>
      <c r="H991" s="2">
        <v>1740438</v>
      </c>
      <c r="I991" s="2" t="s">
        <v>821</v>
      </c>
      <c r="N991">
        <v>21</v>
      </c>
      <c r="O991" s="2" t="s">
        <v>153</v>
      </c>
      <c r="P991">
        <v>14150990.4</v>
      </c>
      <c r="Q991" s="2" t="s">
        <v>69</v>
      </c>
      <c r="S991" s="2">
        <v>10638142</v>
      </c>
      <c r="T991">
        <v>10613242.800000001</v>
      </c>
      <c r="U991" s="2" t="s">
        <v>69</v>
      </c>
    </row>
    <row r="992" spans="2:21" x14ac:dyDescent="0.2">
      <c r="B992" s="2">
        <v>1205616</v>
      </c>
      <c r="C992" s="2" t="s">
        <v>21</v>
      </c>
      <c r="D992" s="2" t="s">
        <v>49</v>
      </c>
      <c r="E992" s="3">
        <v>45881.417743055557</v>
      </c>
      <c r="G992" s="2" t="s">
        <v>937</v>
      </c>
      <c r="H992" s="2">
        <v>1740439</v>
      </c>
      <c r="I992" s="2" t="s">
        <v>834</v>
      </c>
      <c r="N992">
        <v>21</v>
      </c>
      <c r="O992" s="2" t="s">
        <v>153</v>
      </c>
      <c r="P992">
        <v>3784567.2</v>
      </c>
      <c r="Q992" s="2" t="s">
        <v>69</v>
      </c>
      <c r="S992" s="2">
        <v>10638143</v>
      </c>
      <c r="T992">
        <v>3784567.2</v>
      </c>
      <c r="U992" s="2" t="s">
        <v>69</v>
      </c>
    </row>
    <row r="993" spans="2:21" x14ac:dyDescent="0.2">
      <c r="B993" s="2">
        <v>1205616</v>
      </c>
      <c r="C993" s="2" t="s">
        <v>21</v>
      </c>
      <c r="D993" s="2" t="s">
        <v>49</v>
      </c>
      <c r="E993" s="3">
        <v>45881.417743055557</v>
      </c>
      <c r="G993" s="2" t="s">
        <v>937</v>
      </c>
      <c r="H993" s="2">
        <v>1740440</v>
      </c>
      <c r="I993" s="2" t="s">
        <v>847</v>
      </c>
      <c r="N993">
        <v>1</v>
      </c>
      <c r="O993" s="2" t="s">
        <v>153</v>
      </c>
      <c r="P993">
        <v>0</v>
      </c>
      <c r="Q993" s="2" t="s">
        <v>69</v>
      </c>
      <c r="S993" s="2">
        <v>10638144</v>
      </c>
      <c r="T993">
        <v>0</v>
      </c>
      <c r="U993" s="2" t="s">
        <v>69</v>
      </c>
    </row>
    <row r="994" spans="2:21" x14ac:dyDescent="0.2">
      <c r="B994" s="2">
        <v>1205616</v>
      </c>
      <c r="C994" s="2" t="s">
        <v>21</v>
      </c>
      <c r="D994" s="2" t="s">
        <v>49</v>
      </c>
      <c r="E994" s="3">
        <v>45881.417743055557</v>
      </c>
      <c r="G994" s="2" t="s">
        <v>937</v>
      </c>
      <c r="H994" s="2">
        <v>1740441</v>
      </c>
      <c r="I994" s="2" t="s">
        <v>860</v>
      </c>
      <c r="N994">
        <v>1</v>
      </c>
      <c r="O994" s="2" t="s">
        <v>153</v>
      </c>
      <c r="P994">
        <v>3640399765.46</v>
      </c>
      <c r="Q994" s="2" t="s">
        <v>69</v>
      </c>
      <c r="S994" s="2">
        <v>10638145</v>
      </c>
      <c r="T994">
        <v>3564766039.3800001</v>
      </c>
      <c r="U994" s="2" t="s">
        <v>69</v>
      </c>
    </row>
    <row r="995" spans="2:21" x14ac:dyDescent="0.2">
      <c r="B995" s="2">
        <v>1205616</v>
      </c>
      <c r="C995" s="2" t="s">
        <v>21</v>
      </c>
      <c r="D995" s="2" t="s">
        <v>49</v>
      </c>
      <c r="E995" s="3">
        <v>45881.417743055557</v>
      </c>
      <c r="G995" s="2" t="s">
        <v>937</v>
      </c>
      <c r="H995" s="2">
        <v>1740442</v>
      </c>
      <c r="I995" s="2" t="s">
        <v>873</v>
      </c>
      <c r="N995">
        <v>1</v>
      </c>
      <c r="O995" s="2" t="s">
        <v>153</v>
      </c>
      <c r="P995">
        <v>691675955.44000006</v>
      </c>
      <c r="Q995" s="2" t="s">
        <v>69</v>
      </c>
      <c r="S995" s="2">
        <v>10638146</v>
      </c>
      <c r="T995">
        <v>677305547.48000002</v>
      </c>
      <c r="U995" s="2" t="s">
        <v>69</v>
      </c>
    </row>
    <row r="996" spans="2:21" x14ac:dyDescent="0.2">
      <c r="B996" s="2">
        <v>1210047</v>
      </c>
      <c r="C996" s="2" t="s">
        <v>22</v>
      </c>
      <c r="D996" s="2" t="s">
        <v>50</v>
      </c>
      <c r="E996" s="3">
        <v>45881.668553240743</v>
      </c>
      <c r="G996" s="2" t="s">
        <v>937</v>
      </c>
      <c r="H996" s="2">
        <v>1740381</v>
      </c>
      <c r="I996" s="2" t="s">
        <v>64</v>
      </c>
      <c r="N996">
        <v>21</v>
      </c>
      <c r="O996" s="2" t="s">
        <v>84</v>
      </c>
      <c r="P996">
        <v>1450014991.3499999</v>
      </c>
      <c r="Q996" s="2" t="s">
        <v>69</v>
      </c>
      <c r="S996" s="2">
        <v>10725665</v>
      </c>
      <c r="T996">
        <v>1450014991.3499999</v>
      </c>
      <c r="U996" s="2" t="s">
        <v>69</v>
      </c>
    </row>
    <row r="997" spans="2:21" x14ac:dyDescent="0.2">
      <c r="B997" s="2">
        <v>1210047</v>
      </c>
      <c r="C997" s="2" t="s">
        <v>22</v>
      </c>
      <c r="D997" s="2" t="s">
        <v>50</v>
      </c>
      <c r="E997" s="3">
        <v>45881.668553240743</v>
      </c>
      <c r="G997" s="2" t="s">
        <v>937</v>
      </c>
      <c r="H997" s="2">
        <v>1740382</v>
      </c>
      <c r="I997" s="2" t="s">
        <v>92</v>
      </c>
      <c r="N997">
        <v>21</v>
      </c>
      <c r="O997" s="2" t="s">
        <v>84</v>
      </c>
      <c r="P997">
        <v>9590460</v>
      </c>
      <c r="Q997" s="2" t="s">
        <v>69</v>
      </c>
      <c r="S997" s="2">
        <v>10725666</v>
      </c>
      <c r="T997">
        <v>9590460</v>
      </c>
      <c r="U997" s="2" t="s">
        <v>69</v>
      </c>
    </row>
    <row r="998" spans="2:21" x14ac:dyDescent="0.2">
      <c r="B998" s="2">
        <v>1210047</v>
      </c>
      <c r="C998" s="2" t="s">
        <v>22</v>
      </c>
      <c r="D998" s="2" t="s">
        <v>50</v>
      </c>
      <c r="E998" s="3">
        <v>45881.668553240743</v>
      </c>
      <c r="G998" s="2" t="s">
        <v>937</v>
      </c>
      <c r="H998" s="2">
        <v>1740383</v>
      </c>
      <c r="I998" s="2" t="s">
        <v>105</v>
      </c>
      <c r="N998">
        <v>21</v>
      </c>
      <c r="O998" s="2" t="s">
        <v>84</v>
      </c>
      <c r="P998">
        <v>935307.52</v>
      </c>
      <c r="Q998" s="2" t="s">
        <v>69</v>
      </c>
      <c r="S998" s="2">
        <v>10725667</v>
      </c>
      <c r="T998">
        <v>935307.52</v>
      </c>
      <c r="U998" s="2" t="s">
        <v>69</v>
      </c>
    </row>
    <row r="999" spans="2:21" x14ac:dyDescent="0.2">
      <c r="B999" s="2">
        <v>1210047</v>
      </c>
      <c r="C999" s="2" t="s">
        <v>22</v>
      </c>
      <c r="D999" s="2" t="s">
        <v>50</v>
      </c>
      <c r="E999" s="3">
        <v>45881.668553240743</v>
      </c>
      <c r="G999" s="2" t="s">
        <v>937</v>
      </c>
      <c r="H999" s="2">
        <v>1740384</v>
      </c>
      <c r="I999" s="2" t="s">
        <v>118</v>
      </c>
      <c r="N999">
        <v>21</v>
      </c>
      <c r="O999" s="2" t="s">
        <v>84</v>
      </c>
      <c r="P999">
        <v>87282455.790000007</v>
      </c>
      <c r="Q999" s="2" t="s">
        <v>69</v>
      </c>
      <c r="S999" s="2">
        <v>10725668</v>
      </c>
      <c r="T999">
        <v>87282455.790000007</v>
      </c>
      <c r="U999" s="2" t="s">
        <v>69</v>
      </c>
    </row>
    <row r="1000" spans="2:21" x14ac:dyDescent="0.2">
      <c r="B1000" s="2">
        <v>1210047</v>
      </c>
      <c r="C1000" s="2" t="s">
        <v>22</v>
      </c>
      <c r="D1000" s="2" t="s">
        <v>50</v>
      </c>
      <c r="E1000" s="3">
        <v>45881.668553240743</v>
      </c>
      <c r="G1000" s="2" t="s">
        <v>937</v>
      </c>
      <c r="H1000" s="2">
        <v>1740385</v>
      </c>
      <c r="I1000" s="2" t="s">
        <v>131</v>
      </c>
      <c r="N1000">
        <v>21</v>
      </c>
      <c r="O1000" s="2" t="s">
        <v>84</v>
      </c>
      <c r="P1000">
        <v>25340067.809999999</v>
      </c>
      <c r="Q1000" s="2" t="s">
        <v>69</v>
      </c>
      <c r="S1000" s="2">
        <v>10725669</v>
      </c>
      <c r="T1000">
        <v>25340067.809999999</v>
      </c>
      <c r="U1000" s="2" t="s">
        <v>69</v>
      </c>
    </row>
    <row r="1001" spans="2:21" x14ac:dyDescent="0.2">
      <c r="B1001" s="2">
        <v>1210047</v>
      </c>
      <c r="C1001" s="2" t="s">
        <v>22</v>
      </c>
      <c r="D1001" s="2" t="s">
        <v>50</v>
      </c>
      <c r="E1001" s="3">
        <v>45881.668553240743</v>
      </c>
      <c r="G1001" s="2" t="s">
        <v>937</v>
      </c>
      <c r="H1001" s="2">
        <v>1740386</v>
      </c>
      <c r="I1001" s="2" t="s">
        <v>144</v>
      </c>
      <c r="N1001">
        <v>21</v>
      </c>
      <c r="O1001" s="2" t="s">
        <v>153</v>
      </c>
      <c r="P1001">
        <v>3107185.55</v>
      </c>
      <c r="Q1001" s="2" t="s">
        <v>69</v>
      </c>
      <c r="S1001" s="2">
        <v>10725670</v>
      </c>
      <c r="T1001">
        <v>2885395.65</v>
      </c>
      <c r="U1001" s="2" t="s">
        <v>69</v>
      </c>
    </row>
    <row r="1002" spans="2:21" x14ac:dyDescent="0.2">
      <c r="B1002" s="2">
        <v>1210047</v>
      </c>
      <c r="C1002" s="2" t="s">
        <v>22</v>
      </c>
      <c r="D1002" s="2" t="s">
        <v>50</v>
      </c>
      <c r="E1002" s="3">
        <v>45881.668553240743</v>
      </c>
      <c r="G1002" s="2" t="s">
        <v>937</v>
      </c>
      <c r="H1002" s="2">
        <v>1740387</v>
      </c>
      <c r="I1002" s="2" t="s">
        <v>158</v>
      </c>
      <c r="N1002">
        <v>21</v>
      </c>
      <c r="O1002" s="2" t="s">
        <v>153</v>
      </c>
      <c r="P1002">
        <v>2122648.56</v>
      </c>
      <c r="Q1002" s="2" t="s">
        <v>69</v>
      </c>
      <c r="S1002" s="2">
        <v>10725671</v>
      </c>
      <c r="T1002">
        <v>1518675.72</v>
      </c>
      <c r="U1002" s="2" t="s">
        <v>69</v>
      </c>
    </row>
    <row r="1003" spans="2:21" x14ac:dyDescent="0.2">
      <c r="B1003" s="2">
        <v>1210047</v>
      </c>
      <c r="C1003" s="2" t="s">
        <v>22</v>
      </c>
      <c r="D1003" s="2" t="s">
        <v>50</v>
      </c>
      <c r="E1003" s="3">
        <v>45881.668553240743</v>
      </c>
      <c r="G1003" s="2" t="s">
        <v>937</v>
      </c>
      <c r="H1003" s="2">
        <v>1740388</v>
      </c>
      <c r="I1003" s="2" t="s">
        <v>171</v>
      </c>
      <c r="N1003">
        <v>21</v>
      </c>
      <c r="O1003" s="2" t="s">
        <v>153</v>
      </c>
      <c r="P1003">
        <v>3954597.45</v>
      </c>
      <c r="Q1003" s="2" t="s">
        <v>69</v>
      </c>
      <c r="S1003" s="2">
        <v>10725672</v>
      </c>
      <c r="T1003">
        <v>2641589.5</v>
      </c>
      <c r="U1003" s="2" t="s">
        <v>69</v>
      </c>
    </row>
    <row r="1004" spans="2:21" x14ac:dyDescent="0.2">
      <c r="B1004" s="2">
        <v>1210047</v>
      </c>
      <c r="C1004" s="2" t="s">
        <v>22</v>
      </c>
      <c r="D1004" s="2" t="s">
        <v>50</v>
      </c>
      <c r="E1004" s="3">
        <v>45881.668553240743</v>
      </c>
      <c r="G1004" s="2" t="s">
        <v>937</v>
      </c>
      <c r="H1004" s="2">
        <v>1740389</v>
      </c>
      <c r="I1004" s="2" t="s">
        <v>184</v>
      </c>
      <c r="N1004">
        <v>21</v>
      </c>
      <c r="O1004" s="2" t="s">
        <v>153</v>
      </c>
      <c r="P1004">
        <v>2264158.98</v>
      </c>
      <c r="Q1004" s="2" t="s">
        <v>69</v>
      </c>
      <c r="S1004" s="2">
        <v>10725673</v>
      </c>
      <c r="T1004">
        <v>1236194.1000000001</v>
      </c>
      <c r="U1004" s="2" t="s">
        <v>69</v>
      </c>
    </row>
    <row r="1005" spans="2:21" x14ac:dyDescent="0.2">
      <c r="B1005" s="2">
        <v>1210047</v>
      </c>
      <c r="C1005" s="2" t="s">
        <v>22</v>
      </c>
      <c r="D1005" s="2" t="s">
        <v>50</v>
      </c>
      <c r="E1005" s="3">
        <v>45881.668553240743</v>
      </c>
      <c r="G1005" s="2" t="s">
        <v>937</v>
      </c>
      <c r="H1005" s="2">
        <v>1740390</v>
      </c>
      <c r="I1005" s="2" t="s">
        <v>197</v>
      </c>
      <c r="N1005">
        <v>21</v>
      </c>
      <c r="O1005" s="2" t="s">
        <v>153</v>
      </c>
      <c r="P1005">
        <v>5935735.5899999999</v>
      </c>
      <c r="Q1005" s="2" t="s">
        <v>69</v>
      </c>
      <c r="S1005" s="2">
        <v>10725674</v>
      </c>
      <c r="T1005">
        <v>3156483.66</v>
      </c>
      <c r="U1005" s="2" t="s">
        <v>69</v>
      </c>
    </row>
    <row r="1006" spans="2:21" x14ac:dyDescent="0.2">
      <c r="B1006" s="2">
        <v>1210047</v>
      </c>
      <c r="C1006" s="2" t="s">
        <v>22</v>
      </c>
      <c r="D1006" s="2" t="s">
        <v>50</v>
      </c>
      <c r="E1006" s="3">
        <v>45881.668553240743</v>
      </c>
      <c r="G1006" s="2" t="s">
        <v>937</v>
      </c>
      <c r="H1006" s="2">
        <v>1740391</v>
      </c>
      <c r="I1006" s="2" t="s">
        <v>210</v>
      </c>
      <c r="N1006">
        <v>21</v>
      </c>
      <c r="O1006" s="2" t="s">
        <v>153</v>
      </c>
      <c r="P1006">
        <v>6509456.0999999996</v>
      </c>
      <c r="Q1006" s="2" t="s">
        <v>69</v>
      </c>
      <c r="S1006" s="2">
        <v>10725675</v>
      </c>
      <c r="T1006">
        <v>3062101.38</v>
      </c>
      <c r="U1006" s="2" t="s">
        <v>69</v>
      </c>
    </row>
    <row r="1007" spans="2:21" x14ac:dyDescent="0.2">
      <c r="B1007" s="2">
        <v>1210047</v>
      </c>
      <c r="C1007" s="2" t="s">
        <v>22</v>
      </c>
      <c r="D1007" s="2" t="s">
        <v>50</v>
      </c>
      <c r="E1007" s="3">
        <v>45881.668553240743</v>
      </c>
      <c r="G1007" s="2" t="s">
        <v>937</v>
      </c>
      <c r="H1007" s="2">
        <v>1740392</v>
      </c>
      <c r="I1007" s="2" t="s">
        <v>223</v>
      </c>
      <c r="N1007">
        <v>21</v>
      </c>
      <c r="O1007" s="2" t="s">
        <v>153</v>
      </c>
      <c r="P1007">
        <v>566039.1</v>
      </c>
      <c r="Q1007" s="2" t="s">
        <v>69</v>
      </c>
      <c r="S1007" s="2">
        <v>10725676</v>
      </c>
      <c r="T1007">
        <v>355254.39</v>
      </c>
      <c r="U1007" s="2" t="s">
        <v>69</v>
      </c>
    </row>
    <row r="1008" spans="2:21" x14ac:dyDescent="0.2">
      <c r="B1008" s="2">
        <v>1210047</v>
      </c>
      <c r="C1008" s="2" t="s">
        <v>22</v>
      </c>
      <c r="D1008" s="2" t="s">
        <v>50</v>
      </c>
      <c r="E1008" s="3">
        <v>45881.668553240743</v>
      </c>
      <c r="G1008" s="2" t="s">
        <v>937</v>
      </c>
      <c r="H1008" s="2">
        <v>1740393</v>
      </c>
      <c r="I1008" s="2" t="s">
        <v>236</v>
      </c>
      <c r="N1008">
        <v>21</v>
      </c>
      <c r="O1008" s="2" t="s">
        <v>153</v>
      </c>
      <c r="P1008">
        <v>495285.18</v>
      </c>
      <c r="Q1008" s="2" t="s">
        <v>69</v>
      </c>
      <c r="S1008" s="2">
        <v>10725677</v>
      </c>
      <c r="T1008">
        <v>293916.18</v>
      </c>
      <c r="U1008" s="2" t="s">
        <v>69</v>
      </c>
    </row>
    <row r="1009" spans="2:21" x14ac:dyDescent="0.2">
      <c r="B1009" s="2">
        <v>1210047</v>
      </c>
      <c r="C1009" s="2" t="s">
        <v>22</v>
      </c>
      <c r="D1009" s="2" t="s">
        <v>50</v>
      </c>
      <c r="E1009" s="3">
        <v>45881.668553240743</v>
      </c>
      <c r="G1009" s="2" t="s">
        <v>937</v>
      </c>
      <c r="H1009" s="2">
        <v>1740394</v>
      </c>
      <c r="I1009" s="2" t="s">
        <v>249</v>
      </c>
      <c r="N1009">
        <v>21</v>
      </c>
      <c r="O1009" s="2" t="s">
        <v>153</v>
      </c>
      <c r="P1009">
        <v>7909194.9000000004</v>
      </c>
      <c r="Q1009" s="2" t="s">
        <v>69</v>
      </c>
      <c r="S1009" s="2">
        <v>10725678</v>
      </c>
      <c r="T1009">
        <v>7909194.9000000004</v>
      </c>
      <c r="U1009" s="2" t="s">
        <v>69</v>
      </c>
    </row>
    <row r="1010" spans="2:21" x14ac:dyDescent="0.2">
      <c r="B1010" s="2">
        <v>1210047</v>
      </c>
      <c r="C1010" s="2" t="s">
        <v>22</v>
      </c>
      <c r="D1010" s="2" t="s">
        <v>50</v>
      </c>
      <c r="E1010" s="3">
        <v>45881.668553240743</v>
      </c>
      <c r="G1010" s="2" t="s">
        <v>937</v>
      </c>
      <c r="H1010" s="2">
        <v>1740395</v>
      </c>
      <c r="I1010" s="2" t="s">
        <v>262</v>
      </c>
      <c r="N1010">
        <v>21</v>
      </c>
      <c r="O1010" s="2" t="s">
        <v>153</v>
      </c>
      <c r="P1010">
        <v>1981138.14</v>
      </c>
      <c r="Q1010" s="2" t="s">
        <v>69</v>
      </c>
      <c r="S1010" s="2">
        <v>10725679</v>
      </c>
      <c r="T1010">
        <v>1981138.14</v>
      </c>
      <c r="U1010" s="2" t="s">
        <v>69</v>
      </c>
    </row>
    <row r="1011" spans="2:21" x14ac:dyDescent="0.2">
      <c r="B1011" s="2">
        <v>1210047</v>
      </c>
      <c r="C1011" s="2" t="s">
        <v>22</v>
      </c>
      <c r="D1011" s="2" t="s">
        <v>50</v>
      </c>
      <c r="E1011" s="3">
        <v>45881.668553240743</v>
      </c>
      <c r="G1011" s="2" t="s">
        <v>937</v>
      </c>
      <c r="H1011" s="2">
        <v>1740396</v>
      </c>
      <c r="I1011" s="2" t="s">
        <v>275</v>
      </c>
      <c r="N1011">
        <v>21</v>
      </c>
      <c r="O1011" s="2" t="s">
        <v>153</v>
      </c>
      <c r="P1011">
        <v>2122648.56</v>
      </c>
      <c r="Q1011" s="2" t="s">
        <v>69</v>
      </c>
      <c r="S1011" s="2">
        <v>10725680</v>
      </c>
      <c r="T1011">
        <v>820677.36</v>
      </c>
      <c r="U1011" s="2" t="s">
        <v>69</v>
      </c>
    </row>
    <row r="1012" spans="2:21" x14ac:dyDescent="0.2">
      <c r="B1012" s="2">
        <v>1210047</v>
      </c>
      <c r="C1012" s="2" t="s">
        <v>22</v>
      </c>
      <c r="D1012" s="2" t="s">
        <v>50</v>
      </c>
      <c r="E1012" s="3">
        <v>45881.668553240743</v>
      </c>
      <c r="G1012" s="2" t="s">
        <v>937</v>
      </c>
      <c r="H1012" s="2">
        <v>1740397</v>
      </c>
      <c r="I1012" s="2" t="s">
        <v>288</v>
      </c>
      <c r="N1012">
        <v>21</v>
      </c>
      <c r="O1012" s="2" t="s">
        <v>153</v>
      </c>
      <c r="P1012">
        <v>1981138.14</v>
      </c>
      <c r="Q1012" s="2" t="s">
        <v>69</v>
      </c>
      <c r="S1012" s="2">
        <v>10725681</v>
      </c>
      <c r="T1012">
        <v>1371786</v>
      </c>
      <c r="U1012" s="2" t="s">
        <v>69</v>
      </c>
    </row>
    <row r="1013" spans="2:21" x14ac:dyDescent="0.2">
      <c r="B1013" s="2">
        <v>1210047</v>
      </c>
      <c r="C1013" s="2" t="s">
        <v>22</v>
      </c>
      <c r="D1013" s="2" t="s">
        <v>50</v>
      </c>
      <c r="E1013" s="3">
        <v>45881.668553240743</v>
      </c>
      <c r="G1013" s="2" t="s">
        <v>937</v>
      </c>
      <c r="H1013" s="2">
        <v>1740398</v>
      </c>
      <c r="I1013" s="2" t="s">
        <v>301</v>
      </c>
      <c r="N1013">
        <v>21</v>
      </c>
      <c r="O1013" s="2" t="s">
        <v>153</v>
      </c>
      <c r="P1013">
        <v>990569.07</v>
      </c>
      <c r="Q1013" s="2" t="s">
        <v>69</v>
      </c>
      <c r="S1013" s="2">
        <v>10725682</v>
      </c>
      <c r="T1013">
        <v>661411.38</v>
      </c>
      <c r="U1013" s="2" t="s">
        <v>69</v>
      </c>
    </row>
    <row r="1014" spans="2:21" x14ac:dyDescent="0.2">
      <c r="B1014" s="2">
        <v>1210047</v>
      </c>
      <c r="C1014" s="2" t="s">
        <v>22</v>
      </c>
      <c r="D1014" s="2" t="s">
        <v>50</v>
      </c>
      <c r="E1014" s="3">
        <v>45881.668553240743</v>
      </c>
      <c r="G1014" s="2" t="s">
        <v>937</v>
      </c>
      <c r="H1014" s="2">
        <v>1740399</v>
      </c>
      <c r="I1014" s="2" t="s">
        <v>314</v>
      </c>
      <c r="N1014">
        <v>21</v>
      </c>
      <c r="O1014" s="2" t="s">
        <v>153</v>
      </c>
      <c r="P1014">
        <v>2655015.5499999998</v>
      </c>
      <c r="Q1014" s="2" t="s">
        <v>69</v>
      </c>
      <c r="S1014" s="2">
        <v>10725683</v>
      </c>
      <c r="T1014">
        <v>2655015.5499999998</v>
      </c>
      <c r="U1014" s="2" t="s">
        <v>69</v>
      </c>
    </row>
    <row r="1015" spans="2:21" x14ac:dyDescent="0.2">
      <c r="B1015" s="2">
        <v>1210047</v>
      </c>
      <c r="C1015" s="2" t="s">
        <v>22</v>
      </c>
      <c r="D1015" s="2" t="s">
        <v>50</v>
      </c>
      <c r="E1015" s="3">
        <v>45881.668553240743</v>
      </c>
      <c r="G1015" s="2" t="s">
        <v>937</v>
      </c>
      <c r="H1015" s="2">
        <v>1740400</v>
      </c>
      <c r="I1015" s="2" t="s">
        <v>327</v>
      </c>
      <c r="N1015">
        <v>21</v>
      </c>
      <c r="O1015" s="2" t="s">
        <v>153</v>
      </c>
      <c r="P1015">
        <v>1330085.46</v>
      </c>
      <c r="Q1015" s="2" t="s">
        <v>69</v>
      </c>
      <c r="S1015" s="2">
        <v>10725684</v>
      </c>
      <c r="T1015">
        <v>1330085.46</v>
      </c>
      <c r="U1015" s="2" t="s">
        <v>69</v>
      </c>
    </row>
    <row r="1016" spans="2:21" x14ac:dyDescent="0.2">
      <c r="B1016" s="2">
        <v>1210047</v>
      </c>
      <c r="C1016" s="2" t="s">
        <v>22</v>
      </c>
      <c r="D1016" s="2" t="s">
        <v>50</v>
      </c>
      <c r="E1016" s="3">
        <v>45881.668553240743</v>
      </c>
      <c r="G1016" s="2" t="s">
        <v>937</v>
      </c>
      <c r="H1016" s="2">
        <v>1740401</v>
      </c>
      <c r="I1016" s="2" t="s">
        <v>340</v>
      </c>
      <c r="N1016">
        <v>21</v>
      </c>
      <c r="O1016" s="2" t="s">
        <v>153</v>
      </c>
      <c r="P1016">
        <v>215877.7</v>
      </c>
      <c r="Q1016" s="2" t="s">
        <v>69</v>
      </c>
      <c r="S1016" s="2">
        <v>10725685</v>
      </c>
      <c r="T1016">
        <v>215877.7</v>
      </c>
      <c r="U1016" s="2" t="s">
        <v>69</v>
      </c>
    </row>
    <row r="1017" spans="2:21" x14ac:dyDescent="0.2">
      <c r="B1017" s="2">
        <v>1210047</v>
      </c>
      <c r="C1017" s="2" t="s">
        <v>22</v>
      </c>
      <c r="D1017" s="2" t="s">
        <v>50</v>
      </c>
      <c r="E1017" s="3">
        <v>45881.668553240743</v>
      </c>
      <c r="G1017" s="2" t="s">
        <v>937</v>
      </c>
      <c r="H1017" s="2">
        <v>1740402</v>
      </c>
      <c r="I1017" s="2" t="s">
        <v>353</v>
      </c>
      <c r="N1017">
        <v>21</v>
      </c>
      <c r="O1017" s="2" t="s">
        <v>153</v>
      </c>
      <c r="P1017">
        <v>1388728.4</v>
      </c>
      <c r="Q1017" s="2" t="s">
        <v>69</v>
      </c>
      <c r="S1017" s="2">
        <v>10725686</v>
      </c>
      <c r="T1017">
        <v>1388728.4</v>
      </c>
      <c r="U1017" s="2" t="s">
        <v>69</v>
      </c>
    </row>
    <row r="1018" spans="2:21" x14ac:dyDescent="0.2">
      <c r="B1018" s="2">
        <v>1210047</v>
      </c>
      <c r="C1018" s="2" t="s">
        <v>22</v>
      </c>
      <c r="D1018" s="2" t="s">
        <v>50</v>
      </c>
      <c r="E1018" s="3">
        <v>45881.668553240743</v>
      </c>
      <c r="G1018" s="2" t="s">
        <v>937</v>
      </c>
      <c r="H1018" s="2">
        <v>1740403</v>
      </c>
      <c r="I1018" s="2" t="s">
        <v>366</v>
      </c>
      <c r="N1018">
        <v>21</v>
      </c>
      <c r="O1018" s="2" t="s">
        <v>153</v>
      </c>
      <c r="P1018">
        <v>678493.56</v>
      </c>
      <c r="Q1018" s="2" t="s">
        <v>69</v>
      </c>
      <c r="S1018" s="2">
        <v>10725687</v>
      </c>
      <c r="T1018">
        <v>678493.56</v>
      </c>
      <c r="U1018" s="2" t="s">
        <v>69</v>
      </c>
    </row>
    <row r="1019" spans="2:21" x14ac:dyDescent="0.2">
      <c r="B1019" s="2">
        <v>1210047</v>
      </c>
      <c r="C1019" s="2" t="s">
        <v>22</v>
      </c>
      <c r="D1019" s="2" t="s">
        <v>50</v>
      </c>
      <c r="E1019" s="3">
        <v>45881.668553240743</v>
      </c>
      <c r="G1019" s="2" t="s">
        <v>937</v>
      </c>
      <c r="H1019" s="2">
        <v>1740404</v>
      </c>
      <c r="I1019" s="2" t="s">
        <v>379</v>
      </c>
      <c r="N1019">
        <v>21</v>
      </c>
      <c r="O1019" s="2" t="s">
        <v>153</v>
      </c>
      <c r="P1019">
        <v>3347515.15</v>
      </c>
      <c r="Q1019" s="2" t="s">
        <v>69</v>
      </c>
      <c r="S1019" s="2">
        <v>10725688</v>
      </c>
      <c r="T1019">
        <v>3347515.15</v>
      </c>
      <c r="U1019" s="2" t="s">
        <v>69</v>
      </c>
    </row>
    <row r="1020" spans="2:21" x14ac:dyDescent="0.2">
      <c r="B1020" s="2">
        <v>1210047</v>
      </c>
      <c r="C1020" s="2" t="s">
        <v>22</v>
      </c>
      <c r="D1020" s="2" t="s">
        <v>50</v>
      </c>
      <c r="E1020" s="3">
        <v>45881.668553240743</v>
      </c>
      <c r="G1020" s="2" t="s">
        <v>937</v>
      </c>
      <c r="H1020" s="2">
        <v>1740405</v>
      </c>
      <c r="I1020" s="2" t="s">
        <v>392</v>
      </c>
      <c r="N1020">
        <v>21</v>
      </c>
      <c r="O1020" s="2" t="s">
        <v>153</v>
      </c>
      <c r="P1020">
        <v>559044.72</v>
      </c>
      <c r="Q1020" s="2" t="s">
        <v>69</v>
      </c>
      <c r="S1020" s="2">
        <v>10725689</v>
      </c>
      <c r="T1020">
        <v>559044.72</v>
      </c>
      <c r="U1020" s="2" t="s">
        <v>69</v>
      </c>
    </row>
    <row r="1021" spans="2:21" x14ac:dyDescent="0.2">
      <c r="B1021" s="2">
        <v>1210047</v>
      </c>
      <c r="C1021" s="2" t="s">
        <v>22</v>
      </c>
      <c r="D1021" s="2" t="s">
        <v>50</v>
      </c>
      <c r="E1021" s="3">
        <v>45881.668553240743</v>
      </c>
      <c r="G1021" s="2" t="s">
        <v>937</v>
      </c>
      <c r="H1021" s="2">
        <v>1740406</v>
      </c>
      <c r="I1021" s="2" t="s">
        <v>405</v>
      </c>
      <c r="N1021">
        <v>21</v>
      </c>
      <c r="O1021" s="2" t="s">
        <v>153</v>
      </c>
      <c r="P1021">
        <v>5087777.78</v>
      </c>
      <c r="Q1021" s="2" t="s">
        <v>69</v>
      </c>
      <c r="S1021" s="2">
        <v>10725690</v>
      </c>
      <c r="T1021">
        <v>5087777.78</v>
      </c>
      <c r="U1021" s="2" t="s">
        <v>69</v>
      </c>
    </row>
    <row r="1022" spans="2:21" x14ac:dyDescent="0.2">
      <c r="B1022" s="2">
        <v>1210047</v>
      </c>
      <c r="C1022" s="2" t="s">
        <v>22</v>
      </c>
      <c r="D1022" s="2" t="s">
        <v>50</v>
      </c>
      <c r="E1022" s="3">
        <v>45881.668553240743</v>
      </c>
      <c r="G1022" s="2" t="s">
        <v>937</v>
      </c>
      <c r="H1022" s="2">
        <v>1740407</v>
      </c>
      <c r="I1022" s="2" t="s">
        <v>418</v>
      </c>
      <c r="N1022">
        <v>21</v>
      </c>
      <c r="O1022" s="2" t="s">
        <v>153</v>
      </c>
      <c r="P1022">
        <v>3347515.15</v>
      </c>
      <c r="Q1022" s="2" t="s">
        <v>69</v>
      </c>
      <c r="S1022" s="2">
        <v>10725691</v>
      </c>
      <c r="T1022">
        <v>3347515.15</v>
      </c>
      <c r="U1022" s="2" t="s">
        <v>69</v>
      </c>
    </row>
    <row r="1023" spans="2:21" x14ac:dyDescent="0.2">
      <c r="B1023" s="2">
        <v>1210047</v>
      </c>
      <c r="C1023" s="2" t="s">
        <v>22</v>
      </c>
      <c r="D1023" s="2" t="s">
        <v>50</v>
      </c>
      <c r="E1023" s="3">
        <v>45881.668553240743</v>
      </c>
      <c r="G1023" s="2" t="s">
        <v>937</v>
      </c>
      <c r="H1023" s="2">
        <v>1740408</v>
      </c>
      <c r="I1023" s="2" t="s">
        <v>431</v>
      </c>
      <c r="N1023">
        <v>21</v>
      </c>
      <c r="O1023" s="2" t="s">
        <v>153</v>
      </c>
      <c r="P1023">
        <v>1947760.9</v>
      </c>
      <c r="Q1023" s="2" t="s">
        <v>69</v>
      </c>
      <c r="S1023" s="2">
        <v>10725692</v>
      </c>
      <c r="T1023">
        <v>1947760.9</v>
      </c>
      <c r="U1023" s="2" t="s">
        <v>69</v>
      </c>
    </row>
    <row r="1024" spans="2:21" x14ac:dyDescent="0.2">
      <c r="B1024" s="2">
        <v>1210047</v>
      </c>
      <c r="C1024" s="2" t="s">
        <v>22</v>
      </c>
      <c r="D1024" s="2" t="s">
        <v>50</v>
      </c>
      <c r="E1024" s="3">
        <v>45881.668553240743</v>
      </c>
      <c r="G1024" s="2" t="s">
        <v>937</v>
      </c>
      <c r="H1024" s="2">
        <v>1740409</v>
      </c>
      <c r="I1024" s="2" t="s">
        <v>444</v>
      </c>
      <c r="N1024">
        <v>21</v>
      </c>
      <c r="O1024" s="2" t="s">
        <v>153</v>
      </c>
      <c r="P1024">
        <v>2355091.08</v>
      </c>
      <c r="Q1024" s="2" t="s">
        <v>69</v>
      </c>
      <c r="S1024" s="2">
        <v>10725693</v>
      </c>
      <c r="T1024">
        <v>2306665.77</v>
      </c>
      <c r="U1024" s="2" t="s">
        <v>69</v>
      </c>
    </row>
    <row r="1025" spans="2:21" x14ac:dyDescent="0.2">
      <c r="B1025" s="2">
        <v>1210047</v>
      </c>
      <c r="C1025" s="2" t="s">
        <v>22</v>
      </c>
      <c r="D1025" s="2" t="s">
        <v>50</v>
      </c>
      <c r="E1025" s="3">
        <v>45881.668553240743</v>
      </c>
      <c r="G1025" s="2" t="s">
        <v>937</v>
      </c>
      <c r="H1025" s="2">
        <v>1740410</v>
      </c>
      <c r="I1025" s="2" t="s">
        <v>457</v>
      </c>
      <c r="N1025">
        <v>21</v>
      </c>
      <c r="O1025" s="2" t="s">
        <v>153</v>
      </c>
      <c r="P1025">
        <v>2355091.08</v>
      </c>
      <c r="Q1025" s="2" t="s">
        <v>69</v>
      </c>
      <c r="S1025" s="2">
        <v>10725694</v>
      </c>
      <c r="T1025">
        <v>2306665.77</v>
      </c>
      <c r="U1025" s="2" t="s">
        <v>69</v>
      </c>
    </row>
    <row r="1026" spans="2:21" x14ac:dyDescent="0.2">
      <c r="B1026" s="2">
        <v>1210047</v>
      </c>
      <c r="C1026" s="2" t="s">
        <v>22</v>
      </c>
      <c r="D1026" s="2" t="s">
        <v>50</v>
      </c>
      <c r="E1026" s="3">
        <v>45881.668553240743</v>
      </c>
      <c r="G1026" s="2" t="s">
        <v>937</v>
      </c>
      <c r="H1026" s="2">
        <v>1740411</v>
      </c>
      <c r="I1026" s="2" t="s">
        <v>470</v>
      </c>
      <c r="N1026">
        <v>21</v>
      </c>
      <c r="O1026" s="2" t="s">
        <v>153</v>
      </c>
      <c r="P1026">
        <v>962329</v>
      </c>
      <c r="Q1026" s="2" t="s">
        <v>69</v>
      </c>
      <c r="S1026" s="2">
        <v>10725695</v>
      </c>
      <c r="T1026">
        <v>962329</v>
      </c>
      <c r="U1026" s="2" t="s">
        <v>69</v>
      </c>
    </row>
    <row r="1027" spans="2:21" x14ac:dyDescent="0.2">
      <c r="B1027" s="2">
        <v>1210047</v>
      </c>
      <c r="C1027" s="2" t="s">
        <v>22</v>
      </c>
      <c r="D1027" s="2" t="s">
        <v>50</v>
      </c>
      <c r="E1027" s="3">
        <v>45881.668553240743</v>
      </c>
      <c r="G1027" s="2" t="s">
        <v>937</v>
      </c>
      <c r="H1027" s="2">
        <v>1740412</v>
      </c>
      <c r="I1027" s="2" t="s">
        <v>483</v>
      </c>
      <c r="N1027">
        <v>21</v>
      </c>
      <c r="O1027" s="2" t="s">
        <v>153</v>
      </c>
      <c r="P1027">
        <v>278177.25</v>
      </c>
      <c r="Q1027" s="2" t="s">
        <v>69</v>
      </c>
      <c r="S1027" s="2">
        <v>10725696</v>
      </c>
      <c r="T1027">
        <v>278177.25</v>
      </c>
      <c r="U1027" s="2" t="s">
        <v>69</v>
      </c>
    </row>
    <row r="1028" spans="2:21" x14ac:dyDescent="0.2">
      <c r="B1028" s="2">
        <v>1210047</v>
      </c>
      <c r="C1028" s="2" t="s">
        <v>22</v>
      </c>
      <c r="D1028" s="2" t="s">
        <v>50</v>
      </c>
      <c r="E1028" s="3">
        <v>45881.668553240743</v>
      </c>
      <c r="G1028" s="2" t="s">
        <v>937</v>
      </c>
      <c r="H1028" s="2">
        <v>1740413</v>
      </c>
      <c r="I1028" s="2" t="s">
        <v>496</v>
      </c>
      <c r="N1028">
        <v>21</v>
      </c>
      <c r="O1028" s="2" t="s">
        <v>153</v>
      </c>
      <c r="P1028">
        <v>278177.25</v>
      </c>
      <c r="Q1028" s="2" t="s">
        <v>69</v>
      </c>
      <c r="S1028" s="2">
        <v>10725697</v>
      </c>
      <c r="T1028">
        <v>278177.25</v>
      </c>
      <c r="U1028" s="2" t="s">
        <v>69</v>
      </c>
    </row>
    <row r="1029" spans="2:21" x14ac:dyDescent="0.2">
      <c r="B1029" s="2">
        <v>1210047</v>
      </c>
      <c r="C1029" s="2" t="s">
        <v>22</v>
      </c>
      <c r="D1029" s="2" t="s">
        <v>50</v>
      </c>
      <c r="E1029" s="3">
        <v>45881.668553240743</v>
      </c>
      <c r="G1029" s="2" t="s">
        <v>937</v>
      </c>
      <c r="H1029" s="2">
        <v>1740414</v>
      </c>
      <c r="I1029" s="2" t="s">
        <v>509</v>
      </c>
      <c r="N1029">
        <v>21</v>
      </c>
      <c r="O1029" s="2" t="s">
        <v>153</v>
      </c>
      <c r="P1029">
        <v>2846724.3</v>
      </c>
      <c r="Q1029" s="2" t="s">
        <v>69</v>
      </c>
      <c r="S1029" s="2">
        <v>10725698</v>
      </c>
      <c r="T1029">
        <v>2471351.1</v>
      </c>
      <c r="U1029" s="2" t="s">
        <v>69</v>
      </c>
    </row>
    <row r="1030" spans="2:21" x14ac:dyDescent="0.2">
      <c r="B1030" s="2">
        <v>1210047</v>
      </c>
      <c r="C1030" s="2" t="s">
        <v>22</v>
      </c>
      <c r="D1030" s="2" t="s">
        <v>50</v>
      </c>
      <c r="E1030" s="3">
        <v>45881.668553240743</v>
      </c>
      <c r="G1030" s="2" t="s">
        <v>937</v>
      </c>
      <c r="H1030" s="2">
        <v>1740415</v>
      </c>
      <c r="I1030" s="2" t="s">
        <v>522</v>
      </c>
      <c r="N1030">
        <v>21</v>
      </c>
      <c r="O1030" s="2" t="s">
        <v>153</v>
      </c>
      <c r="P1030">
        <v>2175998.6</v>
      </c>
      <c r="Q1030" s="2" t="s">
        <v>69</v>
      </c>
      <c r="S1030" s="2">
        <v>10725699</v>
      </c>
      <c r="T1030">
        <v>1948296.5</v>
      </c>
      <c r="U1030" s="2" t="s">
        <v>69</v>
      </c>
    </row>
    <row r="1031" spans="2:21" x14ac:dyDescent="0.2">
      <c r="B1031" s="2">
        <v>1210047</v>
      </c>
      <c r="C1031" s="2" t="s">
        <v>22</v>
      </c>
      <c r="D1031" s="2" t="s">
        <v>50</v>
      </c>
      <c r="E1031" s="3">
        <v>45881.668553240743</v>
      </c>
      <c r="G1031" s="2" t="s">
        <v>937</v>
      </c>
      <c r="H1031" s="2">
        <v>1740416</v>
      </c>
      <c r="I1031" s="2" t="s">
        <v>535</v>
      </c>
      <c r="N1031">
        <v>21</v>
      </c>
      <c r="O1031" s="2" t="s">
        <v>153</v>
      </c>
      <c r="P1031">
        <v>2175998.6</v>
      </c>
      <c r="Q1031" s="2" t="s">
        <v>69</v>
      </c>
      <c r="S1031" s="2">
        <v>10725700</v>
      </c>
      <c r="T1031">
        <v>1948296.5</v>
      </c>
      <c r="U1031" s="2" t="s">
        <v>69</v>
      </c>
    </row>
    <row r="1032" spans="2:21" x14ac:dyDescent="0.2">
      <c r="B1032" s="2">
        <v>1210047</v>
      </c>
      <c r="C1032" s="2" t="s">
        <v>22</v>
      </c>
      <c r="D1032" s="2" t="s">
        <v>50</v>
      </c>
      <c r="E1032" s="3">
        <v>45881.668553240743</v>
      </c>
      <c r="G1032" s="2" t="s">
        <v>937</v>
      </c>
      <c r="H1032" s="2">
        <v>1740417</v>
      </c>
      <c r="I1032" s="2" t="s">
        <v>548</v>
      </c>
      <c r="N1032">
        <v>21</v>
      </c>
      <c r="O1032" s="2" t="s">
        <v>153</v>
      </c>
      <c r="P1032">
        <v>9732372.1500000004</v>
      </c>
      <c r="Q1032" s="2" t="s">
        <v>69</v>
      </c>
      <c r="S1032" s="2">
        <v>10725701</v>
      </c>
      <c r="T1032">
        <v>8006931.5999999996</v>
      </c>
      <c r="U1032" s="2" t="s">
        <v>69</v>
      </c>
    </row>
    <row r="1033" spans="2:21" x14ac:dyDescent="0.2">
      <c r="B1033" s="2">
        <v>1210047</v>
      </c>
      <c r="C1033" s="2" t="s">
        <v>22</v>
      </c>
      <c r="D1033" s="2" t="s">
        <v>50</v>
      </c>
      <c r="E1033" s="3">
        <v>45881.668553240743</v>
      </c>
      <c r="G1033" s="2" t="s">
        <v>937</v>
      </c>
      <c r="H1033" s="2">
        <v>1740418</v>
      </c>
      <c r="I1033" s="2" t="s">
        <v>561</v>
      </c>
      <c r="N1033">
        <v>21</v>
      </c>
      <c r="O1033" s="2" t="s">
        <v>153</v>
      </c>
      <c r="P1033">
        <v>7457024.9000000004</v>
      </c>
      <c r="Q1033" s="2" t="s">
        <v>69</v>
      </c>
      <c r="S1033" s="2">
        <v>10725702</v>
      </c>
      <c r="T1033">
        <v>5892156.2000000002</v>
      </c>
      <c r="U1033" s="2" t="s">
        <v>69</v>
      </c>
    </row>
    <row r="1034" spans="2:21" x14ac:dyDescent="0.2">
      <c r="B1034" s="2">
        <v>1210047</v>
      </c>
      <c r="C1034" s="2" t="s">
        <v>22</v>
      </c>
      <c r="D1034" s="2" t="s">
        <v>50</v>
      </c>
      <c r="E1034" s="3">
        <v>45881.668553240743</v>
      </c>
      <c r="G1034" s="2" t="s">
        <v>937</v>
      </c>
      <c r="H1034" s="2">
        <v>1740419</v>
      </c>
      <c r="I1034" s="2" t="s">
        <v>574</v>
      </c>
      <c r="N1034">
        <v>21</v>
      </c>
      <c r="O1034" s="2" t="s">
        <v>153</v>
      </c>
      <c r="P1034">
        <v>7457024.9000000004</v>
      </c>
      <c r="Q1034" s="2" t="s">
        <v>69</v>
      </c>
      <c r="S1034" s="2">
        <v>10725703</v>
      </c>
      <c r="T1034">
        <v>5892156.2000000002</v>
      </c>
      <c r="U1034" s="2" t="s">
        <v>69</v>
      </c>
    </row>
    <row r="1035" spans="2:21" x14ac:dyDescent="0.2">
      <c r="B1035" s="2">
        <v>1210047</v>
      </c>
      <c r="C1035" s="2" t="s">
        <v>22</v>
      </c>
      <c r="D1035" s="2" t="s">
        <v>50</v>
      </c>
      <c r="E1035" s="3">
        <v>45881.668553240743</v>
      </c>
      <c r="G1035" s="2" t="s">
        <v>937</v>
      </c>
      <c r="H1035" s="2">
        <v>1740420</v>
      </c>
      <c r="I1035" s="2" t="s">
        <v>587</v>
      </c>
      <c r="N1035">
        <v>21</v>
      </c>
      <c r="O1035" s="2" t="s">
        <v>153</v>
      </c>
      <c r="P1035">
        <v>1694828.95</v>
      </c>
      <c r="Q1035" s="2" t="s">
        <v>69</v>
      </c>
      <c r="S1035" s="2">
        <v>10725704</v>
      </c>
      <c r="T1035">
        <v>1694828.95</v>
      </c>
      <c r="U1035" s="2" t="s">
        <v>69</v>
      </c>
    </row>
    <row r="1036" spans="2:21" x14ac:dyDescent="0.2">
      <c r="B1036" s="2">
        <v>1210047</v>
      </c>
      <c r="C1036" s="2" t="s">
        <v>22</v>
      </c>
      <c r="D1036" s="2" t="s">
        <v>50</v>
      </c>
      <c r="E1036" s="3">
        <v>45881.668553240743</v>
      </c>
      <c r="G1036" s="2" t="s">
        <v>937</v>
      </c>
      <c r="H1036" s="2">
        <v>1740421</v>
      </c>
      <c r="I1036" s="2" t="s">
        <v>600</v>
      </c>
      <c r="N1036">
        <v>21</v>
      </c>
      <c r="O1036" s="2" t="s">
        <v>153</v>
      </c>
      <c r="P1036">
        <v>1935411.2</v>
      </c>
      <c r="Q1036" s="2" t="s">
        <v>69</v>
      </c>
      <c r="S1036" s="2">
        <v>10725705</v>
      </c>
      <c r="T1036">
        <v>1935411.2</v>
      </c>
      <c r="U1036" s="2" t="s">
        <v>69</v>
      </c>
    </row>
    <row r="1037" spans="2:21" x14ac:dyDescent="0.2">
      <c r="B1037" s="2">
        <v>1210047</v>
      </c>
      <c r="C1037" s="2" t="s">
        <v>22</v>
      </c>
      <c r="D1037" s="2" t="s">
        <v>50</v>
      </c>
      <c r="E1037" s="3">
        <v>45881.668553240743</v>
      </c>
      <c r="G1037" s="2" t="s">
        <v>937</v>
      </c>
      <c r="H1037" s="2">
        <v>1740422</v>
      </c>
      <c r="I1037" s="2" t="s">
        <v>613</v>
      </c>
      <c r="N1037">
        <v>21</v>
      </c>
      <c r="O1037" s="2" t="s">
        <v>153</v>
      </c>
      <c r="P1037">
        <v>4886918.2</v>
      </c>
      <c r="Q1037" s="2" t="s">
        <v>69</v>
      </c>
      <c r="S1037" s="2">
        <v>10725706</v>
      </c>
      <c r="T1037">
        <v>4886918.2</v>
      </c>
      <c r="U1037" s="2" t="s">
        <v>69</v>
      </c>
    </row>
    <row r="1038" spans="2:21" x14ac:dyDescent="0.2">
      <c r="B1038" s="2">
        <v>1210047</v>
      </c>
      <c r="C1038" s="2" t="s">
        <v>22</v>
      </c>
      <c r="D1038" s="2" t="s">
        <v>50</v>
      </c>
      <c r="E1038" s="3">
        <v>45881.668553240743</v>
      </c>
      <c r="G1038" s="2" t="s">
        <v>937</v>
      </c>
      <c r="H1038" s="2">
        <v>1740423</v>
      </c>
      <c r="I1038" s="2" t="s">
        <v>626</v>
      </c>
      <c r="N1038">
        <v>21</v>
      </c>
      <c r="O1038" s="2" t="s">
        <v>153</v>
      </c>
      <c r="P1038">
        <v>2168996.63</v>
      </c>
      <c r="Q1038" s="2" t="s">
        <v>69</v>
      </c>
      <c r="S1038" s="2">
        <v>10725707</v>
      </c>
      <c r="T1038">
        <v>2168996.63</v>
      </c>
      <c r="U1038" s="2" t="s">
        <v>69</v>
      </c>
    </row>
    <row r="1039" spans="2:21" x14ac:dyDescent="0.2">
      <c r="B1039" s="2">
        <v>1210047</v>
      </c>
      <c r="C1039" s="2" t="s">
        <v>22</v>
      </c>
      <c r="D1039" s="2" t="s">
        <v>50</v>
      </c>
      <c r="E1039" s="3">
        <v>45881.668553240743</v>
      </c>
      <c r="G1039" s="2" t="s">
        <v>937</v>
      </c>
      <c r="H1039" s="2">
        <v>1740424</v>
      </c>
      <c r="I1039" s="2" t="s">
        <v>639</v>
      </c>
      <c r="N1039">
        <v>21</v>
      </c>
      <c r="O1039" s="2" t="s">
        <v>153</v>
      </c>
      <c r="P1039">
        <v>424529.97</v>
      </c>
      <c r="Q1039" s="2" t="s">
        <v>69</v>
      </c>
      <c r="S1039" s="2">
        <v>10725708</v>
      </c>
      <c r="T1039">
        <v>320683.68</v>
      </c>
      <c r="U1039" s="2" t="s">
        <v>69</v>
      </c>
    </row>
    <row r="1040" spans="2:21" x14ac:dyDescent="0.2">
      <c r="B1040" s="2">
        <v>1210047</v>
      </c>
      <c r="C1040" s="2" t="s">
        <v>22</v>
      </c>
      <c r="D1040" s="2" t="s">
        <v>50</v>
      </c>
      <c r="E1040" s="3">
        <v>45881.668553240743</v>
      </c>
      <c r="G1040" s="2" t="s">
        <v>937</v>
      </c>
      <c r="H1040" s="2">
        <v>1740425</v>
      </c>
      <c r="I1040" s="2" t="s">
        <v>652</v>
      </c>
      <c r="N1040">
        <v>21</v>
      </c>
      <c r="O1040" s="2" t="s">
        <v>153</v>
      </c>
      <c r="P1040">
        <v>42581.88</v>
      </c>
      <c r="Q1040" s="2" t="s">
        <v>69</v>
      </c>
      <c r="S1040" s="2">
        <v>10725709</v>
      </c>
      <c r="T1040">
        <v>42581.88</v>
      </c>
      <c r="U1040" s="2" t="s">
        <v>69</v>
      </c>
    </row>
    <row r="1041" spans="2:21" x14ac:dyDescent="0.2">
      <c r="B1041" s="2">
        <v>1210047</v>
      </c>
      <c r="C1041" s="2" t="s">
        <v>22</v>
      </c>
      <c r="D1041" s="2" t="s">
        <v>50</v>
      </c>
      <c r="E1041" s="3">
        <v>45881.668553240743</v>
      </c>
      <c r="G1041" s="2" t="s">
        <v>937</v>
      </c>
      <c r="H1041" s="2">
        <v>1740426</v>
      </c>
      <c r="I1041" s="2" t="s">
        <v>665</v>
      </c>
      <c r="N1041">
        <v>21</v>
      </c>
      <c r="O1041" s="2" t="s">
        <v>153</v>
      </c>
      <c r="P1041">
        <v>2020798.2</v>
      </c>
      <c r="Q1041" s="2" t="s">
        <v>69</v>
      </c>
      <c r="S1041" s="2">
        <v>10725710</v>
      </c>
      <c r="T1041">
        <v>2020798.2</v>
      </c>
      <c r="U1041" s="2" t="s">
        <v>69</v>
      </c>
    </row>
    <row r="1042" spans="2:21" x14ac:dyDescent="0.2">
      <c r="B1042" s="2">
        <v>1210047</v>
      </c>
      <c r="C1042" s="2" t="s">
        <v>22</v>
      </c>
      <c r="D1042" s="2" t="s">
        <v>50</v>
      </c>
      <c r="E1042" s="3">
        <v>45881.668553240743</v>
      </c>
      <c r="G1042" s="2" t="s">
        <v>937</v>
      </c>
      <c r="H1042" s="2">
        <v>1740427</v>
      </c>
      <c r="I1042" s="2" t="s">
        <v>678</v>
      </c>
      <c r="N1042">
        <v>21</v>
      </c>
      <c r="O1042" s="2" t="s">
        <v>153</v>
      </c>
      <c r="P1042">
        <v>2203927.0499999998</v>
      </c>
      <c r="Q1042" s="2" t="s">
        <v>69</v>
      </c>
      <c r="S1042" s="2">
        <v>10725711</v>
      </c>
      <c r="T1042">
        <v>2203927.0499999998</v>
      </c>
      <c r="U1042" s="2" t="s">
        <v>69</v>
      </c>
    </row>
    <row r="1043" spans="2:21" x14ac:dyDescent="0.2">
      <c r="B1043" s="2">
        <v>1210047</v>
      </c>
      <c r="C1043" s="2" t="s">
        <v>22</v>
      </c>
      <c r="D1043" s="2" t="s">
        <v>50</v>
      </c>
      <c r="E1043" s="3">
        <v>45881.668553240743</v>
      </c>
      <c r="G1043" s="2" t="s">
        <v>937</v>
      </c>
      <c r="H1043" s="2">
        <v>1740428</v>
      </c>
      <c r="I1043" s="2" t="s">
        <v>691</v>
      </c>
      <c r="N1043">
        <v>21</v>
      </c>
      <c r="O1043" s="2" t="s">
        <v>153</v>
      </c>
      <c r="P1043">
        <v>3389657.9</v>
      </c>
      <c r="Q1043" s="2" t="s">
        <v>69</v>
      </c>
      <c r="S1043" s="2">
        <v>10725712</v>
      </c>
      <c r="T1043">
        <v>1609977.55</v>
      </c>
      <c r="U1043" s="2" t="s">
        <v>69</v>
      </c>
    </row>
    <row r="1044" spans="2:21" x14ac:dyDescent="0.2">
      <c r="B1044" s="2">
        <v>1210047</v>
      </c>
      <c r="C1044" s="2" t="s">
        <v>22</v>
      </c>
      <c r="D1044" s="2" t="s">
        <v>50</v>
      </c>
      <c r="E1044" s="3">
        <v>45881.668553240743</v>
      </c>
      <c r="G1044" s="2" t="s">
        <v>937</v>
      </c>
      <c r="H1044" s="2">
        <v>1740429</v>
      </c>
      <c r="I1044" s="2" t="s">
        <v>704</v>
      </c>
      <c r="N1044">
        <v>21</v>
      </c>
      <c r="O1044" s="2" t="s">
        <v>153</v>
      </c>
      <c r="P1044">
        <v>888550.56</v>
      </c>
      <c r="Q1044" s="2" t="s">
        <v>69</v>
      </c>
      <c r="S1044" s="2">
        <v>10725713</v>
      </c>
      <c r="T1044">
        <v>784886.22</v>
      </c>
      <c r="U1044" s="2" t="s">
        <v>69</v>
      </c>
    </row>
    <row r="1045" spans="2:21" x14ac:dyDescent="0.2">
      <c r="B1045" s="2">
        <v>1210047</v>
      </c>
      <c r="C1045" s="2" t="s">
        <v>22</v>
      </c>
      <c r="D1045" s="2" t="s">
        <v>50</v>
      </c>
      <c r="E1045" s="3">
        <v>45881.668553240743</v>
      </c>
      <c r="G1045" s="2" t="s">
        <v>937</v>
      </c>
      <c r="H1045" s="2">
        <v>1740430</v>
      </c>
      <c r="I1045" s="2" t="s">
        <v>717</v>
      </c>
      <c r="N1045">
        <v>21</v>
      </c>
      <c r="O1045" s="2" t="s">
        <v>153</v>
      </c>
      <c r="P1045">
        <v>1808913.23</v>
      </c>
      <c r="Q1045" s="2" t="s">
        <v>69</v>
      </c>
      <c r="S1045" s="2">
        <v>10725714</v>
      </c>
      <c r="T1045">
        <v>1808913.23</v>
      </c>
      <c r="U1045" s="2" t="s">
        <v>69</v>
      </c>
    </row>
    <row r="1046" spans="2:21" x14ac:dyDescent="0.2">
      <c r="B1046" s="2">
        <v>1210047</v>
      </c>
      <c r="C1046" s="2" t="s">
        <v>22</v>
      </c>
      <c r="D1046" s="2" t="s">
        <v>50</v>
      </c>
      <c r="E1046" s="3">
        <v>45881.668553240743</v>
      </c>
      <c r="G1046" s="2" t="s">
        <v>937</v>
      </c>
      <c r="H1046" s="2">
        <v>1740431</v>
      </c>
      <c r="I1046" s="2" t="s">
        <v>730</v>
      </c>
      <c r="N1046">
        <v>21</v>
      </c>
      <c r="O1046" s="2" t="s">
        <v>153</v>
      </c>
      <c r="P1046">
        <v>2824713.2</v>
      </c>
      <c r="Q1046" s="2" t="s">
        <v>69</v>
      </c>
      <c r="S1046" s="2">
        <v>10725715</v>
      </c>
      <c r="T1046">
        <v>360340.35</v>
      </c>
      <c r="U1046" s="2" t="s">
        <v>69</v>
      </c>
    </row>
    <row r="1047" spans="2:21" x14ac:dyDescent="0.2">
      <c r="B1047" s="2">
        <v>1210047</v>
      </c>
      <c r="C1047" s="2" t="s">
        <v>22</v>
      </c>
      <c r="D1047" s="2" t="s">
        <v>50</v>
      </c>
      <c r="E1047" s="3">
        <v>45881.668553240743</v>
      </c>
      <c r="G1047" s="2" t="s">
        <v>937</v>
      </c>
      <c r="H1047" s="2">
        <v>1740432</v>
      </c>
      <c r="I1047" s="2" t="s">
        <v>743</v>
      </c>
      <c r="N1047">
        <v>21</v>
      </c>
      <c r="O1047" s="2" t="s">
        <v>153</v>
      </c>
      <c r="P1047">
        <v>11419794.66</v>
      </c>
      <c r="Q1047" s="2" t="s">
        <v>69</v>
      </c>
      <c r="S1047" s="2">
        <v>10725716</v>
      </c>
      <c r="T1047">
        <v>5197933.74</v>
      </c>
      <c r="U1047" s="2" t="s">
        <v>69</v>
      </c>
    </row>
    <row r="1048" spans="2:21" x14ac:dyDescent="0.2">
      <c r="B1048" s="2">
        <v>1210047</v>
      </c>
      <c r="C1048" s="2" t="s">
        <v>22</v>
      </c>
      <c r="D1048" s="2" t="s">
        <v>50</v>
      </c>
      <c r="E1048" s="3">
        <v>45881.668553240743</v>
      </c>
      <c r="G1048" s="2" t="s">
        <v>937</v>
      </c>
      <c r="H1048" s="2">
        <v>1740433</v>
      </c>
      <c r="I1048" s="2" t="s">
        <v>756</v>
      </c>
      <c r="N1048">
        <v>21</v>
      </c>
      <c r="O1048" s="2" t="s">
        <v>153</v>
      </c>
      <c r="P1048">
        <v>1401935.47</v>
      </c>
      <c r="Q1048" s="2" t="s">
        <v>69</v>
      </c>
      <c r="S1048" s="2">
        <v>10725717</v>
      </c>
      <c r="T1048">
        <v>1401935.47</v>
      </c>
      <c r="U1048" s="2" t="s">
        <v>69</v>
      </c>
    </row>
    <row r="1049" spans="2:21" x14ac:dyDescent="0.2">
      <c r="B1049" s="2">
        <v>1210047</v>
      </c>
      <c r="C1049" s="2" t="s">
        <v>22</v>
      </c>
      <c r="D1049" s="2" t="s">
        <v>50</v>
      </c>
      <c r="E1049" s="3">
        <v>45881.668553240743</v>
      </c>
      <c r="G1049" s="2" t="s">
        <v>937</v>
      </c>
      <c r="H1049" s="2">
        <v>1740434</v>
      </c>
      <c r="I1049" s="2" t="s">
        <v>769</v>
      </c>
      <c r="N1049">
        <v>21</v>
      </c>
      <c r="O1049" s="2" t="s">
        <v>153</v>
      </c>
      <c r="P1049">
        <v>993037.24</v>
      </c>
      <c r="Q1049" s="2" t="s">
        <v>69</v>
      </c>
      <c r="S1049" s="2">
        <v>10725718</v>
      </c>
      <c r="T1049">
        <v>463017.98</v>
      </c>
      <c r="U1049" s="2" t="s">
        <v>69</v>
      </c>
    </row>
    <row r="1050" spans="2:21" x14ac:dyDescent="0.2">
      <c r="B1050" s="2">
        <v>1210047</v>
      </c>
      <c r="C1050" s="2" t="s">
        <v>22</v>
      </c>
      <c r="D1050" s="2" t="s">
        <v>50</v>
      </c>
      <c r="E1050" s="3">
        <v>45881.668553240743</v>
      </c>
      <c r="G1050" s="2" t="s">
        <v>937</v>
      </c>
      <c r="H1050" s="2">
        <v>1740435</v>
      </c>
      <c r="I1050" s="2" t="s">
        <v>782</v>
      </c>
      <c r="N1050">
        <v>21</v>
      </c>
      <c r="O1050" s="2" t="s">
        <v>153</v>
      </c>
      <c r="P1050">
        <v>1864526.6</v>
      </c>
      <c r="Q1050" s="2" t="s">
        <v>69</v>
      </c>
      <c r="S1050" s="2">
        <v>10725719</v>
      </c>
      <c r="T1050">
        <v>1287767.8</v>
      </c>
      <c r="U1050" s="2" t="s">
        <v>69</v>
      </c>
    </row>
    <row r="1051" spans="2:21" x14ac:dyDescent="0.2">
      <c r="B1051" s="2">
        <v>1210047</v>
      </c>
      <c r="C1051" s="2" t="s">
        <v>22</v>
      </c>
      <c r="D1051" s="2" t="s">
        <v>50</v>
      </c>
      <c r="E1051" s="3">
        <v>45881.668553240743</v>
      </c>
      <c r="G1051" s="2" t="s">
        <v>937</v>
      </c>
      <c r="H1051" s="2">
        <v>1740436</v>
      </c>
      <c r="I1051" s="2" t="s">
        <v>795</v>
      </c>
      <c r="N1051">
        <v>21</v>
      </c>
      <c r="O1051" s="2" t="s">
        <v>153</v>
      </c>
      <c r="P1051">
        <v>3077840.67</v>
      </c>
      <c r="Q1051" s="2" t="s">
        <v>69</v>
      </c>
      <c r="S1051" s="2">
        <v>10725720</v>
      </c>
      <c r="T1051">
        <v>711988.41</v>
      </c>
      <c r="U1051" s="2" t="s">
        <v>69</v>
      </c>
    </row>
    <row r="1052" spans="2:21" x14ac:dyDescent="0.2">
      <c r="B1052" s="2">
        <v>1210047</v>
      </c>
      <c r="C1052" s="2" t="s">
        <v>22</v>
      </c>
      <c r="D1052" s="2" t="s">
        <v>50</v>
      </c>
      <c r="E1052" s="3">
        <v>45881.668553240743</v>
      </c>
      <c r="G1052" s="2" t="s">
        <v>937</v>
      </c>
      <c r="H1052" s="2">
        <v>1740437</v>
      </c>
      <c r="I1052" s="2" t="s">
        <v>808</v>
      </c>
      <c r="N1052">
        <v>21</v>
      </c>
      <c r="O1052" s="2" t="s">
        <v>153</v>
      </c>
      <c r="P1052">
        <v>806277.36</v>
      </c>
      <c r="Q1052" s="2" t="s">
        <v>69</v>
      </c>
      <c r="S1052" s="2">
        <v>10725721</v>
      </c>
      <c r="T1052">
        <v>302802.92</v>
      </c>
      <c r="U1052" s="2" t="s">
        <v>69</v>
      </c>
    </row>
    <row r="1053" spans="2:21" x14ac:dyDescent="0.2">
      <c r="B1053" s="2">
        <v>1210047</v>
      </c>
      <c r="C1053" s="2" t="s">
        <v>22</v>
      </c>
      <c r="D1053" s="2" t="s">
        <v>50</v>
      </c>
      <c r="E1053" s="3">
        <v>45881.668553240743</v>
      </c>
      <c r="G1053" s="2" t="s">
        <v>937</v>
      </c>
      <c r="H1053" s="2">
        <v>1740438</v>
      </c>
      <c r="I1053" s="2" t="s">
        <v>821</v>
      </c>
      <c r="N1053">
        <v>21</v>
      </c>
      <c r="O1053" s="2" t="s">
        <v>153</v>
      </c>
      <c r="P1053">
        <v>14150990.4</v>
      </c>
      <c r="Q1053" s="2" t="s">
        <v>69</v>
      </c>
      <c r="S1053" s="2">
        <v>10725722</v>
      </c>
      <c r="T1053">
        <v>10613242.800000001</v>
      </c>
      <c r="U1053" s="2" t="s">
        <v>69</v>
      </c>
    </row>
    <row r="1054" spans="2:21" x14ac:dyDescent="0.2">
      <c r="B1054" s="2">
        <v>1210047</v>
      </c>
      <c r="C1054" s="2" t="s">
        <v>22</v>
      </c>
      <c r="D1054" s="2" t="s">
        <v>50</v>
      </c>
      <c r="E1054" s="3">
        <v>45881.668553240743</v>
      </c>
      <c r="G1054" s="2" t="s">
        <v>937</v>
      </c>
      <c r="H1054" s="2">
        <v>1740439</v>
      </c>
      <c r="I1054" s="2" t="s">
        <v>834</v>
      </c>
      <c r="N1054">
        <v>21</v>
      </c>
      <c r="O1054" s="2" t="s">
        <v>153</v>
      </c>
      <c r="P1054">
        <v>3784567.2</v>
      </c>
      <c r="Q1054" s="2" t="s">
        <v>69</v>
      </c>
      <c r="S1054" s="2">
        <v>10725723</v>
      </c>
      <c r="T1054">
        <v>3784567.2</v>
      </c>
      <c r="U1054" s="2" t="s">
        <v>69</v>
      </c>
    </row>
    <row r="1055" spans="2:21" x14ac:dyDescent="0.2">
      <c r="B1055" s="2">
        <v>1210047</v>
      </c>
      <c r="C1055" s="2" t="s">
        <v>22</v>
      </c>
      <c r="D1055" s="2" t="s">
        <v>50</v>
      </c>
      <c r="E1055" s="3">
        <v>45881.668553240743</v>
      </c>
      <c r="G1055" s="2" t="s">
        <v>937</v>
      </c>
      <c r="H1055" s="2">
        <v>1740440</v>
      </c>
      <c r="I1055" s="2" t="s">
        <v>847</v>
      </c>
      <c r="N1055">
        <v>1</v>
      </c>
      <c r="O1055" s="2" t="s">
        <v>153</v>
      </c>
      <c r="P1055">
        <v>0</v>
      </c>
      <c r="Q1055" s="2" t="s">
        <v>69</v>
      </c>
      <c r="S1055" s="2">
        <v>10725724</v>
      </c>
      <c r="T1055">
        <v>0</v>
      </c>
      <c r="U1055" s="2" t="s">
        <v>69</v>
      </c>
    </row>
    <row r="1056" spans="2:21" x14ac:dyDescent="0.2">
      <c r="B1056" s="2">
        <v>1210047</v>
      </c>
      <c r="C1056" s="2" t="s">
        <v>22</v>
      </c>
      <c r="D1056" s="2" t="s">
        <v>50</v>
      </c>
      <c r="E1056" s="3">
        <v>45881.668553240743</v>
      </c>
      <c r="G1056" s="2" t="s">
        <v>937</v>
      </c>
      <c r="H1056" s="2">
        <v>1740441</v>
      </c>
      <c r="I1056" s="2" t="s">
        <v>860</v>
      </c>
      <c r="N1056">
        <v>1</v>
      </c>
      <c r="O1056" s="2" t="s">
        <v>153</v>
      </c>
      <c r="P1056">
        <v>3640399765.46</v>
      </c>
      <c r="Q1056" s="2" t="s">
        <v>69</v>
      </c>
      <c r="S1056" s="2">
        <v>10725725</v>
      </c>
      <c r="T1056">
        <v>3564766039.3800001</v>
      </c>
      <c r="U1056" s="2" t="s">
        <v>69</v>
      </c>
    </row>
    <row r="1057" spans="2:21" x14ac:dyDescent="0.2">
      <c r="B1057" s="2">
        <v>1210047</v>
      </c>
      <c r="C1057" s="2" t="s">
        <v>22</v>
      </c>
      <c r="D1057" s="2" t="s">
        <v>50</v>
      </c>
      <c r="E1057" s="3">
        <v>45881.668553240743</v>
      </c>
      <c r="G1057" s="2" t="s">
        <v>937</v>
      </c>
      <c r="H1057" s="2">
        <v>1740442</v>
      </c>
      <c r="I1057" s="2" t="s">
        <v>873</v>
      </c>
      <c r="N1057">
        <v>1</v>
      </c>
      <c r="O1057" s="2" t="s">
        <v>153</v>
      </c>
      <c r="P1057">
        <v>691675955.44000006</v>
      </c>
      <c r="Q1057" s="2" t="s">
        <v>69</v>
      </c>
      <c r="S1057" s="2">
        <v>10725726</v>
      </c>
      <c r="T1057">
        <v>677305547.48000002</v>
      </c>
      <c r="U1057" s="2" t="s">
        <v>69</v>
      </c>
    </row>
    <row r="1058" spans="2:21" x14ac:dyDescent="0.2">
      <c r="B1058" s="2">
        <v>1205618</v>
      </c>
      <c r="C1058" s="2" t="s">
        <v>23</v>
      </c>
      <c r="D1058" s="2" t="s">
        <v>51</v>
      </c>
      <c r="E1058" s="3">
        <v>45881.644456018519</v>
      </c>
      <c r="G1058" s="2" t="s">
        <v>937</v>
      </c>
      <c r="H1058" s="2">
        <v>1740381</v>
      </c>
      <c r="I1058" s="2" t="s">
        <v>64</v>
      </c>
      <c r="N1058">
        <v>21</v>
      </c>
      <c r="O1058" s="2" t="s">
        <v>84</v>
      </c>
      <c r="P1058">
        <v>1450014991.3499999</v>
      </c>
      <c r="Q1058" s="2" t="s">
        <v>69</v>
      </c>
      <c r="S1058" s="2">
        <v>10654841</v>
      </c>
      <c r="T1058">
        <v>1450014991.3499999</v>
      </c>
      <c r="U1058" s="2" t="s">
        <v>69</v>
      </c>
    </row>
    <row r="1059" spans="2:21" x14ac:dyDescent="0.2">
      <c r="B1059" s="2">
        <v>1205618</v>
      </c>
      <c r="C1059" s="2" t="s">
        <v>23</v>
      </c>
      <c r="D1059" s="2" t="s">
        <v>51</v>
      </c>
      <c r="E1059" s="3">
        <v>45881.644456018519</v>
      </c>
      <c r="G1059" s="2" t="s">
        <v>937</v>
      </c>
      <c r="H1059" s="2">
        <v>1740382</v>
      </c>
      <c r="I1059" s="2" t="s">
        <v>92</v>
      </c>
      <c r="N1059">
        <v>21</v>
      </c>
      <c r="O1059" s="2" t="s">
        <v>84</v>
      </c>
      <c r="P1059">
        <v>9590460</v>
      </c>
      <c r="Q1059" s="2" t="s">
        <v>69</v>
      </c>
      <c r="S1059" s="2">
        <v>10654842</v>
      </c>
      <c r="T1059">
        <v>9590460</v>
      </c>
      <c r="U1059" s="2" t="s">
        <v>69</v>
      </c>
    </row>
    <row r="1060" spans="2:21" x14ac:dyDescent="0.2">
      <c r="B1060" s="2">
        <v>1205618</v>
      </c>
      <c r="C1060" s="2" t="s">
        <v>23</v>
      </c>
      <c r="D1060" s="2" t="s">
        <v>51</v>
      </c>
      <c r="E1060" s="3">
        <v>45881.644456018519</v>
      </c>
      <c r="G1060" s="2" t="s">
        <v>937</v>
      </c>
      <c r="H1060" s="2">
        <v>1740383</v>
      </c>
      <c r="I1060" s="2" t="s">
        <v>105</v>
      </c>
      <c r="N1060">
        <v>21</v>
      </c>
      <c r="O1060" s="2" t="s">
        <v>84</v>
      </c>
      <c r="P1060">
        <v>935307.52</v>
      </c>
      <c r="Q1060" s="2" t="s">
        <v>69</v>
      </c>
      <c r="S1060" s="2">
        <v>10654843</v>
      </c>
      <c r="T1060">
        <v>935307.52</v>
      </c>
      <c r="U1060" s="2" t="s">
        <v>69</v>
      </c>
    </row>
    <row r="1061" spans="2:21" x14ac:dyDescent="0.2">
      <c r="B1061" s="2">
        <v>1205618</v>
      </c>
      <c r="C1061" s="2" t="s">
        <v>23</v>
      </c>
      <c r="D1061" s="2" t="s">
        <v>51</v>
      </c>
      <c r="E1061" s="3">
        <v>45881.644456018519</v>
      </c>
      <c r="G1061" s="2" t="s">
        <v>937</v>
      </c>
      <c r="H1061" s="2">
        <v>1740384</v>
      </c>
      <c r="I1061" s="2" t="s">
        <v>118</v>
      </c>
      <c r="N1061">
        <v>21</v>
      </c>
      <c r="O1061" s="2" t="s">
        <v>84</v>
      </c>
      <c r="P1061">
        <v>87282455.790000007</v>
      </c>
      <c r="Q1061" s="2" t="s">
        <v>69</v>
      </c>
      <c r="S1061" s="2">
        <v>10654844</v>
      </c>
      <c r="T1061">
        <v>87282455.790000007</v>
      </c>
      <c r="U1061" s="2" t="s">
        <v>69</v>
      </c>
    </row>
    <row r="1062" spans="2:21" x14ac:dyDescent="0.2">
      <c r="B1062" s="2">
        <v>1205618</v>
      </c>
      <c r="C1062" s="2" t="s">
        <v>23</v>
      </c>
      <c r="D1062" s="2" t="s">
        <v>51</v>
      </c>
      <c r="E1062" s="3">
        <v>45881.644456018519</v>
      </c>
      <c r="G1062" s="2" t="s">
        <v>937</v>
      </c>
      <c r="H1062" s="2">
        <v>1740385</v>
      </c>
      <c r="I1062" s="2" t="s">
        <v>131</v>
      </c>
      <c r="N1062">
        <v>21</v>
      </c>
      <c r="O1062" s="2" t="s">
        <v>84</v>
      </c>
      <c r="P1062">
        <v>25340067.809999999</v>
      </c>
      <c r="Q1062" s="2" t="s">
        <v>69</v>
      </c>
      <c r="S1062" s="2">
        <v>10654845</v>
      </c>
      <c r="T1062">
        <v>25340067.809999999</v>
      </c>
      <c r="U1062" s="2" t="s">
        <v>69</v>
      </c>
    </row>
    <row r="1063" spans="2:21" x14ac:dyDescent="0.2">
      <c r="B1063" s="2">
        <v>1205618</v>
      </c>
      <c r="C1063" s="2" t="s">
        <v>23</v>
      </c>
      <c r="D1063" s="2" t="s">
        <v>51</v>
      </c>
      <c r="E1063" s="3">
        <v>45881.644456018519</v>
      </c>
      <c r="G1063" s="2" t="s">
        <v>937</v>
      </c>
      <c r="H1063" s="2">
        <v>1740386</v>
      </c>
      <c r="I1063" s="2" t="s">
        <v>144</v>
      </c>
      <c r="N1063">
        <v>21</v>
      </c>
      <c r="O1063" s="2" t="s">
        <v>153</v>
      </c>
      <c r="P1063">
        <v>3107185.55</v>
      </c>
      <c r="Q1063" s="2" t="s">
        <v>69</v>
      </c>
      <c r="S1063" s="2">
        <v>10654846</v>
      </c>
      <c r="T1063">
        <v>2885395.65</v>
      </c>
      <c r="U1063" s="2" t="s">
        <v>69</v>
      </c>
    </row>
    <row r="1064" spans="2:21" x14ac:dyDescent="0.2">
      <c r="B1064" s="2">
        <v>1205618</v>
      </c>
      <c r="C1064" s="2" t="s">
        <v>23</v>
      </c>
      <c r="D1064" s="2" t="s">
        <v>51</v>
      </c>
      <c r="E1064" s="3">
        <v>45881.644456018519</v>
      </c>
      <c r="G1064" s="2" t="s">
        <v>937</v>
      </c>
      <c r="H1064" s="2">
        <v>1740387</v>
      </c>
      <c r="I1064" s="2" t="s">
        <v>158</v>
      </c>
      <c r="N1064">
        <v>21</v>
      </c>
      <c r="O1064" s="2" t="s">
        <v>153</v>
      </c>
      <c r="P1064">
        <v>2122648.56</v>
      </c>
      <c r="Q1064" s="2" t="s">
        <v>69</v>
      </c>
      <c r="S1064" s="2">
        <v>10654847</v>
      </c>
      <c r="T1064">
        <v>1518675.72</v>
      </c>
      <c r="U1064" s="2" t="s">
        <v>69</v>
      </c>
    </row>
    <row r="1065" spans="2:21" x14ac:dyDescent="0.2">
      <c r="B1065" s="2">
        <v>1205618</v>
      </c>
      <c r="C1065" s="2" t="s">
        <v>23</v>
      </c>
      <c r="D1065" s="2" t="s">
        <v>51</v>
      </c>
      <c r="E1065" s="3">
        <v>45881.644456018519</v>
      </c>
      <c r="G1065" s="2" t="s">
        <v>937</v>
      </c>
      <c r="H1065" s="2">
        <v>1740388</v>
      </c>
      <c r="I1065" s="2" t="s">
        <v>171</v>
      </c>
      <c r="N1065">
        <v>21</v>
      </c>
      <c r="O1065" s="2" t="s">
        <v>153</v>
      </c>
      <c r="P1065">
        <v>3954597.45</v>
      </c>
      <c r="Q1065" s="2" t="s">
        <v>69</v>
      </c>
      <c r="S1065" s="2">
        <v>10654848</v>
      </c>
      <c r="T1065">
        <v>2641589.5</v>
      </c>
      <c r="U1065" s="2" t="s">
        <v>69</v>
      </c>
    </row>
    <row r="1066" spans="2:21" x14ac:dyDescent="0.2">
      <c r="B1066" s="2">
        <v>1205618</v>
      </c>
      <c r="C1066" s="2" t="s">
        <v>23</v>
      </c>
      <c r="D1066" s="2" t="s">
        <v>51</v>
      </c>
      <c r="E1066" s="3">
        <v>45881.644456018519</v>
      </c>
      <c r="G1066" s="2" t="s">
        <v>937</v>
      </c>
      <c r="H1066" s="2">
        <v>1740389</v>
      </c>
      <c r="I1066" s="2" t="s">
        <v>184</v>
      </c>
      <c r="N1066">
        <v>21</v>
      </c>
      <c r="O1066" s="2" t="s">
        <v>153</v>
      </c>
      <c r="P1066">
        <v>2264158.98</v>
      </c>
      <c r="Q1066" s="2" t="s">
        <v>69</v>
      </c>
      <c r="S1066" s="2">
        <v>10654849</v>
      </c>
      <c r="T1066">
        <v>1236194.1000000001</v>
      </c>
      <c r="U1066" s="2" t="s">
        <v>69</v>
      </c>
    </row>
    <row r="1067" spans="2:21" x14ac:dyDescent="0.2">
      <c r="B1067" s="2">
        <v>1205618</v>
      </c>
      <c r="C1067" s="2" t="s">
        <v>23</v>
      </c>
      <c r="D1067" s="2" t="s">
        <v>51</v>
      </c>
      <c r="E1067" s="3">
        <v>45881.644456018519</v>
      </c>
      <c r="G1067" s="2" t="s">
        <v>937</v>
      </c>
      <c r="H1067" s="2">
        <v>1740390</v>
      </c>
      <c r="I1067" s="2" t="s">
        <v>197</v>
      </c>
      <c r="N1067">
        <v>21</v>
      </c>
      <c r="O1067" s="2" t="s">
        <v>153</v>
      </c>
      <c r="P1067">
        <v>5935735.5899999999</v>
      </c>
      <c r="Q1067" s="2" t="s">
        <v>69</v>
      </c>
      <c r="S1067" s="2">
        <v>10654850</v>
      </c>
      <c r="T1067">
        <v>3156483.66</v>
      </c>
      <c r="U1067" s="2" t="s">
        <v>69</v>
      </c>
    </row>
    <row r="1068" spans="2:21" x14ac:dyDescent="0.2">
      <c r="B1068" s="2">
        <v>1205618</v>
      </c>
      <c r="C1068" s="2" t="s">
        <v>23</v>
      </c>
      <c r="D1068" s="2" t="s">
        <v>51</v>
      </c>
      <c r="E1068" s="3">
        <v>45881.644456018519</v>
      </c>
      <c r="G1068" s="2" t="s">
        <v>937</v>
      </c>
      <c r="H1068" s="2">
        <v>1740391</v>
      </c>
      <c r="I1068" s="2" t="s">
        <v>210</v>
      </c>
      <c r="N1068">
        <v>21</v>
      </c>
      <c r="O1068" s="2" t="s">
        <v>153</v>
      </c>
      <c r="P1068">
        <v>6509456.0999999996</v>
      </c>
      <c r="Q1068" s="2" t="s">
        <v>69</v>
      </c>
      <c r="S1068" s="2">
        <v>10654851</v>
      </c>
      <c r="T1068">
        <v>3062101.38</v>
      </c>
      <c r="U1068" s="2" t="s">
        <v>69</v>
      </c>
    </row>
    <row r="1069" spans="2:21" x14ac:dyDescent="0.2">
      <c r="B1069" s="2">
        <v>1205618</v>
      </c>
      <c r="C1069" s="2" t="s">
        <v>23</v>
      </c>
      <c r="D1069" s="2" t="s">
        <v>51</v>
      </c>
      <c r="E1069" s="3">
        <v>45881.644456018519</v>
      </c>
      <c r="G1069" s="2" t="s">
        <v>937</v>
      </c>
      <c r="H1069" s="2">
        <v>1740392</v>
      </c>
      <c r="I1069" s="2" t="s">
        <v>223</v>
      </c>
      <c r="N1069">
        <v>21</v>
      </c>
      <c r="O1069" s="2" t="s">
        <v>153</v>
      </c>
      <c r="P1069">
        <v>566039.1</v>
      </c>
      <c r="Q1069" s="2" t="s">
        <v>69</v>
      </c>
      <c r="S1069" s="2">
        <v>10654852</v>
      </c>
      <c r="T1069">
        <v>355254.39</v>
      </c>
      <c r="U1069" s="2" t="s">
        <v>69</v>
      </c>
    </row>
    <row r="1070" spans="2:21" x14ac:dyDescent="0.2">
      <c r="B1070" s="2">
        <v>1205618</v>
      </c>
      <c r="C1070" s="2" t="s">
        <v>23</v>
      </c>
      <c r="D1070" s="2" t="s">
        <v>51</v>
      </c>
      <c r="E1070" s="3">
        <v>45881.644456018519</v>
      </c>
      <c r="G1070" s="2" t="s">
        <v>937</v>
      </c>
      <c r="H1070" s="2">
        <v>1740393</v>
      </c>
      <c r="I1070" s="2" t="s">
        <v>236</v>
      </c>
      <c r="N1070">
        <v>21</v>
      </c>
      <c r="O1070" s="2" t="s">
        <v>153</v>
      </c>
      <c r="P1070">
        <v>495285.18</v>
      </c>
      <c r="Q1070" s="2" t="s">
        <v>69</v>
      </c>
      <c r="S1070" s="2">
        <v>10654853</v>
      </c>
      <c r="T1070">
        <v>293916.18</v>
      </c>
      <c r="U1070" s="2" t="s">
        <v>69</v>
      </c>
    </row>
    <row r="1071" spans="2:21" x14ac:dyDescent="0.2">
      <c r="B1071" s="2">
        <v>1205618</v>
      </c>
      <c r="C1071" s="2" t="s">
        <v>23</v>
      </c>
      <c r="D1071" s="2" t="s">
        <v>51</v>
      </c>
      <c r="E1071" s="3">
        <v>45881.644456018519</v>
      </c>
      <c r="G1071" s="2" t="s">
        <v>937</v>
      </c>
      <c r="H1071" s="2">
        <v>1740394</v>
      </c>
      <c r="I1071" s="2" t="s">
        <v>249</v>
      </c>
      <c r="N1071">
        <v>21</v>
      </c>
      <c r="O1071" s="2" t="s">
        <v>153</v>
      </c>
      <c r="P1071">
        <v>7909194.9000000004</v>
      </c>
      <c r="Q1071" s="2" t="s">
        <v>69</v>
      </c>
      <c r="S1071" s="2">
        <v>10654854</v>
      </c>
      <c r="T1071">
        <v>7909194.9000000004</v>
      </c>
      <c r="U1071" s="2" t="s">
        <v>69</v>
      </c>
    </row>
    <row r="1072" spans="2:21" x14ac:dyDescent="0.2">
      <c r="B1072" s="2">
        <v>1205618</v>
      </c>
      <c r="C1072" s="2" t="s">
        <v>23</v>
      </c>
      <c r="D1072" s="2" t="s">
        <v>51</v>
      </c>
      <c r="E1072" s="3">
        <v>45881.644456018519</v>
      </c>
      <c r="G1072" s="2" t="s">
        <v>937</v>
      </c>
      <c r="H1072" s="2">
        <v>1740395</v>
      </c>
      <c r="I1072" s="2" t="s">
        <v>262</v>
      </c>
      <c r="N1072">
        <v>21</v>
      </c>
      <c r="O1072" s="2" t="s">
        <v>153</v>
      </c>
      <c r="P1072">
        <v>1981138.14</v>
      </c>
      <c r="Q1072" s="2" t="s">
        <v>69</v>
      </c>
      <c r="S1072" s="2">
        <v>10654855</v>
      </c>
      <c r="T1072">
        <v>1981138.14</v>
      </c>
      <c r="U1072" s="2" t="s">
        <v>69</v>
      </c>
    </row>
    <row r="1073" spans="2:21" x14ac:dyDescent="0.2">
      <c r="B1073" s="2">
        <v>1205618</v>
      </c>
      <c r="C1073" s="2" t="s">
        <v>23</v>
      </c>
      <c r="D1073" s="2" t="s">
        <v>51</v>
      </c>
      <c r="E1073" s="3">
        <v>45881.644456018519</v>
      </c>
      <c r="G1073" s="2" t="s">
        <v>937</v>
      </c>
      <c r="H1073" s="2">
        <v>1740396</v>
      </c>
      <c r="I1073" s="2" t="s">
        <v>275</v>
      </c>
      <c r="N1073">
        <v>21</v>
      </c>
      <c r="O1073" s="2" t="s">
        <v>153</v>
      </c>
      <c r="P1073">
        <v>2122648.56</v>
      </c>
      <c r="Q1073" s="2" t="s">
        <v>69</v>
      </c>
      <c r="S1073" s="2">
        <v>10654856</v>
      </c>
      <c r="T1073">
        <v>820677.36</v>
      </c>
      <c r="U1073" s="2" t="s">
        <v>69</v>
      </c>
    </row>
    <row r="1074" spans="2:21" x14ac:dyDescent="0.2">
      <c r="B1074" s="2">
        <v>1205618</v>
      </c>
      <c r="C1074" s="2" t="s">
        <v>23</v>
      </c>
      <c r="D1074" s="2" t="s">
        <v>51</v>
      </c>
      <c r="E1074" s="3">
        <v>45881.644456018519</v>
      </c>
      <c r="G1074" s="2" t="s">
        <v>937</v>
      </c>
      <c r="H1074" s="2">
        <v>1740397</v>
      </c>
      <c r="I1074" s="2" t="s">
        <v>288</v>
      </c>
      <c r="N1074">
        <v>21</v>
      </c>
      <c r="O1074" s="2" t="s">
        <v>153</v>
      </c>
      <c r="P1074">
        <v>1981138.14</v>
      </c>
      <c r="Q1074" s="2" t="s">
        <v>69</v>
      </c>
      <c r="S1074" s="2">
        <v>10654857</v>
      </c>
      <c r="T1074">
        <v>1371786</v>
      </c>
      <c r="U1074" s="2" t="s">
        <v>69</v>
      </c>
    </row>
    <row r="1075" spans="2:21" x14ac:dyDescent="0.2">
      <c r="B1075" s="2">
        <v>1205618</v>
      </c>
      <c r="C1075" s="2" t="s">
        <v>23</v>
      </c>
      <c r="D1075" s="2" t="s">
        <v>51</v>
      </c>
      <c r="E1075" s="3">
        <v>45881.644456018519</v>
      </c>
      <c r="G1075" s="2" t="s">
        <v>937</v>
      </c>
      <c r="H1075" s="2">
        <v>1740398</v>
      </c>
      <c r="I1075" s="2" t="s">
        <v>301</v>
      </c>
      <c r="N1075">
        <v>21</v>
      </c>
      <c r="O1075" s="2" t="s">
        <v>153</v>
      </c>
      <c r="P1075">
        <v>990569.07</v>
      </c>
      <c r="Q1075" s="2" t="s">
        <v>69</v>
      </c>
      <c r="S1075" s="2">
        <v>10654858</v>
      </c>
      <c r="T1075">
        <v>661411.38</v>
      </c>
      <c r="U1075" s="2" t="s">
        <v>69</v>
      </c>
    </row>
    <row r="1076" spans="2:21" x14ac:dyDescent="0.2">
      <c r="B1076" s="2">
        <v>1205618</v>
      </c>
      <c r="C1076" s="2" t="s">
        <v>23</v>
      </c>
      <c r="D1076" s="2" t="s">
        <v>51</v>
      </c>
      <c r="E1076" s="3">
        <v>45881.644456018519</v>
      </c>
      <c r="G1076" s="2" t="s">
        <v>937</v>
      </c>
      <c r="H1076" s="2">
        <v>1740399</v>
      </c>
      <c r="I1076" s="2" t="s">
        <v>314</v>
      </c>
      <c r="N1076">
        <v>21</v>
      </c>
      <c r="O1076" s="2" t="s">
        <v>153</v>
      </c>
      <c r="P1076">
        <v>2655015.5499999998</v>
      </c>
      <c r="Q1076" s="2" t="s">
        <v>69</v>
      </c>
      <c r="S1076" s="2">
        <v>10654859</v>
      </c>
      <c r="T1076">
        <v>2655015.5499999998</v>
      </c>
      <c r="U1076" s="2" t="s">
        <v>69</v>
      </c>
    </row>
    <row r="1077" spans="2:21" x14ac:dyDescent="0.2">
      <c r="B1077" s="2">
        <v>1205618</v>
      </c>
      <c r="C1077" s="2" t="s">
        <v>23</v>
      </c>
      <c r="D1077" s="2" t="s">
        <v>51</v>
      </c>
      <c r="E1077" s="3">
        <v>45881.644456018519</v>
      </c>
      <c r="G1077" s="2" t="s">
        <v>937</v>
      </c>
      <c r="H1077" s="2">
        <v>1740400</v>
      </c>
      <c r="I1077" s="2" t="s">
        <v>327</v>
      </c>
      <c r="N1077">
        <v>21</v>
      </c>
      <c r="O1077" s="2" t="s">
        <v>153</v>
      </c>
      <c r="P1077">
        <v>1330085.46</v>
      </c>
      <c r="Q1077" s="2" t="s">
        <v>69</v>
      </c>
      <c r="S1077" s="2">
        <v>10654860</v>
      </c>
      <c r="T1077">
        <v>1330085.46</v>
      </c>
      <c r="U1077" s="2" t="s">
        <v>69</v>
      </c>
    </row>
    <row r="1078" spans="2:21" x14ac:dyDescent="0.2">
      <c r="B1078" s="2">
        <v>1205618</v>
      </c>
      <c r="C1078" s="2" t="s">
        <v>23</v>
      </c>
      <c r="D1078" s="2" t="s">
        <v>51</v>
      </c>
      <c r="E1078" s="3">
        <v>45881.644456018519</v>
      </c>
      <c r="G1078" s="2" t="s">
        <v>937</v>
      </c>
      <c r="H1078" s="2">
        <v>1740401</v>
      </c>
      <c r="I1078" s="2" t="s">
        <v>340</v>
      </c>
      <c r="N1078">
        <v>21</v>
      </c>
      <c r="O1078" s="2" t="s">
        <v>153</v>
      </c>
      <c r="P1078">
        <v>215877.7</v>
      </c>
      <c r="Q1078" s="2" t="s">
        <v>69</v>
      </c>
      <c r="S1078" s="2">
        <v>10654861</v>
      </c>
      <c r="T1078">
        <v>215877.7</v>
      </c>
      <c r="U1078" s="2" t="s">
        <v>69</v>
      </c>
    </row>
    <row r="1079" spans="2:21" x14ac:dyDescent="0.2">
      <c r="B1079" s="2">
        <v>1205618</v>
      </c>
      <c r="C1079" s="2" t="s">
        <v>23</v>
      </c>
      <c r="D1079" s="2" t="s">
        <v>51</v>
      </c>
      <c r="E1079" s="3">
        <v>45881.644456018519</v>
      </c>
      <c r="G1079" s="2" t="s">
        <v>937</v>
      </c>
      <c r="H1079" s="2">
        <v>1740402</v>
      </c>
      <c r="I1079" s="2" t="s">
        <v>353</v>
      </c>
      <c r="N1079">
        <v>21</v>
      </c>
      <c r="O1079" s="2" t="s">
        <v>153</v>
      </c>
      <c r="P1079">
        <v>1388728.4</v>
      </c>
      <c r="Q1079" s="2" t="s">
        <v>69</v>
      </c>
      <c r="S1079" s="2">
        <v>10654862</v>
      </c>
      <c r="T1079">
        <v>1388728.4</v>
      </c>
      <c r="U1079" s="2" t="s">
        <v>69</v>
      </c>
    </row>
    <row r="1080" spans="2:21" x14ac:dyDescent="0.2">
      <c r="B1080" s="2">
        <v>1205618</v>
      </c>
      <c r="C1080" s="2" t="s">
        <v>23</v>
      </c>
      <c r="D1080" s="2" t="s">
        <v>51</v>
      </c>
      <c r="E1080" s="3">
        <v>45881.644456018519</v>
      </c>
      <c r="G1080" s="2" t="s">
        <v>937</v>
      </c>
      <c r="H1080" s="2">
        <v>1740403</v>
      </c>
      <c r="I1080" s="2" t="s">
        <v>366</v>
      </c>
      <c r="N1080">
        <v>21</v>
      </c>
      <c r="O1080" s="2" t="s">
        <v>153</v>
      </c>
      <c r="P1080">
        <v>678493.56</v>
      </c>
      <c r="Q1080" s="2" t="s">
        <v>69</v>
      </c>
      <c r="S1080" s="2">
        <v>10654863</v>
      </c>
      <c r="T1080">
        <v>678493.56</v>
      </c>
      <c r="U1080" s="2" t="s">
        <v>69</v>
      </c>
    </row>
    <row r="1081" spans="2:21" x14ac:dyDescent="0.2">
      <c r="B1081" s="2">
        <v>1205618</v>
      </c>
      <c r="C1081" s="2" t="s">
        <v>23</v>
      </c>
      <c r="D1081" s="2" t="s">
        <v>51</v>
      </c>
      <c r="E1081" s="3">
        <v>45881.644456018519</v>
      </c>
      <c r="G1081" s="2" t="s">
        <v>937</v>
      </c>
      <c r="H1081" s="2">
        <v>1740404</v>
      </c>
      <c r="I1081" s="2" t="s">
        <v>379</v>
      </c>
      <c r="N1081">
        <v>21</v>
      </c>
      <c r="O1081" s="2" t="s">
        <v>153</v>
      </c>
      <c r="P1081">
        <v>3347515.15</v>
      </c>
      <c r="Q1081" s="2" t="s">
        <v>69</v>
      </c>
      <c r="S1081" s="2">
        <v>10654864</v>
      </c>
      <c r="T1081">
        <v>3347515.15</v>
      </c>
      <c r="U1081" s="2" t="s">
        <v>69</v>
      </c>
    </row>
    <row r="1082" spans="2:21" x14ac:dyDescent="0.2">
      <c r="B1082" s="2">
        <v>1205618</v>
      </c>
      <c r="C1082" s="2" t="s">
        <v>23</v>
      </c>
      <c r="D1082" s="2" t="s">
        <v>51</v>
      </c>
      <c r="E1082" s="3">
        <v>45881.644456018519</v>
      </c>
      <c r="G1082" s="2" t="s">
        <v>937</v>
      </c>
      <c r="H1082" s="2">
        <v>1740405</v>
      </c>
      <c r="I1082" s="2" t="s">
        <v>392</v>
      </c>
      <c r="N1082">
        <v>21</v>
      </c>
      <c r="O1082" s="2" t="s">
        <v>153</v>
      </c>
      <c r="P1082">
        <v>559044.72</v>
      </c>
      <c r="Q1082" s="2" t="s">
        <v>69</v>
      </c>
      <c r="S1082" s="2">
        <v>10654865</v>
      </c>
      <c r="T1082">
        <v>559044.72</v>
      </c>
      <c r="U1082" s="2" t="s">
        <v>69</v>
      </c>
    </row>
    <row r="1083" spans="2:21" x14ac:dyDescent="0.2">
      <c r="B1083" s="2">
        <v>1205618</v>
      </c>
      <c r="C1083" s="2" t="s">
        <v>23</v>
      </c>
      <c r="D1083" s="2" t="s">
        <v>51</v>
      </c>
      <c r="E1083" s="3">
        <v>45881.644456018519</v>
      </c>
      <c r="G1083" s="2" t="s">
        <v>937</v>
      </c>
      <c r="H1083" s="2">
        <v>1740406</v>
      </c>
      <c r="I1083" s="2" t="s">
        <v>405</v>
      </c>
      <c r="N1083">
        <v>21</v>
      </c>
      <c r="O1083" s="2" t="s">
        <v>153</v>
      </c>
      <c r="P1083">
        <v>5087777.78</v>
      </c>
      <c r="Q1083" s="2" t="s">
        <v>69</v>
      </c>
      <c r="S1083" s="2">
        <v>10654866</v>
      </c>
      <c r="T1083">
        <v>5087777.78</v>
      </c>
      <c r="U1083" s="2" t="s">
        <v>69</v>
      </c>
    </row>
    <row r="1084" spans="2:21" x14ac:dyDescent="0.2">
      <c r="B1084" s="2">
        <v>1205618</v>
      </c>
      <c r="C1084" s="2" t="s">
        <v>23</v>
      </c>
      <c r="D1084" s="2" t="s">
        <v>51</v>
      </c>
      <c r="E1084" s="3">
        <v>45881.644456018519</v>
      </c>
      <c r="G1084" s="2" t="s">
        <v>937</v>
      </c>
      <c r="H1084" s="2">
        <v>1740407</v>
      </c>
      <c r="I1084" s="2" t="s">
        <v>418</v>
      </c>
      <c r="N1084">
        <v>21</v>
      </c>
      <c r="O1084" s="2" t="s">
        <v>153</v>
      </c>
      <c r="P1084">
        <v>3347515.15</v>
      </c>
      <c r="Q1084" s="2" t="s">
        <v>69</v>
      </c>
      <c r="S1084" s="2">
        <v>10654867</v>
      </c>
      <c r="T1084">
        <v>3347515.15</v>
      </c>
      <c r="U1084" s="2" t="s">
        <v>69</v>
      </c>
    </row>
    <row r="1085" spans="2:21" x14ac:dyDescent="0.2">
      <c r="B1085" s="2">
        <v>1205618</v>
      </c>
      <c r="C1085" s="2" t="s">
        <v>23</v>
      </c>
      <c r="D1085" s="2" t="s">
        <v>51</v>
      </c>
      <c r="E1085" s="3">
        <v>45881.644456018519</v>
      </c>
      <c r="G1085" s="2" t="s">
        <v>937</v>
      </c>
      <c r="H1085" s="2">
        <v>1740408</v>
      </c>
      <c r="I1085" s="2" t="s">
        <v>431</v>
      </c>
      <c r="N1085">
        <v>21</v>
      </c>
      <c r="O1085" s="2" t="s">
        <v>153</v>
      </c>
      <c r="P1085">
        <v>1947760.9</v>
      </c>
      <c r="Q1085" s="2" t="s">
        <v>69</v>
      </c>
      <c r="S1085" s="2">
        <v>10654868</v>
      </c>
      <c r="T1085">
        <v>1947760.9</v>
      </c>
      <c r="U1085" s="2" t="s">
        <v>69</v>
      </c>
    </row>
    <row r="1086" spans="2:21" x14ac:dyDescent="0.2">
      <c r="B1086" s="2">
        <v>1205618</v>
      </c>
      <c r="C1086" s="2" t="s">
        <v>23</v>
      </c>
      <c r="D1086" s="2" t="s">
        <v>51</v>
      </c>
      <c r="E1086" s="3">
        <v>45881.644456018519</v>
      </c>
      <c r="G1086" s="2" t="s">
        <v>937</v>
      </c>
      <c r="H1086" s="2">
        <v>1740409</v>
      </c>
      <c r="I1086" s="2" t="s">
        <v>444</v>
      </c>
      <c r="N1086">
        <v>21</v>
      </c>
      <c r="O1086" s="2" t="s">
        <v>153</v>
      </c>
      <c r="P1086">
        <v>2355091.08</v>
      </c>
      <c r="Q1086" s="2" t="s">
        <v>69</v>
      </c>
      <c r="S1086" s="2">
        <v>10654869</v>
      </c>
      <c r="T1086">
        <v>2306665.77</v>
      </c>
      <c r="U1086" s="2" t="s">
        <v>69</v>
      </c>
    </row>
    <row r="1087" spans="2:21" x14ac:dyDescent="0.2">
      <c r="B1087" s="2">
        <v>1205618</v>
      </c>
      <c r="C1087" s="2" t="s">
        <v>23</v>
      </c>
      <c r="D1087" s="2" t="s">
        <v>51</v>
      </c>
      <c r="E1087" s="3">
        <v>45881.644456018519</v>
      </c>
      <c r="G1087" s="2" t="s">
        <v>937</v>
      </c>
      <c r="H1087" s="2">
        <v>1740410</v>
      </c>
      <c r="I1087" s="2" t="s">
        <v>457</v>
      </c>
      <c r="N1087">
        <v>21</v>
      </c>
      <c r="O1087" s="2" t="s">
        <v>153</v>
      </c>
      <c r="P1087">
        <v>2355091.08</v>
      </c>
      <c r="Q1087" s="2" t="s">
        <v>69</v>
      </c>
      <c r="S1087" s="2">
        <v>10654870</v>
      </c>
      <c r="T1087">
        <v>2306665.77</v>
      </c>
      <c r="U1087" s="2" t="s">
        <v>69</v>
      </c>
    </row>
    <row r="1088" spans="2:21" x14ac:dyDescent="0.2">
      <c r="B1088" s="2">
        <v>1205618</v>
      </c>
      <c r="C1088" s="2" t="s">
        <v>23</v>
      </c>
      <c r="D1088" s="2" t="s">
        <v>51</v>
      </c>
      <c r="E1088" s="3">
        <v>45881.644456018519</v>
      </c>
      <c r="G1088" s="2" t="s">
        <v>937</v>
      </c>
      <c r="H1088" s="2">
        <v>1740411</v>
      </c>
      <c r="I1088" s="2" t="s">
        <v>470</v>
      </c>
      <c r="N1088">
        <v>21</v>
      </c>
      <c r="O1088" s="2" t="s">
        <v>153</v>
      </c>
      <c r="P1088">
        <v>962329</v>
      </c>
      <c r="Q1088" s="2" t="s">
        <v>69</v>
      </c>
      <c r="S1088" s="2">
        <v>10654871</v>
      </c>
      <c r="T1088">
        <v>962329</v>
      </c>
      <c r="U1088" s="2" t="s">
        <v>69</v>
      </c>
    </row>
    <row r="1089" spans="2:21" x14ac:dyDescent="0.2">
      <c r="B1089" s="2">
        <v>1205618</v>
      </c>
      <c r="C1089" s="2" t="s">
        <v>23</v>
      </c>
      <c r="D1089" s="2" t="s">
        <v>51</v>
      </c>
      <c r="E1089" s="3">
        <v>45881.644456018519</v>
      </c>
      <c r="G1089" s="2" t="s">
        <v>937</v>
      </c>
      <c r="H1089" s="2">
        <v>1740412</v>
      </c>
      <c r="I1089" s="2" t="s">
        <v>483</v>
      </c>
      <c r="N1089">
        <v>21</v>
      </c>
      <c r="O1089" s="2" t="s">
        <v>153</v>
      </c>
      <c r="P1089">
        <v>278177.25</v>
      </c>
      <c r="Q1089" s="2" t="s">
        <v>69</v>
      </c>
      <c r="S1089" s="2">
        <v>10654872</v>
      </c>
      <c r="T1089">
        <v>278177.25</v>
      </c>
      <c r="U1089" s="2" t="s">
        <v>69</v>
      </c>
    </row>
    <row r="1090" spans="2:21" x14ac:dyDescent="0.2">
      <c r="B1090" s="2">
        <v>1205618</v>
      </c>
      <c r="C1090" s="2" t="s">
        <v>23</v>
      </c>
      <c r="D1090" s="2" t="s">
        <v>51</v>
      </c>
      <c r="E1090" s="3">
        <v>45881.644456018519</v>
      </c>
      <c r="G1090" s="2" t="s">
        <v>937</v>
      </c>
      <c r="H1090" s="2">
        <v>1740413</v>
      </c>
      <c r="I1090" s="2" t="s">
        <v>496</v>
      </c>
      <c r="N1090">
        <v>21</v>
      </c>
      <c r="O1090" s="2" t="s">
        <v>153</v>
      </c>
      <c r="P1090">
        <v>278177.25</v>
      </c>
      <c r="Q1090" s="2" t="s">
        <v>69</v>
      </c>
      <c r="S1090" s="2">
        <v>10654873</v>
      </c>
      <c r="T1090">
        <v>278177.25</v>
      </c>
      <c r="U1090" s="2" t="s">
        <v>69</v>
      </c>
    </row>
    <row r="1091" spans="2:21" x14ac:dyDescent="0.2">
      <c r="B1091" s="2">
        <v>1205618</v>
      </c>
      <c r="C1091" s="2" t="s">
        <v>23</v>
      </c>
      <c r="D1091" s="2" t="s">
        <v>51</v>
      </c>
      <c r="E1091" s="3">
        <v>45881.644456018519</v>
      </c>
      <c r="G1091" s="2" t="s">
        <v>937</v>
      </c>
      <c r="H1091" s="2">
        <v>1740414</v>
      </c>
      <c r="I1091" s="2" t="s">
        <v>509</v>
      </c>
      <c r="N1091">
        <v>21</v>
      </c>
      <c r="O1091" s="2" t="s">
        <v>153</v>
      </c>
      <c r="P1091">
        <v>2846724.3</v>
      </c>
      <c r="Q1091" s="2" t="s">
        <v>69</v>
      </c>
      <c r="S1091" s="2">
        <v>10654874</v>
      </c>
      <c r="T1091">
        <v>2471351.1</v>
      </c>
      <c r="U1091" s="2" t="s">
        <v>69</v>
      </c>
    </row>
    <row r="1092" spans="2:21" x14ac:dyDescent="0.2">
      <c r="B1092" s="2">
        <v>1205618</v>
      </c>
      <c r="C1092" s="2" t="s">
        <v>23</v>
      </c>
      <c r="D1092" s="2" t="s">
        <v>51</v>
      </c>
      <c r="E1092" s="3">
        <v>45881.644456018519</v>
      </c>
      <c r="G1092" s="2" t="s">
        <v>937</v>
      </c>
      <c r="H1092" s="2">
        <v>1740415</v>
      </c>
      <c r="I1092" s="2" t="s">
        <v>522</v>
      </c>
      <c r="N1092">
        <v>21</v>
      </c>
      <c r="O1092" s="2" t="s">
        <v>153</v>
      </c>
      <c r="P1092">
        <v>2175998.6</v>
      </c>
      <c r="Q1092" s="2" t="s">
        <v>69</v>
      </c>
      <c r="S1092" s="2">
        <v>10654875</v>
      </c>
      <c r="T1092">
        <v>1948296.5</v>
      </c>
      <c r="U1092" s="2" t="s">
        <v>69</v>
      </c>
    </row>
    <row r="1093" spans="2:21" x14ac:dyDescent="0.2">
      <c r="B1093" s="2">
        <v>1205618</v>
      </c>
      <c r="C1093" s="2" t="s">
        <v>23</v>
      </c>
      <c r="D1093" s="2" t="s">
        <v>51</v>
      </c>
      <c r="E1093" s="3">
        <v>45881.644456018519</v>
      </c>
      <c r="G1093" s="2" t="s">
        <v>937</v>
      </c>
      <c r="H1093" s="2">
        <v>1740416</v>
      </c>
      <c r="I1093" s="2" t="s">
        <v>535</v>
      </c>
      <c r="N1093">
        <v>21</v>
      </c>
      <c r="O1093" s="2" t="s">
        <v>153</v>
      </c>
      <c r="P1093">
        <v>2175998.6</v>
      </c>
      <c r="Q1093" s="2" t="s">
        <v>69</v>
      </c>
      <c r="S1093" s="2">
        <v>10654876</v>
      </c>
      <c r="T1093">
        <v>1948296.5</v>
      </c>
      <c r="U1093" s="2" t="s">
        <v>69</v>
      </c>
    </row>
    <row r="1094" spans="2:21" x14ac:dyDescent="0.2">
      <c r="B1094" s="2">
        <v>1205618</v>
      </c>
      <c r="C1094" s="2" t="s">
        <v>23</v>
      </c>
      <c r="D1094" s="2" t="s">
        <v>51</v>
      </c>
      <c r="E1094" s="3">
        <v>45881.644456018519</v>
      </c>
      <c r="G1094" s="2" t="s">
        <v>937</v>
      </c>
      <c r="H1094" s="2">
        <v>1740417</v>
      </c>
      <c r="I1094" s="2" t="s">
        <v>548</v>
      </c>
      <c r="N1094">
        <v>21</v>
      </c>
      <c r="O1094" s="2" t="s">
        <v>153</v>
      </c>
      <c r="P1094">
        <v>9732372.1500000004</v>
      </c>
      <c r="Q1094" s="2" t="s">
        <v>69</v>
      </c>
      <c r="S1094" s="2">
        <v>10654877</v>
      </c>
      <c r="T1094">
        <v>8006931.5999999996</v>
      </c>
      <c r="U1094" s="2" t="s">
        <v>69</v>
      </c>
    </row>
    <row r="1095" spans="2:21" x14ac:dyDescent="0.2">
      <c r="B1095" s="2">
        <v>1205618</v>
      </c>
      <c r="C1095" s="2" t="s">
        <v>23</v>
      </c>
      <c r="D1095" s="2" t="s">
        <v>51</v>
      </c>
      <c r="E1095" s="3">
        <v>45881.644456018519</v>
      </c>
      <c r="G1095" s="2" t="s">
        <v>937</v>
      </c>
      <c r="H1095" s="2">
        <v>1740418</v>
      </c>
      <c r="I1095" s="2" t="s">
        <v>561</v>
      </c>
      <c r="N1095">
        <v>21</v>
      </c>
      <c r="O1095" s="2" t="s">
        <v>153</v>
      </c>
      <c r="P1095">
        <v>7457024.9000000004</v>
      </c>
      <c r="Q1095" s="2" t="s">
        <v>69</v>
      </c>
      <c r="S1095" s="2">
        <v>10654878</v>
      </c>
      <c r="T1095">
        <v>5892156.2000000002</v>
      </c>
      <c r="U1095" s="2" t="s">
        <v>69</v>
      </c>
    </row>
    <row r="1096" spans="2:21" x14ac:dyDescent="0.2">
      <c r="B1096" s="2">
        <v>1205618</v>
      </c>
      <c r="C1096" s="2" t="s">
        <v>23</v>
      </c>
      <c r="D1096" s="2" t="s">
        <v>51</v>
      </c>
      <c r="E1096" s="3">
        <v>45881.644456018519</v>
      </c>
      <c r="G1096" s="2" t="s">
        <v>937</v>
      </c>
      <c r="H1096" s="2">
        <v>1740419</v>
      </c>
      <c r="I1096" s="2" t="s">
        <v>574</v>
      </c>
      <c r="N1096">
        <v>21</v>
      </c>
      <c r="O1096" s="2" t="s">
        <v>153</v>
      </c>
      <c r="P1096">
        <v>7457024.9000000004</v>
      </c>
      <c r="Q1096" s="2" t="s">
        <v>69</v>
      </c>
      <c r="S1096" s="2">
        <v>10654879</v>
      </c>
      <c r="T1096">
        <v>5892156.2000000002</v>
      </c>
      <c r="U1096" s="2" t="s">
        <v>69</v>
      </c>
    </row>
    <row r="1097" spans="2:21" x14ac:dyDescent="0.2">
      <c r="B1097" s="2">
        <v>1205618</v>
      </c>
      <c r="C1097" s="2" t="s">
        <v>23</v>
      </c>
      <c r="D1097" s="2" t="s">
        <v>51</v>
      </c>
      <c r="E1097" s="3">
        <v>45881.644456018519</v>
      </c>
      <c r="G1097" s="2" t="s">
        <v>937</v>
      </c>
      <c r="H1097" s="2">
        <v>1740420</v>
      </c>
      <c r="I1097" s="2" t="s">
        <v>587</v>
      </c>
      <c r="N1097">
        <v>21</v>
      </c>
      <c r="O1097" s="2" t="s">
        <v>153</v>
      </c>
      <c r="P1097">
        <v>1694828.95</v>
      </c>
      <c r="Q1097" s="2" t="s">
        <v>69</v>
      </c>
      <c r="S1097" s="2">
        <v>10654880</v>
      </c>
      <c r="T1097">
        <v>1694828.95</v>
      </c>
      <c r="U1097" s="2" t="s">
        <v>69</v>
      </c>
    </row>
    <row r="1098" spans="2:21" x14ac:dyDescent="0.2">
      <c r="B1098" s="2">
        <v>1205618</v>
      </c>
      <c r="C1098" s="2" t="s">
        <v>23</v>
      </c>
      <c r="D1098" s="2" t="s">
        <v>51</v>
      </c>
      <c r="E1098" s="3">
        <v>45881.644456018519</v>
      </c>
      <c r="G1098" s="2" t="s">
        <v>937</v>
      </c>
      <c r="H1098" s="2">
        <v>1740421</v>
      </c>
      <c r="I1098" s="2" t="s">
        <v>600</v>
      </c>
      <c r="N1098">
        <v>21</v>
      </c>
      <c r="O1098" s="2" t="s">
        <v>153</v>
      </c>
      <c r="P1098">
        <v>1935411.2</v>
      </c>
      <c r="Q1098" s="2" t="s">
        <v>69</v>
      </c>
      <c r="S1098" s="2">
        <v>10654881</v>
      </c>
      <c r="T1098">
        <v>1935411.2</v>
      </c>
      <c r="U1098" s="2" t="s">
        <v>69</v>
      </c>
    </row>
    <row r="1099" spans="2:21" x14ac:dyDescent="0.2">
      <c r="B1099" s="2">
        <v>1205618</v>
      </c>
      <c r="C1099" s="2" t="s">
        <v>23</v>
      </c>
      <c r="D1099" s="2" t="s">
        <v>51</v>
      </c>
      <c r="E1099" s="3">
        <v>45881.644456018519</v>
      </c>
      <c r="G1099" s="2" t="s">
        <v>937</v>
      </c>
      <c r="H1099" s="2">
        <v>1740422</v>
      </c>
      <c r="I1099" s="2" t="s">
        <v>613</v>
      </c>
      <c r="N1099">
        <v>21</v>
      </c>
      <c r="O1099" s="2" t="s">
        <v>153</v>
      </c>
      <c r="P1099">
        <v>4886918.2</v>
      </c>
      <c r="Q1099" s="2" t="s">
        <v>69</v>
      </c>
      <c r="S1099" s="2">
        <v>10654882</v>
      </c>
      <c r="T1099">
        <v>4886918.2</v>
      </c>
      <c r="U1099" s="2" t="s">
        <v>69</v>
      </c>
    </row>
    <row r="1100" spans="2:21" x14ac:dyDescent="0.2">
      <c r="B1100" s="2">
        <v>1205618</v>
      </c>
      <c r="C1100" s="2" t="s">
        <v>23</v>
      </c>
      <c r="D1100" s="2" t="s">
        <v>51</v>
      </c>
      <c r="E1100" s="3">
        <v>45881.644456018519</v>
      </c>
      <c r="G1100" s="2" t="s">
        <v>937</v>
      </c>
      <c r="H1100" s="2">
        <v>1740423</v>
      </c>
      <c r="I1100" s="2" t="s">
        <v>626</v>
      </c>
      <c r="N1100">
        <v>21</v>
      </c>
      <c r="O1100" s="2" t="s">
        <v>153</v>
      </c>
      <c r="P1100">
        <v>2168996.63</v>
      </c>
      <c r="Q1100" s="2" t="s">
        <v>69</v>
      </c>
      <c r="S1100" s="2">
        <v>10654883</v>
      </c>
      <c r="T1100">
        <v>2168996.63</v>
      </c>
      <c r="U1100" s="2" t="s">
        <v>69</v>
      </c>
    </row>
    <row r="1101" spans="2:21" x14ac:dyDescent="0.2">
      <c r="B1101" s="2">
        <v>1205618</v>
      </c>
      <c r="C1101" s="2" t="s">
        <v>23</v>
      </c>
      <c r="D1101" s="2" t="s">
        <v>51</v>
      </c>
      <c r="E1101" s="3">
        <v>45881.644456018519</v>
      </c>
      <c r="G1101" s="2" t="s">
        <v>937</v>
      </c>
      <c r="H1101" s="2">
        <v>1740424</v>
      </c>
      <c r="I1101" s="2" t="s">
        <v>639</v>
      </c>
      <c r="N1101">
        <v>21</v>
      </c>
      <c r="O1101" s="2" t="s">
        <v>153</v>
      </c>
      <c r="P1101">
        <v>424529.97</v>
      </c>
      <c r="Q1101" s="2" t="s">
        <v>69</v>
      </c>
      <c r="S1101" s="2">
        <v>10654884</v>
      </c>
      <c r="T1101">
        <v>320683.68</v>
      </c>
      <c r="U1101" s="2" t="s">
        <v>69</v>
      </c>
    </row>
    <row r="1102" spans="2:21" x14ac:dyDescent="0.2">
      <c r="B1102" s="2">
        <v>1205618</v>
      </c>
      <c r="C1102" s="2" t="s">
        <v>23</v>
      </c>
      <c r="D1102" s="2" t="s">
        <v>51</v>
      </c>
      <c r="E1102" s="3">
        <v>45881.644456018519</v>
      </c>
      <c r="G1102" s="2" t="s">
        <v>937</v>
      </c>
      <c r="H1102" s="2">
        <v>1740425</v>
      </c>
      <c r="I1102" s="2" t="s">
        <v>652</v>
      </c>
      <c r="N1102">
        <v>21</v>
      </c>
      <c r="O1102" s="2" t="s">
        <v>153</v>
      </c>
      <c r="P1102">
        <v>42581.88</v>
      </c>
      <c r="Q1102" s="2" t="s">
        <v>69</v>
      </c>
      <c r="S1102" s="2">
        <v>10654885</v>
      </c>
      <c r="T1102">
        <v>42581.88</v>
      </c>
      <c r="U1102" s="2" t="s">
        <v>69</v>
      </c>
    </row>
    <row r="1103" spans="2:21" x14ac:dyDescent="0.2">
      <c r="B1103" s="2">
        <v>1205618</v>
      </c>
      <c r="C1103" s="2" t="s">
        <v>23</v>
      </c>
      <c r="D1103" s="2" t="s">
        <v>51</v>
      </c>
      <c r="E1103" s="3">
        <v>45881.644456018519</v>
      </c>
      <c r="G1103" s="2" t="s">
        <v>937</v>
      </c>
      <c r="H1103" s="2">
        <v>1740426</v>
      </c>
      <c r="I1103" s="2" t="s">
        <v>665</v>
      </c>
      <c r="N1103">
        <v>21</v>
      </c>
      <c r="O1103" s="2" t="s">
        <v>153</v>
      </c>
      <c r="P1103">
        <v>2020798.2</v>
      </c>
      <c r="Q1103" s="2" t="s">
        <v>69</v>
      </c>
      <c r="S1103" s="2">
        <v>10654886</v>
      </c>
      <c r="T1103">
        <v>2020798.2</v>
      </c>
      <c r="U1103" s="2" t="s">
        <v>69</v>
      </c>
    </row>
    <row r="1104" spans="2:21" x14ac:dyDescent="0.2">
      <c r="B1104" s="2">
        <v>1205618</v>
      </c>
      <c r="C1104" s="2" t="s">
        <v>23</v>
      </c>
      <c r="D1104" s="2" t="s">
        <v>51</v>
      </c>
      <c r="E1104" s="3">
        <v>45881.644456018519</v>
      </c>
      <c r="G1104" s="2" t="s">
        <v>937</v>
      </c>
      <c r="H1104" s="2">
        <v>1740427</v>
      </c>
      <c r="I1104" s="2" t="s">
        <v>678</v>
      </c>
      <c r="N1104">
        <v>21</v>
      </c>
      <c r="O1104" s="2" t="s">
        <v>153</v>
      </c>
      <c r="P1104">
        <v>2203927.0499999998</v>
      </c>
      <c r="Q1104" s="2" t="s">
        <v>69</v>
      </c>
      <c r="S1104" s="2">
        <v>10654887</v>
      </c>
      <c r="T1104">
        <v>2203927.0499999998</v>
      </c>
      <c r="U1104" s="2" t="s">
        <v>69</v>
      </c>
    </row>
    <row r="1105" spans="2:21" x14ac:dyDescent="0.2">
      <c r="B1105" s="2">
        <v>1205618</v>
      </c>
      <c r="C1105" s="2" t="s">
        <v>23</v>
      </c>
      <c r="D1105" s="2" t="s">
        <v>51</v>
      </c>
      <c r="E1105" s="3">
        <v>45881.644456018519</v>
      </c>
      <c r="G1105" s="2" t="s">
        <v>937</v>
      </c>
      <c r="H1105" s="2">
        <v>1740428</v>
      </c>
      <c r="I1105" s="2" t="s">
        <v>691</v>
      </c>
      <c r="N1105">
        <v>21</v>
      </c>
      <c r="O1105" s="2" t="s">
        <v>153</v>
      </c>
      <c r="P1105">
        <v>3389657.9</v>
      </c>
      <c r="Q1105" s="2" t="s">
        <v>69</v>
      </c>
      <c r="S1105" s="2">
        <v>10654888</v>
      </c>
      <c r="T1105">
        <v>1609977.55</v>
      </c>
      <c r="U1105" s="2" t="s">
        <v>69</v>
      </c>
    </row>
    <row r="1106" spans="2:21" x14ac:dyDescent="0.2">
      <c r="B1106" s="2">
        <v>1205618</v>
      </c>
      <c r="C1106" s="2" t="s">
        <v>23</v>
      </c>
      <c r="D1106" s="2" t="s">
        <v>51</v>
      </c>
      <c r="E1106" s="3">
        <v>45881.644456018519</v>
      </c>
      <c r="G1106" s="2" t="s">
        <v>937</v>
      </c>
      <c r="H1106" s="2">
        <v>1740429</v>
      </c>
      <c r="I1106" s="2" t="s">
        <v>704</v>
      </c>
      <c r="N1106">
        <v>21</v>
      </c>
      <c r="O1106" s="2" t="s">
        <v>153</v>
      </c>
      <c r="P1106">
        <v>888550.56</v>
      </c>
      <c r="Q1106" s="2" t="s">
        <v>69</v>
      </c>
      <c r="S1106" s="2">
        <v>10654889</v>
      </c>
      <c r="T1106">
        <v>784886.22</v>
      </c>
      <c r="U1106" s="2" t="s">
        <v>69</v>
      </c>
    </row>
    <row r="1107" spans="2:21" x14ac:dyDescent="0.2">
      <c r="B1107" s="2">
        <v>1205618</v>
      </c>
      <c r="C1107" s="2" t="s">
        <v>23</v>
      </c>
      <c r="D1107" s="2" t="s">
        <v>51</v>
      </c>
      <c r="E1107" s="3">
        <v>45881.644456018519</v>
      </c>
      <c r="G1107" s="2" t="s">
        <v>937</v>
      </c>
      <c r="H1107" s="2">
        <v>1740430</v>
      </c>
      <c r="I1107" s="2" t="s">
        <v>717</v>
      </c>
      <c r="N1107">
        <v>21</v>
      </c>
      <c r="O1107" s="2" t="s">
        <v>153</v>
      </c>
      <c r="P1107">
        <v>1808913.23</v>
      </c>
      <c r="Q1107" s="2" t="s">
        <v>69</v>
      </c>
      <c r="S1107" s="2">
        <v>10654890</v>
      </c>
      <c r="T1107">
        <v>1808913.23</v>
      </c>
      <c r="U1107" s="2" t="s">
        <v>69</v>
      </c>
    </row>
    <row r="1108" spans="2:21" x14ac:dyDescent="0.2">
      <c r="B1108" s="2">
        <v>1205618</v>
      </c>
      <c r="C1108" s="2" t="s">
        <v>23</v>
      </c>
      <c r="D1108" s="2" t="s">
        <v>51</v>
      </c>
      <c r="E1108" s="3">
        <v>45881.644456018519</v>
      </c>
      <c r="G1108" s="2" t="s">
        <v>937</v>
      </c>
      <c r="H1108" s="2">
        <v>1740431</v>
      </c>
      <c r="I1108" s="2" t="s">
        <v>730</v>
      </c>
      <c r="N1108">
        <v>21</v>
      </c>
      <c r="O1108" s="2" t="s">
        <v>153</v>
      </c>
      <c r="P1108">
        <v>2824713.2</v>
      </c>
      <c r="Q1108" s="2" t="s">
        <v>69</v>
      </c>
      <c r="S1108" s="2">
        <v>10654891</v>
      </c>
      <c r="T1108">
        <v>360340.35</v>
      </c>
      <c r="U1108" s="2" t="s">
        <v>69</v>
      </c>
    </row>
    <row r="1109" spans="2:21" x14ac:dyDescent="0.2">
      <c r="B1109" s="2">
        <v>1205618</v>
      </c>
      <c r="C1109" s="2" t="s">
        <v>23</v>
      </c>
      <c r="D1109" s="2" t="s">
        <v>51</v>
      </c>
      <c r="E1109" s="3">
        <v>45881.644456018519</v>
      </c>
      <c r="G1109" s="2" t="s">
        <v>937</v>
      </c>
      <c r="H1109" s="2">
        <v>1740432</v>
      </c>
      <c r="I1109" s="2" t="s">
        <v>743</v>
      </c>
      <c r="N1109">
        <v>21</v>
      </c>
      <c r="O1109" s="2" t="s">
        <v>153</v>
      </c>
      <c r="P1109">
        <v>11419794.66</v>
      </c>
      <c r="Q1109" s="2" t="s">
        <v>69</v>
      </c>
      <c r="S1109" s="2">
        <v>10654892</v>
      </c>
      <c r="T1109">
        <v>5197933.74</v>
      </c>
      <c r="U1109" s="2" t="s">
        <v>69</v>
      </c>
    </row>
    <row r="1110" spans="2:21" x14ac:dyDescent="0.2">
      <c r="B1110" s="2">
        <v>1205618</v>
      </c>
      <c r="C1110" s="2" t="s">
        <v>23</v>
      </c>
      <c r="D1110" s="2" t="s">
        <v>51</v>
      </c>
      <c r="E1110" s="3">
        <v>45881.644456018519</v>
      </c>
      <c r="G1110" s="2" t="s">
        <v>937</v>
      </c>
      <c r="H1110" s="2">
        <v>1740433</v>
      </c>
      <c r="I1110" s="2" t="s">
        <v>756</v>
      </c>
      <c r="N1110">
        <v>21</v>
      </c>
      <c r="O1110" s="2" t="s">
        <v>153</v>
      </c>
      <c r="P1110">
        <v>1401935.47</v>
      </c>
      <c r="Q1110" s="2" t="s">
        <v>69</v>
      </c>
      <c r="S1110" s="2">
        <v>10654893</v>
      </c>
      <c r="T1110">
        <v>1401935.47</v>
      </c>
      <c r="U1110" s="2" t="s">
        <v>69</v>
      </c>
    </row>
    <row r="1111" spans="2:21" x14ac:dyDescent="0.2">
      <c r="B1111" s="2">
        <v>1205618</v>
      </c>
      <c r="C1111" s="2" t="s">
        <v>23</v>
      </c>
      <c r="D1111" s="2" t="s">
        <v>51</v>
      </c>
      <c r="E1111" s="3">
        <v>45881.644456018519</v>
      </c>
      <c r="G1111" s="2" t="s">
        <v>937</v>
      </c>
      <c r="H1111" s="2">
        <v>1740434</v>
      </c>
      <c r="I1111" s="2" t="s">
        <v>769</v>
      </c>
      <c r="N1111">
        <v>21</v>
      </c>
      <c r="O1111" s="2" t="s">
        <v>153</v>
      </c>
      <c r="P1111">
        <v>993037.24</v>
      </c>
      <c r="Q1111" s="2" t="s">
        <v>69</v>
      </c>
      <c r="S1111" s="2">
        <v>10654894</v>
      </c>
      <c r="T1111">
        <v>463017.98</v>
      </c>
      <c r="U1111" s="2" t="s">
        <v>69</v>
      </c>
    </row>
    <row r="1112" spans="2:21" x14ac:dyDescent="0.2">
      <c r="B1112" s="2">
        <v>1205618</v>
      </c>
      <c r="C1112" s="2" t="s">
        <v>23</v>
      </c>
      <c r="D1112" s="2" t="s">
        <v>51</v>
      </c>
      <c r="E1112" s="3">
        <v>45881.644456018519</v>
      </c>
      <c r="G1112" s="2" t="s">
        <v>937</v>
      </c>
      <c r="H1112" s="2">
        <v>1740435</v>
      </c>
      <c r="I1112" s="2" t="s">
        <v>782</v>
      </c>
      <c r="N1112">
        <v>21</v>
      </c>
      <c r="O1112" s="2" t="s">
        <v>153</v>
      </c>
      <c r="P1112">
        <v>1864526.6</v>
      </c>
      <c r="Q1112" s="2" t="s">
        <v>69</v>
      </c>
      <c r="S1112" s="2">
        <v>10654895</v>
      </c>
      <c r="T1112">
        <v>1287767.8</v>
      </c>
      <c r="U1112" s="2" t="s">
        <v>69</v>
      </c>
    </row>
    <row r="1113" spans="2:21" x14ac:dyDescent="0.2">
      <c r="B1113" s="2">
        <v>1205618</v>
      </c>
      <c r="C1113" s="2" t="s">
        <v>23</v>
      </c>
      <c r="D1113" s="2" t="s">
        <v>51</v>
      </c>
      <c r="E1113" s="3">
        <v>45881.644456018519</v>
      </c>
      <c r="G1113" s="2" t="s">
        <v>937</v>
      </c>
      <c r="H1113" s="2">
        <v>1740436</v>
      </c>
      <c r="I1113" s="2" t="s">
        <v>795</v>
      </c>
      <c r="N1113">
        <v>21</v>
      </c>
      <c r="O1113" s="2" t="s">
        <v>153</v>
      </c>
      <c r="P1113">
        <v>3077840.67</v>
      </c>
      <c r="Q1113" s="2" t="s">
        <v>69</v>
      </c>
      <c r="S1113" s="2">
        <v>10654896</v>
      </c>
      <c r="T1113">
        <v>711988.41</v>
      </c>
      <c r="U1113" s="2" t="s">
        <v>69</v>
      </c>
    </row>
    <row r="1114" spans="2:21" x14ac:dyDescent="0.2">
      <c r="B1114" s="2">
        <v>1205618</v>
      </c>
      <c r="C1114" s="2" t="s">
        <v>23</v>
      </c>
      <c r="D1114" s="2" t="s">
        <v>51</v>
      </c>
      <c r="E1114" s="3">
        <v>45881.644456018519</v>
      </c>
      <c r="G1114" s="2" t="s">
        <v>937</v>
      </c>
      <c r="H1114" s="2">
        <v>1740437</v>
      </c>
      <c r="I1114" s="2" t="s">
        <v>808</v>
      </c>
      <c r="N1114">
        <v>21</v>
      </c>
      <c r="O1114" s="2" t="s">
        <v>153</v>
      </c>
      <c r="P1114">
        <v>806277.36</v>
      </c>
      <c r="Q1114" s="2" t="s">
        <v>69</v>
      </c>
      <c r="S1114" s="2">
        <v>10654897</v>
      </c>
      <c r="T1114">
        <v>302802.92</v>
      </c>
      <c r="U1114" s="2" t="s">
        <v>69</v>
      </c>
    </row>
    <row r="1115" spans="2:21" x14ac:dyDescent="0.2">
      <c r="B1115" s="2">
        <v>1205618</v>
      </c>
      <c r="C1115" s="2" t="s">
        <v>23</v>
      </c>
      <c r="D1115" s="2" t="s">
        <v>51</v>
      </c>
      <c r="E1115" s="3">
        <v>45881.644456018519</v>
      </c>
      <c r="G1115" s="2" t="s">
        <v>937</v>
      </c>
      <c r="H1115" s="2">
        <v>1740438</v>
      </c>
      <c r="I1115" s="2" t="s">
        <v>821</v>
      </c>
      <c r="N1115">
        <v>21</v>
      </c>
      <c r="O1115" s="2" t="s">
        <v>153</v>
      </c>
      <c r="P1115">
        <v>14150990.4</v>
      </c>
      <c r="Q1115" s="2" t="s">
        <v>69</v>
      </c>
      <c r="S1115" s="2">
        <v>10654898</v>
      </c>
      <c r="T1115">
        <v>10613242.800000001</v>
      </c>
      <c r="U1115" s="2" t="s">
        <v>69</v>
      </c>
    </row>
    <row r="1116" spans="2:21" x14ac:dyDescent="0.2">
      <c r="B1116" s="2">
        <v>1205618</v>
      </c>
      <c r="C1116" s="2" t="s">
        <v>23</v>
      </c>
      <c r="D1116" s="2" t="s">
        <v>51</v>
      </c>
      <c r="E1116" s="3">
        <v>45881.644456018519</v>
      </c>
      <c r="G1116" s="2" t="s">
        <v>937</v>
      </c>
      <c r="H1116" s="2">
        <v>1740439</v>
      </c>
      <c r="I1116" s="2" t="s">
        <v>834</v>
      </c>
      <c r="N1116">
        <v>21</v>
      </c>
      <c r="O1116" s="2" t="s">
        <v>153</v>
      </c>
      <c r="P1116">
        <v>3784567.2</v>
      </c>
      <c r="Q1116" s="2" t="s">
        <v>69</v>
      </c>
      <c r="S1116" s="2">
        <v>10654899</v>
      </c>
      <c r="T1116">
        <v>3784567.2</v>
      </c>
      <c r="U1116" s="2" t="s">
        <v>69</v>
      </c>
    </row>
    <row r="1117" spans="2:21" x14ac:dyDescent="0.2">
      <c r="B1117" s="2">
        <v>1205618</v>
      </c>
      <c r="C1117" s="2" t="s">
        <v>23</v>
      </c>
      <c r="D1117" s="2" t="s">
        <v>51</v>
      </c>
      <c r="E1117" s="3">
        <v>45881.644456018519</v>
      </c>
      <c r="G1117" s="2" t="s">
        <v>937</v>
      </c>
      <c r="H1117" s="2">
        <v>1740440</v>
      </c>
      <c r="I1117" s="2" t="s">
        <v>847</v>
      </c>
      <c r="N1117">
        <v>1</v>
      </c>
      <c r="O1117" s="2" t="s">
        <v>153</v>
      </c>
      <c r="P1117">
        <v>0</v>
      </c>
      <c r="Q1117" s="2" t="s">
        <v>69</v>
      </c>
      <c r="S1117" s="2">
        <v>10654900</v>
      </c>
      <c r="T1117">
        <v>0</v>
      </c>
      <c r="U1117" s="2" t="s">
        <v>69</v>
      </c>
    </row>
    <row r="1118" spans="2:21" x14ac:dyDescent="0.2">
      <c r="B1118" s="2">
        <v>1205618</v>
      </c>
      <c r="C1118" s="2" t="s">
        <v>23</v>
      </c>
      <c r="D1118" s="2" t="s">
        <v>51</v>
      </c>
      <c r="E1118" s="3">
        <v>45881.644456018519</v>
      </c>
      <c r="G1118" s="2" t="s">
        <v>937</v>
      </c>
      <c r="H1118" s="2">
        <v>1740441</v>
      </c>
      <c r="I1118" s="2" t="s">
        <v>860</v>
      </c>
      <c r="N1118">
        <v>1</v>
      </c>
      <c r="O1118" s="2" t="s">
        <v>153</v>
      </c>
      <c r="P1118">
        <v>3640399765.46</v>
      </c>
      <c r="Q1118" s="2" t="s">
        <v>69</v>
      </c>
      <c r="S1118" s="2">
        <v>10654901</v>
      </c>
      <c r="T1118">
        <v>3564766039.3800001</v>
      </c>
      <c r="U1118" s="2" t="s">
        <v>69</v>
      </c>
    </row>
    <row r="1119" spans="2:21" x14ac:dyDescent="0.2">
      <c r="B1119" s="2">
        <v>1205618</v>
      </c>
      <c r="C1119" s="2" t="s">
        <v>23</v>
      </c>
      <c r="D1119" s="2" t="s">
        <v>51</v>
      </c>
      <c r="E1119" s="3">
        <v>45881.644456018519</v>
      </c>
      <c r="G1119" s="2" t="s">
        <v>937</v>
      </c>
      <c r="H1119" s="2">
        <v>1740442</v>
      </c>
      <c r="I1119" s="2" t="s">
        <v>873</v>
      </c>
      <c r="N1119">
        <v>1</v>
      </c>
      <c r="O1119" s="2" t="s">
        <v>153</v>
      </c>
      <c r="P1119">
        <v>691675955.44000006</v>
      </c>
      <c r="Q1119" s="2" t="s">
        <v>69</v>
      </c>
      <c r="S1119" s="2">
        <v>10654902</v>
      </c>
      <c r="T1119">
        <v>677305547.48000002</v>
      </c>
      <c r="U1119" s="2" t="s">
        <v>69</v>
      </c>
    </row>
    <row r="1120" spans="2:21" x14ac:dyDescent="0.2">
      <c r="B1120" s="2">
        <v>1209823</v>
      </c>
      <c r="C1120" s="2" t="s">
        <v>24</v>
      </c>
      <c r="D1120" s="2" t="s">
        <v>52</v>
      </c>
      <c r="E1120" s="3">
        <v>45881.578587962962</v>
      </c>
      <c r="G1120" s="2" t="s">
        <v>937</v>
      </c>
      <c r="H1120" s="2">
        <v>1740381</v>
      </c>
      <c r="I1120" s="2" t="s">
        <v>64</v>
      </c>
      <c r="N1120">
        <v>21</v>
      </c>
      <c r="O1120" s="2" t="s">
        <v>84</v>
      </c>
      <c r="P1120">
        <v>1450014991.3499999</v>
      </c>
      <c r="Q1120" s="2" t="s">
        <v>69</v>
      </c>
      <c r="S1120" s="2">
        <v>10719387</v>
      </c>
      <c r="T1120">
        <v>1450014991.3499999</v>
      </c>
      <c r="U1120" s="2" t="s">
        <v>69</v>
      </c>
    </row>
    <row r="1121" spans="2:21" x14ac:dyDescent="0.2">
      <c r="B1121" s="2">
        <v>1209823</v>
      </c>
      <c r="C1121" s="2" t="s">
        <v>24</v>
      </c>
      <c r="D1121" s="2" t="s">
        <v>52</v>
      </c>
      <c r="E1121" s="3">
        <v>45881.578587962962</v>
      </c>
      <c r="G1121" s="2" t="s">
        <v>937</v>
      </c>
      <c r="H1121" s="2">
        <v>1740382</v>
      </c>
      <c r="I1121" s="2" t="s">
        <v>92</v>
      </c>
      <c r="N1121">
        <v>21</v>
      </c>
      <c r="O1121" s="2" t="s">
        <v>84</v>
      </c>
      <c r="P1121">
        <v>9590460</v>
      </c>
      <c r="Q1121" s="2" t="s">
        <v>69</v>
      </c>
      <c r="S1121" s="2">
        <v>10719388</v>
      </c>
      <c r="T1121">
        <v>9590460</v>
      </c>
      <c r="U1121" s="2" t="s">
        <v>69</v>
      </c>
    </row>
    <row r="1122" spans="2:21" x14ac:dyDescent="0.2">
      <c r="B1122" s="2">
        <v>1209823</v>
      </c>
      <c r="C1122" s="2" t="s">
        <v>24</v>
      </c>
      <c r="D1122" s="2" t="s">
        <v>52</v>
      </c>
      <c r="E1122" s="3">
        <v>45881.578587962962</v>
      </c>
      <c r="G1122" s="2" t="s">
        <v>937</v>
      </c>
      <c r="H1122" s="2">
        <v>1740383</v>
      </c>
      <c r="I1122" s="2" t="s">
        <v>105</v>
      </c>
      <c r="N1122">
        <v>21</v>
      </c>
      <c r="O1122" s="2" t="s">
        <v>84</v>
      </c>
      <c r="P1122">
        <v>935307.52</v>
      </c>
      <c r="Q1122" s="2" t="s">
        <v>69</v>
      </c>
      <c r="S1122" s="2">
        <v>10719389</v>
      </c>
      <c r="T1122">
        <v>935307.52</v>
      </c>
      <c r="U1122" s="2" t="s">
        <v>69</v>
      </c>
    </row>
    <row r="1123" spans="2:21" x14ac:dyDescent="0.2">
      <c r="B1123" s="2">
        <v>1209823</v>
      </c>
      <c r="C1123" s="2" t="s">
        <v>24</v>
      </c>
      <c r="D1123" s="2" t="s">
        <v>52</v>
      </c>
      <c r="E1123" s="3">
        <v>45881.578587962962</v>
      </c>
      <c r="G1123" s="2" t="s">
        <v>937</v>
      </c>
      <c r="H1123" s="2">
        <v>1740384</v>
      </c>
      <c r="I1123" s="2" t="s">
        <v>118</v>
      </c>
      <c r="N1123">
        <v>21</v>
      </c>
      <c r="O1123" s="2" t="s">
        <v>84</v>
      </c>
      <c r="P1123">
        <v>87282455.790000007</v>
      </c>
      <c r="Q1123" s="2" t="s">
        <v>69</v>
      </c>
      <c r="S1123" s="2">
        <v>10719390</v>
      </c>
      <c r="T1123">
        <v>87282455.790000007</v>
      </c>
      <c r="U1123" s="2" t="s">
        <v>69</v>
      </c>
    </row>
    <row r="1124" spans="2:21" x14ac:dyDescent="0.2">
      <c r="B1124" s="2">
        <v>1209823</v>
      </c>
      <c r="C1124" s="2" t="s">
        <v>24</v>
      </c>
      <c r="D1124" s="2" t="s">
        <v>52</v>
      </c>
      <c r="E1124" s="3">
        <v>45881.578587962962</v>
      </c>
      <c r="G1124" s="2" t="s">
        <v>937</v>
      </c>
      <c r="H1124" s="2">
        <v>1740385</v>
      </c>
      <c r="I1124" s="2" t="s">
        <v>131</v>
      </c>
      <c r="N1124">
        <v>21</v>
      </c>
      <c r="O1124" s="2" t="s">
        <v>84</v>
      </c>
      <c r="P1124">
        <v>25340067.809999999</v>
      </c>
      <c r="Q1124" s="2" t="s">
        <v>69</v>
      </c>
      <c r="S1124" s="2">
        <v>10719391</v>
      </c>
      <c r="T1124">
        <v>25340067.809999999</v>
      </c>
      <c r="U1124" s="2" t="s">
        <v>69</v>
      </c>
    </row>
    <row r="1125" spans="2:21" x14ac:dyDescent="0.2">
      <c r="B1125" s="2">
        <v>1209823</v>
      </c>
      <c r="C1125" s="2" t="s">
        <v>24</v>
      </c>
      <c r="D1125" s="2" t="s">
        <v>52</v>
      </c>
      <c r="E1125" s="3">
        <v>45881.578587962962</v>
      </c>
      <c r="G1125" s="2" t="s">
        <v>937</v>
      </c>
      <c r="H1125" s="2">
        <v>1740386</v>
      </c>
      <c r="I1125" s="2" t="s">
        <v>144</v>
      </c>
      <c r="N1125">
        <v>21</v>
      </c>
      <c r="O1125" s="2" t="s">
        <v>153</v>
      </c>
      <c r="P1125">
        <v>3107185.55</v>
      </c>
      <c r="Q1125" s="2" t="s">
        <v>69</v>
      </c>
      <c r="S1125" s="2">
        <v>10719392</v>
      </c>
      <c r="T1125">
        <v>2885395.65</v>
      </c>
      <c r="U1125" s="2" t="s">
        <v>69</v>
      </c>
    </row>
    <row r="1126" spans="2:21" x14ac:dyDescent="0.2">
      <c r="B1126" s="2">
        <v>1209823</v>
      </c>
      <c r="C1126" s="2" t="s">
        <v>24</v>
      </c>
      <c r="D1126" s="2" t="s">
        <v>52</v>
      </c>
      <c r="E1126" s="3">
        <v>45881.578587962962</v>
      </c>
      <c r="G1126" s="2" t="s">
        <v>937</v>
      </c>
      <c r="H1126" s="2">
        <v>1740387</v>
      </c>
      <c r="I1126" s="2" t="s">
        <v>158</v>
      </c>
      <c r="N1126">
        <v>21</v>
      </c>
      <c r="O1126" s="2" t="s">
        <v>153</v>
      </c>
      <c r="P1126">
        <v>2122648.56</v>
      </c>
      <c r="Q1126" s="2" t="s">
        <v>69</v>
      </c>
      <c r="S1126" s="2">
        <v>10719393</v>
      </c>
      <c r="T1126">
        <v>1518675.72</v>
      </c>
      <c r="U1126" s="2" t="s">
        <v>69</v>
      </c>
    </row>
    <row r="1127" spans="2:21" x14ac:dyDescent="0.2">
      <c r="B1127" s="2">
        <v>1209823</v>
      </c>
      <c r="C1127" s="2" t="s">
        <v>24</v>
      </c>
      <c r="D1127" s="2" t="s">
        <v>52</v>
      </c>
      <c r="E1127" s="3">
        <v>45881.578587962962</v>
      </c>
      <c r="G1127" s="2" t="s">
        <v>937</v>
      </c>
      <c r="H1127" s="2">
        <v>1740388</v>
      </c>
      <c r="I1127" s="2" t="s">
        <v>171</v>
      </c>
      <c r="N1127">
        <v>21</v>
      </c>
      <c r="O1127" s="2" t="s">
        <v>153</v>
      </c>
      <c r="P1127">
        <v>3954597.45</v>
      </c>
      <c r="Q1127" s="2" t="s">
        <v>69</v>
      </c>
      <c r="S1127" s="2">
        <v>10719394</v>
      </c>
      <c r="T1127">
        <v>2641589.5</v>
      </c>
      <c r="U1127" s="2" t="s">
        <v>69</v>
      </c>
    </row>
    <row r="1128" spans="2:21" x14ac:dyDescent="0.2">
      <c r="B1128" s="2">
        <v>1209823</v>
      </c>
      <c r="C1128" s="2" t="s">
        <v>24</v>
      </c>
      <c r="D1128" s="2" t="s">
        <v>52</v>
      </c>
      <c r="E1128" s="3">
        <v>45881.578587962962</v>
      </c>
      <c r="G1128" s="2" t="s">
        <v>937</v>
      </c>
      <c r="H1128" s="2">
        <v>1740389</v>
      </c>
      <c r="I1128" s="2" t="s">
        <v>184</v>
      </c>
      <c r="N1128">
        <v>21</v>
      </c>
      <c r="O1128" s="2" t="s">
        <v>153</v>
      </c>
      <c r="P1128">
        <v>2264158.98</v>
      </c>
      <c r="Q1128" s="2" t="s">
        <v>69</v>
      </c>
      <c r="S1128" s="2">
        <v>10719395</v>
      </c>
      <c r="T1128">
        <v>1236194.1000000001</v>
      </c>
      <c r="U1128" s="2" t="s">
        <v>69</v>
      </c>
    </row>
    <row r="1129" spans="2:21" x14ac:dyDescent="0.2">
      <c r="B1129" s="2">
        <v>1209823</v>
      </c>
      <c r="C1129" s="2" t="s">
        <v>24</v>
      </c>
      <c r="D1129" s="2" t="s">
        <v>52</v>
      </c>
      <c r="E1129" s="3">
        <v>45881.578587962962</v>
      </c>
      <c r="G1129" s="2" t="s">
        <v>937</v>
      </c>
      <c r="H1129" s="2">
        <v>1740390</v>
      </c>
      <c r="I1129" s="2" t="s">
        <v>197</v>
      </c>
      <c r="N1129">
        <v>21</v>
      </c>
      <c r="O1129" s="2" t="s">
        <v>153</v>
      </c>
      <c r="P1129">
        <v>5935735.5899999999</v>
      </c>
      <c r="Q1129" s="2" t="s">
        <v>69</v>
      </c>
      <c r="S1129" s="2">
        <v>10719396</v>
      </c>
      <c r="T1129">
        <v>3156483.66</v>
      </c>
      <c r="U1129" s="2" t="s">
        <v>69</v>
      </c>
    </row>
    <row r="1130" spans="2:21" x14ac:dyDescent="0.2">
      <c r="B1130" s="2">
        <v>1209823</v>
      </c>
      <c r="C1130" s="2" t="s">
        <v>24</v>
      </c>
      <c r="D1130" s="2" t="s">
        <v>52</v>
      </c>
      <c r="E1130" s="3">
        <v>45881.578587962962</v>
      </c>
      <c r="G1130" s="2" t="s">
        <v>937</v>
      </c>
      <c r="H1130" s="2">
        <v>1740391</v>
      </c>
      <c r="I1130" s="2" t="s">
        <v>210</v>
      </c>
      <c r="N1130">
        <v>21</v>
      </c>
      <c r="O1130" s="2" t="s">
        <v>153</v>
      </c>
      <c r="P1130">
        <v>6509456.0999999996</v>
      </c>
      <c r="Q1130" s="2" t="s">
        <v>69</v>
      </c>
      <c r="S1130" s="2">
        <v>10719397</v>
      </c>
      <c r="T1130">
        <v>3062101.38</v>
      </c>
      <c r="U1130" s="2" t="s">
        <v>69</v>
      </c>
    </row>
    <row r="1131" spans="2:21" x14ac:dyDescent="0.2">
      <c r="B1131" s="2">
        <v>1209823</v>
      </c>
      <c r="C1131" s="2" t="s">
        <v>24</v>
      </c>
      <c r="D1131" s="2" t="s">
        <v>52</v>
      </c>
      <c r="E1131" s="3">
        <v>45881.578587962962</v>
      </c>
      <c r="G1131" s="2" t="s">
        <v>937</v>
      </c>
      <c r="H1131" s="2">
        <v>1740392</v>
      </c>
      <c r="I1131" s="2" t="s">
        <v>223</v>
      </c>
      <c r="N1131">
        <v>21</v>
      </c>
      <c r="O1131" s="2" t="s">
        <v>153</v>
      </c>
      <c r="P1131">
        <v>566039.1</v>
      </c>
      <c r="Q1131" s="2" t="s">
        <v>69</v>
      </c>
      <c r="S1131" s="2">
        <v>10719398</v>
      </c>
      <c r="T1131">
        <v>355254.39</v>
      </c>
      <c r="U1131" s="2" t="s">
        <v>69</v>
      </c>
    </row>
    <row r="1132" spans="2:21" x14ac:dyDescent="0.2">
      <c r="B1132" s="2">
        <v>1209823</v>
      </c>
      <c r="C1132" s="2" t="s">
        <v>24</v>
      </c>
      <c r="D1132" s="2" t="s">
        <v>52</v>
      </c>
      <c r="E1132" s="3">
        <v>45881.578587962962</v>
      </c>
      <c r="G1132" s="2" t="s">
        <v>937</v>
      </c>
      <c r="H1132" s="2">
        <v>1740393</v>
      </c>
      <c r="I1132" s="2" t="s">
        <v>236</v>
      </c>
      <c r="N1132">
        <v>21</v>
      </c>
      <c r="O1132" s="2" t="s">
        <v>153</v>
      </c>
      <c r="P1132">
        <v>495285.18</v>
      </c>
      <c r="Q1132" s="2" t="s">
        <v>69</v>
      </c>
      <c r="S1132" s="2">
        <v>10719399</v>
      </c>
      <c r="T1132">
        <v>293916.18</v>
      </c>
      <c r="U1132" s="2" t="s">
        <v>69</v>
      </c>
    </row>
    <row r="1133" spans="2:21" x14ac:dyDescent="0.2">
      <c r="B1133" s="2">
        <v>1209823</v>
      </c>
      <c r="C1133" s="2" t="s">
        <v>24</v>
      </c>
      <c r="D1133" s="2" t="s">
        <v>52</v>
      </c>
      <c r="E1133" s="3">
        <v>45881.578587962962</v>
      </c>
      <c r="G1133" s="2" t="s">
        <v>937</v>
      </c>
      <c r="H1133" s="2">
        <v>1740394</v>
      </c>
      <c r="I1133" s="2" t="s">
        <v>249</v>
      </c>
      <c r="N1133">
        <v>21</v>
      </c>
      <c r="O1133" s="2" t="s">
        <v>153</v>
      </c>
      <c r="P1133">
        <v>7909194.9000000004</v>
      </c>
      <c r="Q1133" s="2" t="s">
        <v>69</v>
      </c>
      <c r="S1133" s="2">
        <v>10719400</v>
      </c>
      <c r="T1133">
        <v>7909194.9000000004</v>
      </c>
      <c r="U1133" s="2" t="s">
        <v>69</v>
      </c>
    </row>
    <row r="1134" spans="2:21" x14ac:dyDescent="0.2">
      <c r="B1134" s="2">
        <v>1209823</v>
      </c>
      <c r="C1134" s="2" t="s">
        <v>24</v>
      </c>
      <c r="D1134" s="2" t="s">
        <v>52</v>
      </c>
      <c r="E1134" s="3">
        <v>45881.578587962962</v>
      </c>
      <c r="G1134" s="2" t="s">
        <v>937</v>
      </c>
      <c r="H1134" s="2">
        <v>1740395</v>
      </c>
      <c r="I1134" s="2" t="s">
        <v>262</v>
      </c>
      <c r="N1134">
        <v>21</v>
      </c>
      <c r="O1134" s="2" t="s">
        <v>153</v>
      </c>
      <c r="P1134">
        <v>1981138.14</v>
      </c>
      <c r="Q1134" s="2" t="s">
        <v>69</v>
      </c>
      <c r="S1134" s="2">
        <v>10719401</v>
      </c>
      <c r="T1134">
        <v>1981138.14</v>
      </c>
      <c r="U1134" s="2" t="s">
        <v>69</v>
      </c>
    </row>
    <row r="1135" spans="2:21" x14ac:dyDescent="0.2">
      <c r="B1135" s="2">
        <v>1209823</v>
      </c>
      <c r="C1135" s="2" t="s">
        <v>24</v>
      </c>
      <c r="D1135" s="2" t="s">
        <v>52</v>
      </c>
      <c r="E1135" s="3">
        <v>45881.578587962962</v>
      </c>
      <c r="G1135" s="2" t="s">
        <v>937</v>
      </c>
      <c r="H1135" s="2">
        <v>1740396</v>
      </c>
      <c r="I1135" s="2" t="s">
        <v>275</v>
      </c>
      <c r="N1135">
        <v>21</v>
      </c>
      <c r="O1135" s="2" t="s">
        <v>153</v>
      </c>
      <c r="P1135">
        <v>2122648.56</v>
      </c>
      <c r="Q1135" s="2" t="s">
        <v>69</v>
      </c>
      <c r="S1135" s="2">
        <v>10719402</v>
      </c>
      <c r="T1135">
        <v>820677.36</v>
      </c>
      <c r="U1135" s="2" t="s">
        <v>69</v>
      </c>
    </row>
    <row r="1136" spans="2:21" x14ac:dyDescent="0.2">
      <c r="B1136" s="2">
        <v>1209823</v>
      </c>
      <c r="C1136" s="2" t="s">
        <v>24</v>
      </c>
      <c r="D1136" s="2" t="s">
        <v>52</v>
      </c>
      <c r="E1136" s="3">
        <v>45881.578587962962</v>
      </c>
      <c r="G1136" s="2" t="s">
        <v>937</v>
      </c>
      <c r="H1136" s="2">
        <v>1740397</v>
      </c>
      <c r="I1136" s="2" t="s">
        <v>288</v>
      </c>
      <c r="N1136">
        <v>21</v>
      </c>
      <c r="O1136" s="2" t="s">
        <v>153</v>
      </c>
      <c r="P1136">
        <v>1981138.14</v>
      </c>
      <c r="Q1136" s="2" t="s">
        <v>69</v>
      </c>
      <c r="S1136" s="2">
        <v>10719403</v>
      </c>
      <c r="T1136">
        <v>1371786</v>
      </c>
      <c r="U1136" s="2" t="s">
        <v>69</v>
      </c>
    </row>
    <row r="1137" spans="2:21" x14ac:dyDescent="0.2">
      <c r="B1137" s="2">
        <v>1209823</v>
      </c>
      <c r="C1137" s="2" t="s">
        <v>24</v>
      </c>
      <c r="D1137" s="2" t="s">
        <v>52</v>
      </c>
      <c r="E1137" s="3">
        <v>45881.578587962962</v>
      </c>
      <c r="G1137" s="2" t="s">
        <v>937</v>
      </c>
      <c r="H1137" s="2">
        <v>1740398</v>
      </c>
      <c r="I1137" s="2" t="s">
        <v>301</v>
      </c>
      <c r="N1137">
        <v>21</v>
      </c>
      <c r="O1137" s="2" t="s">
        <v>153</v>
      </c>
      <c r="P1137">
        <v>990569.07</v>
      </c>
      <c r="Q1137" s="2" t="s">
        <v>69</v>
      </c>
      <c r="S1137" s="2">
        <v>10719404</v>
      </c>
      <c r="T1137">
        <v>661411.38</v>
      </c>
      <c r="U1137" s="2" t="s">
        <v>69</v>
      </c>
    </row>
    <row r="1138" spans="2:21" x14ac:dyDescent="0.2">
      <c r="B1138" s="2">
        <v>1209823</v>
      </c>
      <c r="C1138" s="2" t="s">
        <v>24</v>
      </c>
      <c r="D1138" s="2" t="s">
        <v>52</v>
      </c>
      <c r="E1138" s="3">
        <v>45881.578587962962</v>
      </c>
      <c r="G1138" s="2" t="s">
        <v>937</v>
      </c>
      <c r="H1138" s="2">
        <v>1740399</v>
      </c>
      <c r="I1138" s="2" t="s">
        <v>314</v>
      </c>
      <c r="N1138">
        <v>21</v>
      </c>
      <c r="O1138" s="2" t="s">
        <v>153</v>
      </c>
      <c r="P1138">
        <v>2655015.5499999998</v>
      </c>
      <c r="Q1138" s="2" t="s">
        <v>69</v>
      </c>
      <c r="S1138" s="2">
        <v>10719405</v>
      </c>
      <c r="T1138">
        <v>2655015.5499999998</v>
      </c>
      <c r="U1138" s="2" t="s">
        <v>69</v>
      </c>
    </row>
    <row r="1139" spans="2:21" x14ac:dyDescent="0.2">
      <c r="B1139" s="2">
        <v>1209823</v>
      </c>
      <c r="C1139" s="2" t="s">
        <v>24</v>
      </c>
      <c r="D1139" s="2" t="s">
        <v>52</v>
      </c>
      <c r="E1139" s="3">
        <v>45881.578587962962</v>
      </c>
      <c r="G1139" s="2" t="s">
        <v>937</v>
      </c>
      <c r="H1139" s="2">
        <v>1740400</v>
      </c>
      <c r="I1139" s="2" t="s">
        <v>327</v>
      </c>
      <c r="N1139">
        <v>21</v>
      </c>
      <c r="O1139" s="2" t="s">
        <v>153</v>
      </c>
      <c r="P1139">
        <v>1330085.46</v>
      </c>
      <c r="Q1139" s="2" t="s">
        <v>69</v>
      </c>
      <c r="S1139" s="2">
        <v>10719406</v>
      </c>
      <c r="T1139">
        <v>1330085.46</v>
      </c>
      <c r="U1139" s="2" t="s">
        <v>69</v>
      </c>
    </row>
    <row r="1140" spans="2:21" x14ac:dyDescent="0.2">
      <c r="B1140" s="2">
        <v>1209823</v>
      </c>
      <c r="C1140" s="2" t="s">
        <v>24</v>
      </c>
      <c r="D1140" s="2" t="s">
        <v>52</v>
      </c>
      <c r="E1140" s="3">
        <v>45881.578587962962</v>
      </c>
      <c r="G1140" s="2" t="s">
        <v>937</v>
      </c>
      <c r="H1140" s="2">
        <v>1740401</v>
      </c>
      <c r="I1140" s="2" t="s">
        <v>340</v>
      </c>
      <c r="N1140">
        <v>21</v>
      </c>
      <c r="O1140" s="2" t="s">
        <v>153</v>
      </c>
      <c r="P1140">
        <v>215877.7</v>
      </c>
      <c r="Q1140" s="2" t="s">
        <v>69</v>
      </c>
      <c r="S1140" s="2">
        <v>10719407</v>
      </c>
      <c r="T1140">
        <v>215877.7</v>
      </c>
      <c r="U1140" s="2" t="s">
        <v>69</v>
      </c>
    </row>
    <row r="1141" spans="2:21" x14ac:dyDescent="0.2">
      <c r="B1141" s="2">
        <v>1209823</v>
      </c>
      <c r="C1141" s="2" t="s">
        <v>24</v>
      </c>
      <c r="D1141" s="2" t="s">
        <v>52</v>
      </c>
      <c r="E1141" s="3">
        <v>45881.578587962962</v>
      </c>
      <c r="G1141" s="2" t="s">
        <v>937</v>
      </c>
      <c r="H1141" s="2">
        <v>1740402</v>
      </c>
      <c r="I1141" s="2" t="s">
        <v>353</v>
      </c>
      <c r="N1141">
        <v>21</v>
      </c>
      <c r="O1141" s="2" t="s">
        <v>153</v>
      </c>
      <c r="P1141">
        <v>1388728.4</v>
      </c>
      <c r="Q1141" s="2" t="s">
        <v>69</v>
      </c>
      <c r="S1141" s="2">
        <v>10719408</v>
      </c>
      <c r="T1141">
        <v>1388728.4</v>
      </c>
      <c r="U1141" s="2" t="s">
        <v>69</v>
      </c>
    </row>
    <row r="1142" spans="2:21" x14ac:dyDescent="0.2">
      <c r="B1142" s="2">
        <v>1209823</v>
      </c>
      <c r="C1142" s="2" t="s">
        <v>24</v>
      </c>
      <c r="D1142" s="2" t="s">
        <v>52</v>
      </c>
      <c r="E1142" s="3">
        <v>45881.578587962962</v>
      </c>
      <c r="G1142" s="2" t="s">
        <v>937</v>
      </c>
      <c r="H1142" s="2">
        <v>1740403</v>
      </c>
      <c r="I1142" s="2" t="s">
        <v>366</v>
      </c>
      <c r="N1142">
        <v>21</v>
      </c>
      <c r="O1142" s="2" t="s">
        <v>153</v>
      </c>
      <c r="P1142">
        <v>678493.56</v>
      </c>
      <c r="Q1142" s="2" t="s">
        <v>69</v>
      </c>
      <c r="S1142" s="2">
        <v>10719409</v>
      </c>
      <c r="T1142">
        <v>678493.56</v>
      </c>
      <c r="U1142" s="2" t="s">
        <v>69</v>
      </c>
    </row>
    <row r="1143" spans="2:21" x14ac:dyDescent="0.2">
      <c r="B1143" s="2">
        <v>1209823</v>
      </c>
      <c r="C1143" s="2" t="s">
        <v>24</v>
      </c>
      <c r="D1143" s="2" t="s">
        <v>52</v>
      </c>
      <c r="E1143" s="3">
        <v>45881.578587962962</v>
      </c>
      <c r="G1143" s="2" t="s">
        <v>937</v>
      </c>
      <c r="H1143" s="2">
        <v>1740404</v>
      </c>
      <c r="I1143" s="2" t="s">
        <v>379</v>
      </c>
      <c r="N1143">
        <v>21</v>
      </c>
      <c r="O1143" s="2" t="s">
        <v>153</v>
      </c>
      <c r="P1143">
        <v>3347515.15</v>
      </c>
      <c r="Q1143" s="2" t="s">
        <v>69</v>
      </c>
      <c r="S1143" s="2">
        <v>10719410</v>
      </c>
      <c r="T1143">
        <v>3347515.15</v>
      </c>
      <c r="U1143" s="2" t="s">
        <v>69</v>
      </c>
    </row>
    <row r="1144" spans="2:21" x14ac:dyDescent="0.2">
      <c r="B1144" s="2">
        <v>1209823</v>
      </c>
      <c r="C1144" s="2" t="s">
        <v>24</v>
      </c>
      <c r="D1144" s="2" t="s">
        <v>52</v>
      </c>
      <c r="E1144" s="3">
        <v>45881.578587962962</v>
      </c>
      <c r="G1144" s="2" t="s">
        <v>937</v>
      </c>
      <c r="H1144" s="2">
        <v>1740405</v>
      </c>
      <c r="I1144" s="2" t="s">
        <v>392</v>
      </c>
      <c r="N1144">
        <v>21</v>
      </c>
      <c r="O1144" s="2" t="s">
        <v>153</v>
      </c>
      <c r="P1144">
        <v>559044.72</v>
      </c>
      <c r="Q1144" s="2" t="s">
        <v>69</v>
      </c>
      <c r="S1144" s="2">
        <v>10719411</v>
      </c>
      <c r="T1144">
        <v>559044.72</v>
      </c>
      <c r="U1144" s="2" t="s">
        <v>69</v>
      </c>
    </row>
    <row r="1145" spans="2:21" x14ac:dyDescent="0.2">
      <c r="B1145" s="2">
        <v>1209823</v>
      </c>
      <c r="C1145" s="2" t="s">
        <v>24</v>
      </c>
      <c r="D1145" s="2" t="s">
        <v>52</v>
      </c>
      <c r="E1145" s="3">
        <v>45881.578587962962</v>
      </c>
      <c r="G1145" s="2" t="s">
        <v>937</v>
      </c>
      <c r="H1145" s="2">
        <v>1740406</v>
      </c>
      <c r="I1145" s="2" t="s">
        <v>405</v>
      </c>
      <c r="N1145">
        <v>21</v>
      </c>
      <c r="O1145" s="2" t="s">
        <v>153</v>
      </c>
      <c r="P1145">
        <v>5087777.78</v>
      </c>
      <c r="Q1145" s="2" t="s">
        <v>69</v>
      </c>
      <c r="S1145" s="2">
        <v>10719412</v>
      </c>
      <c r="T1145">
        <v>5087777.78</v>
      </c>
      <c r="U1145" s="2" t="s">
        <v>69</v>
      </c>
    </row>
    <row r="1146" spans="2:21" x14ac:dyDescent="0.2">
      <c r="B1146" s="2">
        <v>1209823</v>
      </c>
      <c r="C1146" s="2" t="s">
        <v>24</v>
      </c>
      <c r="D1146" s="2" t="s">
        <v>52</v>
      </c>
      <c r="E1146" s="3">
        <v>45881.578587962962</v>
      </c>
      <c r="G1146" s="2" t="s">
        <v>937</v>
      </c>
      <c r="H1146" s="2">
        <v>1740407</v>
      </c>
      <c r="I1146" s="2" t="s">
        <v>418</v>
      </c>
      <c r="N1146">
        <v>21</v>
      </c>
      <c r="O1146" s="2" t="s">
        <v>153</v>
      </c>
      <c r="P1146">
        <v>3347515.15</v>
      </c>
      <c r="Q1146" s="2" t="s">
        <v>69</v>
      </c>
      <c r="S1146" s="2">
        <v>10719413</v>
      </c>
      <c r="T1146">
        <v>3347515.15</v>
      </c>
      <c r="U1146" s="2" t="s">
        <v>69</v>
      </c>
    </row>
    <row r="1147" spans="2:21" x14ac:dyDescent="0.2">
      <c r="B1147" s="2">
        <v>1209823</v>
      </c>
      <c r="C1147" s="2" t="s">
        <v>24</v>
      </c>
      <c r="D1147" s="2" t="s">
        <v>52</v>
      </c>
      <c r="E1147" s="3">
        <v>45881.578587962962</v>
      </c>
      <c r="G1147" s="2" t="s">
        <v>937</v>
      </c>
      <c r="H1147" s="2">
        <v>1740408</v>
      </c>
      <c r="I1147" s="2" t="s">
        <v>431</v>
      </c>
      <c r="N1147">
        <v>21</v>
      </c>
      <c r="O1147" s="2" t="s">
        <v>153</v>
      </c>
      <c r="P1147">
        <v>1947760.9</v>
      </c>
      <c r="Q1147" s="2" t="s">
        <v>69</v>
      </c>
      <c r="S1147" s="2">
        <v>10719414</v>
      </c>
      <c r="T1147">
        <v>1947760.9</v>
      </c>
      <c r="U1147" s="2" t="s">
        <v>69</v>
      </c>
    </row>
    <row r="1148" spans="2:21" x14ac:dyDescent="0.2">
      <c r="B1148" s="2">
        <v>1209823</v>
      </c>
      <c r="C1148" s="2" t="s">
        <v>24</v>
      </c>
      <c r="D1148" s="2" t="s">
        <v>52</v>
      </c>
      <c r="E1148" s="3">
        <v>45881.578587962962</v>
      </c>
      <c r="G1148" s="2" t="s">
        <v>937</v>
      </c>
      <c r="H1148" s="2">
        <v>1740409</v>
      </c>
      <c r="I1148" s="2" t="s">
        <v>444</v>
      </c>
      <c r="N1148">
        <v>21</v>
      </c>
      <c r="O1148" s="2" t="s">
        <v>153</v>
      </c>
      <c r="P1148">
        <v>2355091.08</v>
      </c>
      <c r="Q1148" s="2" t="s">
        <v>69</v>
      </c>
      <c r="S1148" s="2">
        <v>10719415</v>
      </c>
      <c r="T1148">
        <v>2306665.77</v>
      </c>
      <c r="U1148" s="2" t="s">
        <v>69</v>
      </c>
    </row>
    <row r="1149" spans="2:21" x14ac:dyDescent="0.2">
      <c r="B1149" s="2">
        <v>1209823</v>
      </c>
      <c r="C1149" s="2" t="s">
        <v>24</v>
      </c>
      <c r="D1149" s="2" t="s">
        <v>52</v>
      </c>
      <c r="E1149" s="3">
        <v>45881.578587962962</v>
      </c>
      <c r="G1149" s="2" t="s">
        <v>937</v>
      </c>
      <c r="H1149" s="2">
        <v>1740410</v>
      </c>
      <c r="I1149" s="2" t="s">
        <v>457</v>
      </c>
      <c r="N1149">
        <v>21</v>
      </c>
      <c r="O1149" s="2" t="s">
        <v>153</v>
      </c>
      <c r="P1149">
        <v>2355091.08</v>
      </c>
      <c r="Q1149" s="2" t="s">
        <v>69</v>
      </c>
      <c r="S1149" s="2">
        <v>10719416</v>
      </c>
      <c r="T1149">
        <v>2306665.77</v>
      </c>
      <c r="U1149" s="2" t="s">
        <v>69</v>
      </c>
    </row>
    <row r="1150" spans="2:21" x14ac:dyDescent="0.2">
      <c r="B1150" s="2">
        <v>1209823</v>
      </c>
      <c r="C1150" s="2" t="s">
        <v>24</v>
      </c>
      <c r="D1150" s="2" t="s">
        <v>52</v>
      </c>
      <c r="E1150" s="3">
        <v>45881.578587962962</v>
      </c>
      <c r="G1150" s="2" t="s">
        <v>937</v>
      </c>
      <c r="H1150" s="2">
        <v>1740411</v>
      </c>
      <c r="I1150" s="2" t="s">
        <v>470</v>
      </c>
      <c r="N1150">
        <v>21</v>
      </c>
      <c r="O1150" s="2" t="s">
        <v>153</v>
      </c>
      <c r="P1150">
        <v>962329</v>
      </c>
      <c r="Q1150" s="2" t="s">
        <v>69</v>
      </c>
      <c r="S1150" s="2">
        <v>10719417</v>
      </c>
      <c r="T1150">
        <v>962329</v>
      </c>
      <c r="U1150" s="2" t="s">
        <v>69</v>
      </c>
    </row>
    <row r="1151" spans="2:21" x14ac:dyDescent="0.2">
      <c r="B1151" s="2">
        <v>1209823</v>
      </c>
      <c r="C1151" s="2" t="s">
        <v>24</v>
      </c>
      <c r="D1151" s="2" t="s">
        <v>52</v>
      </c>
      <c r="E1151" s="3">
        <v>45881.578587962962</v>
      </c>
      <c r="G1151" s="2" t="s">
        <v>937</v>
      </c>
      <c r="H1151" s="2">
        <v>1740412</v>
      </c>
      <c r="I1151" s="2" t="s">
        <v>483</v>
      </c>
      <c r="N1151">
        <v>21</v>
      </c>
      <c r="O1151" s="2" t="s">
        <v>153</v>
      </c>
      <c r="P1151">
        <v>278177.25</v>
      </c>
      <c r="Q1151" s="2" t="s">
        <v>69</v>
      </c>
      <c r="S1151" s="2">
        <v>10719418</v>
      </c>
      <c r="T1151">
        <v>278177.25</v>
      </c>
      <c r="U1151" s="2" t="s">
        <v>69</v>
      </c>
    </row>
    <row r="1152" spans="2:21" x14ac:dyDescent="0.2">
      <c r="B1152" s="2">
        <v>1209823</v>
      </c>
      <c r="C1152" s="2" t="s">
        <v>24</v>
      </c>
      <c r="D1152" s="2" t="s">
        <v>52</v>
      </c>
      <c r="E1152" s="3">
        <v>45881.578587962962</v>
      </c>
      <c r="G1152" s="2" t="s">
        <v>937</v>
      </c>
      <c r="H1152" s="2">
        <v>1740413</v>
      </c>
      <c r="I1152" s="2" t="s">
        <v>496</v>
      </c>
      <c r="N1152">
        <v>21</v>
      </c>
      <c r="O1152" s="2" t="s">
        <v>153</v>
      </c>
      <c r="P1152">
        <v>278177.25</v>
      </c>
      <c r="Q1152" s="2" t="s">
        <v>69</v>
      </c>
      <c r="S1152" s="2">
        <v>10719419</v>
      </c>
      <c r="T1152">
        <v>278177.25</v>
      </c>
      <c r="U1152" s="2" t="s">
        <v>69</v>
      </c>
    </row>
    <row r="1153" spans="2:21" x14ac:dyDescent="0.2">
      <c r="B1153" s="2">
        <v>1209823</v>
      </c>
      <c r="C1153" s="2" t="s">
        <v>24</v>
      </c>
      <c r="D1153" s="2" t="s">
        <v>52</v>
      </c>
      <c r="E1153" s="3">
        <v>45881.578587962962</v>
      </c>
      <c r="G1153" s="2" t="s">
        <v>937</v>
      </c>
      <c r="H1153" s="2">
        <v>1740414</v>
      </c>
      <c r="I1153" s="2" t="s">
        <v>509</v>
      </c>
      <c r="N1153">
        <v>21</v>
      </c>
      <c r="O1153" s="2" t="s">
        <v>153</v>
      </c>
      <c r="P1153">
        <v>2846724.3</v>
      </c>
      <c r="Q1153" s="2" t="s">
        <v>69</v>
      </c>
      <c r="S1153" s="2">
        <v>10719420</v>
      </c>
      <c r="T1153">
        <v>2471351.1</v>
      </c>
      <c r="U1153" s="2" t="s">
        <v>69</v>
      </c>
    </row>
    <row r="1154" spans="2:21" x14ac:dyDescent="0.2">
      <c r="B1154" s="2">
        <v>1209823</v>
      </c>
      <c r="C1154" s="2" t="s">
        <v>24</v>
      </c>
      <c r="D1154" s="2" t="s">
        <v>52</v>
      </c>
      <c r="E1154" s="3">
        <v>45881.578587962962</v>
      </c>
      <c r="G1154" s="2" t="s">
        <v>937</v>
      </c>
      <c r="H1154" s="2">
        <v>1740415</v>
      </c>
      <c r="I1154" s="2" t="s">
        <v>522</v>
      </c>
      <c r="N1154">
        <v>21</v>
      </c>
      <c r="O1154" s="2" t="s">
        <v>153</v>
      </c>
      <c r="P1154">
        <v>2175998.6</v>
      </c>
      <c r="Q1154" s="2" t="s">
        <v>69</v>
      </c>
      <c r="S1154" s="2">
        <v>10719421</v>
      </c>
      <c r="T1154">
        <v>1948296.5</v>
      </c>
      <c r="U1154" s="2" t="s">
        <v>69</v>
      </c>
    </row>
    <row r="1155" spans="2:21" x14ac:dyDescent="0.2">
      <c r="B1155" s="2">
        <v>1209823</v>
      </c>
      <c r="C1155" s="2" t="s">
        <v>24</v>
      </c>
      <c r="D1155" s="2" t="s">
        <v>52</v>
      </c>
      <c r="E1155" s="3">
        <v>45881.578587962962</v>
      </c>
      <c r="G1155" s="2" t="s">
        <v>937</v>
      </c>
      <c r="H1155" s="2">
        <v>1740416</v>
      </c>
      <c r="I1155" s="2" t="s">
        <v>535</v>
      </c>
      <c r="N1155">
        <v>21</v>
      </c>
      <c r="O1155" s="2" t="s">
        <v>153</v>
      </c>
      <c r="P1155">
        <v>2175998.6</v>
      </c>
      <c r="Q1155" s="2" t="s">
        <v>69</v>
      </c>
      <c r="S1155" s="2">
        <v>10719422</v>
      </c>
      <c r="T1155">
        <v>1948296.5</v>
      </c>
      <c r="U1155" s="2" t="s">
        <v>69</v>
      </c>
    </row>
    <row r="1156" spans="2:21" x14ac:dyDescent="0.2">
      <c r="B1156" s="2">
        <v>1209823</v>
      </c>
      <c r="C1156" s="2" t="s">
        <v>24</v>
      </c>
      <c r="D1156" s="2" t="s">
        <v>52</v>
      </c>
      <c r="E1156" s="3">
        <v>45881.578587962962</v>
      </c>
      <c r="G1156" s="2" t="s">
        <v>937</v>
      </c>
      <c r="H1156" s="2">
        <v>1740417</v>
      </c>
      <c r="I1156" s="2" t="s">
        <v>548</v>
      </c>
      <c r="N1156">
        <v>21</v>
      </c>
      <c r="O1156" s="2" t="s">
        <v>153</v>
      </c>
      <c r="P1156">
        <v>9732372.1500000004</v>
      </c>
      <c r="Q1156" s="2" t="s">
        <v>69</v>
      </c>
      <c r="S1156" s="2">
        <v>10719423</v>
      </c>
      <c r="T1156">
        <v>8006931.5999999996</v>
      </c>
      <c r="U1156" s="2" t="s">
        <v>69</v>
      </c>
    </row>
    <row r="1157" spans="2:21" x14ac:dyDescent="0.2">
      <c r="B1157" s="2">
        <v>1209823</v>
      </c>
      <c r="C1157" s="2" t="s">
        <v>24</v>
      </c>
      <c r="D1157" s="2" t="s">
        <v>52</v>
      </c>
      <c r="E1157" s="3">
        <v>45881.578587962962</v>
      </c>
      <c r="G1157" s="2" t="s">
        <v>937</v>
      </c>
      <c r="H1157" s="2">
        <v>1740418</v>
      </c>
      <c r="I1157" s="2" t="s">
        <v>561</v>
      </c>
      <c r="N1157">
        <v>21</v>
      </c>
      <c r="O1157" s="2" t="s">
        <v>153</v>
      </c>
      <c r="P1157">
        <v>7457024.9000000004</v>
      </c>
      <c r="Q1157" s="2" t="s">
        <v>69</v>
      </c>
      <c r="S1157" s="2">
        <v>10719424</v>
      </c>
      <c r="T1157">
        <v>5892156.2000000002</v>
      </c>
      <c r="U1157" s="2" t="s">
        <v>69</v>
      </c>
    </row>
    <row r="1158" spans="2:21" x14ac:dyDescent="0.2">
      <c r="B1158" s="2">
        <v>1209823</v>
      </c>
      <c r="C1158" s="2" t="s">
        <v>24</v>
      </c>
      <c r="D1158" s="2" t="s">
        <v>52</v>
      </c>
      <c r="E1158" s="3">
        <v>45881.578587962962</v>
      </c>
      <c r="G1158" s="2" t="s">
        <v>937</v>
      </c>
      <c r="H1158" s="2">
        <v>1740419</v>
      </c>
      <c r="I1158" s="2" t="s">
        <v>574</v>
      </c>
      <c r="N1158">
        <v>21</v>
      </c>
      <c r="O1158" s="2" t="s">
        <v>153</v>
      </c>
      <c r="P1158">
        <v>7457024.9000000004</v>
      </c>
      <c r="Q1158" s="2" t="s">
        <v>69</v>
      </c>
      <c r="S1158" s="2">
        <v>10719425</v>
      </c>
      <c r="T1158">
        <v>5892156.2000000002</v>
      </c>
      <c r="U1158" s="2" t="s">
        <v>69</v>
      </c>
    </row>
    <row r="1159" spans="2:21" x14ac:dyDescent="0.2">
      <c r="B1159" s="2">
        <v>1209823</v>
      </c>
      <c r="C1159" s="2" t="s">
        <v>24</v>
      </c>
      <c r="D1159" s="2" t="s">
        <v>52</v>
      </c>
      <c r="E1159" s="3">
        <v>45881.578587962962</v>
      </c>
      <c r="G1159" s="2" t="s">
        <v>937</v>
      </c>
      <c r="H1159" s="2">
        <v>1740420</v>
      </c>
      <c r="I1159" s="2" t="s">
        <v>587</v>
      </c>
      <c r="N1159">
        <v>21</v>
      </c>
      <c r="O1159" s="2" t="s">
        <v>153</v>
      </c>
      <c r="P1159">
        <v>1694828.95</v>
      </c>
      <c r="Q1159" s="2" t="s">
        <v>69</v>
      </c>
      <c r="S1159" s="2">
        <v>10719426</v>
      </c>
      <c r="T1159">
        <v>1694828.95</v>
      </c>
      <c r="U1159" s="2" t="s">
        <v>69</v>
      </c>
    </row>
    <row r="1160" spans="2:21" x14ac:dyDescent="0.2">
      <c r="B1160" s="2">
        <v>1209823</v>
      </c>
      <c r="C1160" s="2" t="s">
        <v>24</v>
      </c>
      <c r="D1160" s="2" t="s">
        <v>52</v>
      </c>
      <c r="E1160" s="3">
        <v>45881.578587962962</v>
      </c>
      <c r="G1160" s="2" t="s">
        <v>937</v>
      </c>
      <c r="H1160" s="2">
        <v>1740421</v>
      </c>
      <c r="I1160" s="2" t="s">
        <v>600</v>
      </c>
      <c r="N1160">
        <v>21</v>
      </c>
      <c r="O1160" s="2" t="s">
        <v>153</v>
      </c>
      <c r="P1160">
        <v>1935411.2</v>
      </c>
      <c r="Q1160" s="2" t="s">
        <v>69</v>
      </c>
      <c r="S1160" s="2">
        <v>10719427</v>
      </c>
      <c r="T1160">
        <v>1935411.2</v>
      </c>
      <c r="U1160" s="2" t="s">
        <v>69</v>
      </c>
    </row>
    <row r="1161" spans="2:21" x14ac:dyDescent="0.2">
      <c r="B1161" s="2">
        <v>1209823</v>
      </c>
      <c r="C1161" s="2" t="s">
        <v>24</v>
      </c>
      <c r="D1161" s="2" t="s">
        <v>52</v>
      </c>
      <c r="E1161" s="3">
        <v>45881.578587962962</v>
      </c>
      <c r="G1161" s="2" t="s">
        <v>937</v>
      </c>
      <c r="H1161" s="2">
        <v>1740422</v>
      </c>
      <c r="I1161" s="2" t="s">
        <v>613</v>
      </c>
      <c r="N1161">
        <v>21</v>
      </c>
      <c r="O1161" s="2" t="s">
        <v>153</v>
      </c>
      <c r="P1161">
        <v>4886918.2</v>
      </c>
      <c r="Q1161" s="2" t="s">
        <v>69</v>
      </c>
      <c r="S1161" s="2">
        <v>10719428</v>
      </c>
      <c r="T1161">
        <v>4886918.2</v>
      </c>
      <c r="U1161" s="2" t="s">
        <v>69</v>
      </c>
    </row>
    <row r="1162" spans="2:21" x14ac:dyDescent="0.2">
      <c r="B1162" s="2">
        <v>1209823</v>
      </c>
      <c r="C1162" s="2" t="s">
        <v>24</v>
      </c>
      <c r="D1162" s="2" t="s">
        <v>52</v>
      </c>
      <c r="E1162" s="3">
        <v>45881.578587962962</v>
      </c>
      <c r="G1162" s="2" t="s">
        <v>937</v>
      </c>
      <c r="H1162" s="2">
        <v>1740423</v>
      </c>
      <c r="I1162" s="2" t="s">
        <v>626</v>
      </c>
      <c r="N1162">
        <v>21</v>
      </c>
      <c r="O1162" s="2" t="s">
        <v>153</v>
      </c>
      <c r="P1162">
        <v>2168996.63</v>
      </c>
      <c r="Q1162" s="2" t="s">
        <v>69</v>
      </c>
      <c r="S1162" s="2">
        <v>10719429</v>
      </c>
      <c r="T1162">
        <v>2168996.63</v>
      </c>
      <c r="U1162" s="2" t="s">
        <v>69</v>
      </c>
    </row>
    <row r="1163" spans="2:21" x14ac:dyDescent="0.2">
      <c r="B1163" s="2">
        <v>1209823</v>
      </c>
      <c r="C1163" s="2" t="s">
        <v>24</v>
      </c>
      <c r="D1163" s="2" t="s">
        <v>52</v>
      </c>
      <c r="E1163" s="3">
        <v>45881.578587962962</v>
      </c>
      <c r="G1163" s="2" t="s">
        <v>937</v>
      </c>
      <c r="H1163" s="2">
        <v>1740424</v>
      </c>
      <c r="I1163" s="2" t="s">
        <v>639</v>
      </c>
      <c r="N1163">
        <v>21</v>
      </c>
      <c r="O1163" s="2" t="s">
        <v>153</v>
      </c>
      <c r="P1163">
        <v>424529.97</v>
      </c>
      <c r="Q1163" s="2" t="s">
        <v>69</v>
      </c>
      <c r="S1163" s="2">
        <v>10719430</v>
      </c>
      <c r="T1163">
        <v>320683.68</v>
      </c>
      <c r="U1163" s="2" t="s">
        <v>69</v>
      </c>
    </row>
    <row r="1164" spans="2:21" x14ac:dyDescent="0.2">
      <c r="B1164" s="2">
        <v>1209823</v>
      </c>
      <c r="C1164" s="2" t="s">
        <v>24</v>
      </c>
      <c r="D1164" s="2" t="s">
        <v>52</v>
      </c>
      <c r="E1164" s="3">
        <v>45881.578587962962</v>
      </c>
      <c r="G1164" s="2" t="s">
        <v>937</v>
      </c>
      <c r="H1164" s="2">
        <v>1740425</v>
      </c>
      <c r="I1164" s="2" t="s">
        <v>652</v>
      </c>
      <c r="N1164">
        <v>21</v>
      </c>
      <c r="O1164" s="2" t="s">
        <v>153</v>
      </c>
      <c r="P1164">
        <v>42581.88</v>
      </c>
      <c r="Q1164" s="2" t="s">
        <v>69</v>
      </c>
      <c r="S1164" s="2">
        <v>10719431</v>
      </c>
      <c r="T1164">
        <v>42581.88</v>
      </c>
      <c r="U1164" s="2" t="s">
        <v>69</v>
      </c>
    </row>
    <row r="1165" spans="2:21" x14ac:dyDescent="0.2">
      <c r="B1165" s="2">
        <v>1209823</v>
      </c>
      <c r="C1165" s="2" t="s">
        <v>24</v>
      </c>
      <c r="D1165" s="2" t="s">
        <v>52</v>
      </c>
      <c r="E1165" s="3">
        <v>45881.578587962962</v>
      </c>
      <c r="G1165" s="2" t="s">
        <v>937</v>
      </c>
      <c r="H1165" s="2">
        <v>1740426</v>
      </c>
      <c r="I1165" s="2" t="s">
        <v>665</v>
      </c>
      <c r="N1165">
        <v>21</v>
      </c>
      <c r="O1165" s="2" t="s">
        <v>153</v>
      </c>
      <c r="P1165">
        <v>2020798.2</v>
      </c>
      <c r="Q1165" s="2" t="s">
        <v>69</v>
      </c>
      <c r="S1165" s="2">
        <v>10719432</v>
      </c>
      <c r="T1165">
        <v>2020798.2</v>
      </c>
      <c r="U1165" s="2" t="s">
        <v>69</v>
      </c>
    </row>
    <row r="1166" spans="2:21" x14ac:dyDescent="0.2">
      <c r="B1166" s="2">
        <v>1209823</v>
      </c>
      <c r="C1166" s="2" t="s">
        <v>24</v>
      </c>
      <c r="D1166" s="2" t="s">
        <v>52</v>
      </c>
      <c r="E1166" s="3">
        <v>45881.578587962962</v>
      </c>
      <c r="G1166" s="2" t="s">
        <v>937</v>
      </c>
      <c r="H1166" s="2">
        <v>1740427</v>
      </c>
      <c r="I1166" s="2" t="s">
        <v>678</v>
      </c>
      <c r="N1166">
        <v>21</v>
      </c>
      <c r="O1166" s="2" t="s">
        <v>153</v>
      </c>
      <c r="P1166">
        <v>2203927.0499999998</v>
      </c>
      <c r="Q1166" s="2" t="s">
        <v>69</v>
      </c>
      <c r="S1166" s="2">
        <v>10719433</v>
      </c>
      <c r="T1166">
        <v>2203927.0499999998</v>
      </c>
      <c r="U1166" s="2" t="s">
        <v>69</v>
      </c>
    </row>
    <row r="1167" spans="2:21" x14ac:dyDescent="0.2">
      <c r="B1167" s="2">
        <v>1209823</v>
      </c>
      <c r="C1167" s="2" t="s">
        <v>24</v>
      </c>
      <c r="D1167" s="2" t="s">
        <v>52</v>
      </c>
      <c r="E1167" s="3">
        <v>45881.578587962962</v>
      </c>
      <c r="G1167" s="2" t="s">
        <v>937</v>
      </c>
      <c r="H1167" s="2">
        <v>1740428</v>
      </c>
      <c r="I1167" s="2" t="s">
        <v>691</v>
      </c>
      <c r="N1167">
        <v>21</v>
      </c>
      <c r="O1167" s="2" t="s">
        <v>153</v>
      </c>
      <c r="P1167">
        <v>3389657.9</v>
      </c>
      <c r="Q1167" s="2" t="s">
        <v>69</v>
      </c>
      <c r="S1167" s="2">
        <v>10719434</v>
      </c>
      <c r="T1167">
        <v>1609977.55</v>
      </c>
      <c r="U1167" s="2" t="s">
        <v>69</v>
      </c>
    </row>
    <row r="1168" spans="2:21" x14ac:dyDescent="0.2">
      <c r="B1168" s="2">
        <v>1209823</v>
      </c>
      <c r="C1168" s="2" t="s">
        <v>24</v>
      </c>
      <c r="D1168" s="2" t="s">
        <v>52</v>
      </c>
      <c r="E1168" s="3">
        <v>45881.578587962962</v>
      </c>
      <c r="G1168" s="2" t="s">
        <v>937</v>
      </c>
      <c r="H1168" s="2">
        <v>1740429</v>
      </c>
      <c r="I1168" s="2" t="s">
        <v>704</v>
      </c>
      <c r="N1168">
        <v>21</v>
      </c>
      <c r="O1168" s="2" t="s">
        <v>153</v>
      </c>
      <c r="P1168">
        <v>888550.56</v>
      </c>
      <c r="Q1168" s="2" t="s">
        <v>69</v>
      </c>
      <c r="S1168" s="2">
        <v>10719435</v>
      </c>
      <c r="T1168">
        <v>784886.22</v>
      </c>
      <c r="U1168" s="2" t="s">
        <v>69</v>
      </c>
    </row>
    <row r="1169" spans="2:21" x14ac:dyDescent="0.2">
      <c r="B1169" s="2">
        <v>1209823</v>
      </c>
      <c r="C1169" s="2" t="s">
        <v>24</v>
      </c>
      <c r="D1169" s="2" t="s">
        <v>52</v>
      </c>
      <c r="E1169" s="3">
        <v>45881.578587962962</v>
      </c>
      <c r="G1169" s="2" t="s">
        <v>937</v>
      </c>
      <c r="H1169" s="2">
        <v>1740430</v>
      </c>
      <c r="I1169" s="2" t="s">
        <v>717</v>
      </c>
      <c r="N1169">
        <v>21</v>
      </c>
      <c r="O1169" s="2" t="s">
        <v>153</v>
      </c>
      <c r="P1169">
        <v>1808913.23</v>
      </c>
      <c r="Q1169" s="2" t="s">
        <v>69</v>
      </c>
      <c r="S1169" s="2">
        <v>10719436</v>
      </c>
      <c r="T1169">
        <v>1808913.23</v>
      </c>
      <c r="U1169" s="2" t="s">
        <v>69</v>
      </c>
    </row>
    <row r="1170" spans="2:21" x14ac:dyDescent="0.2">
      <c r="B1170" s="2">
        <v>1209823</v>
      </c>
      <c r="C1170" s="2" t="s">
        <v>24</v>
      </c>
      <c r="D1170" s="2" t="s">
        <v>52</v>
      </c>
      <c r="E1170" s="3">
        <v>45881.578587962962</v>
      </c>
      <c r="G1170" s="2" t="s">
        <v>937</v>
      </c>
      <c r="H1170" s="2">
        <v>1740431</v>
      </c>
      <c r="I1170" s="2" t="s">
        <v>730</v>
      </c>
      <c r="N1170">
        <v>21</v>
      </c>
      <c r="O1170" s="2" t="s">
        <v>153</v>
      </c>
      <c r="P1170">
        <v>2824713.2</v>
      </c>
      <c r="Q1170" s="2" t="s">
        <v>69</v>
      </c>
      <c r="S1170" s="2">
        <v>10719437</v>
      </c>
      <c r="T1170">
        <v>360340.35</v>
      </c>
      <c r="U1170" s="2" t="s">
        <v>69</v>
      </c>
    </row>
    <row r="1171" spans="2:21" x14ac:dyDescent="0.2">
      <c r="B1171" s="2">
        <v>1209823</v>
      </c>
      <c r="C1171" s="2" t="s">
        <v>24</v>
      </c>
      <c r="D1171" s="2" t="s">
        <v>52</v>
      </c>
      <c r="E1171" s="3">
        <v>45881.578587962962</v>
      </c>
      <c r="G1171" s="2" t="s">
        <v>937</v>
      </c>
      <c r="H1171" s="2">
        <v>1740432</v>
      </c>
      <c r="I1171" s="2" t="s">
        <v>743</v>
      </c>
      <c r="N1171">
        <v>21</v>
      </c>
      <c r="O1171" s="2" t="s">
        <v>153</v>
      </c>
      <c r="P1171">
        <v>11419794.66</v>
      </c>
      <c r="Q1171" s="2" t="s">
        <v>69</v>
      </c>
      <c r="S1171" s="2">
        <v>10719438</v>
      </c>
      <c r="T1171">
        <v>5197933.74</v>
      </c>
      <c r="U1171" s="2" t="s">
        <v>69</v>
      </c>
    </row>
    <row r="1172" spans="2:21" x14ac:dyDescent="0.2">
      <c r="B1172" s="2">
        <v>1209823</v>
      </c>
      <c r="C1172" s="2" t="s">
        <v>24</v>
      </c>
      <c r="D1172" s="2" t="s">
        <v>52</v>
      </c>
      <c r="E1172" s="3">
        <v>45881.578587962962</v>
      </c>
      <c r="G1172" s="2" t="s">
        <v>937</v>
      </c>
      <c r="H1172" s="2">
        <v>1740433</v>
      </c>
      <c r="I1172" s="2" t="s">
        <v>756</v>
      </c>
      <c r="N1172">
        <v>21</v>
      </c>
      <c r="O1172" s="2" t="s">
        <v>153</v>
      </c>
      <c r="P1172">
        <v>1401935.47</v>
      </c>
      <c r="Q1172" s="2" t="s">
        <v>69</v>
      </c>
      <c r="S1172" s="2">
        <v>10719439</v>
      </c>
      <c r="T1172">
        <v>1401935.47</v>
      </c>
      <c r="U1172" s="2" t="s">
        <v>69</v>
      </c>
    </row>
    <row r="1173" spans="2:21" x14ac:dyDescent="0.2">
      <c r="B1173" s="2">
        <v>1209823</v>
      </c>
      <c r="C1173" s="2" t="s">
        <v>24</v>
      </c>
      <c r="D1173" s="2" t="s">
        <v>52</v>
      </c>
      <c r="E1173" s="3">
        <v>45881.578587962962</v>
      </c>
      <c r="G1173" s="2" t="s">
        <v>937</v>
      </c>
      <c r="H1173" s="2">
        <v>1740434</v>
      </c>
      <c r="I1173" s="2" t="s">
        <v>769</v>
      </c>
      <c r="N1173">
        <v>21</v>
      </c>
      <c r="O1173" s="2" t="s">
        <v>153</v>
      </c>
      <c r="P1173">
        <v>993037.24</v>
      </c>
      <c r="Q1173" s="2" t="s">
        <v>69</v>
      </c>
      <c r="S1173" s="2">
        <v>10719440</v>
      </c>
      <c r="T1173">
        <v>463017.98</v>
      </c>
      <c r="U1173" s="2" t="s">
        <v>69</v>
      </c>
    </row>
    <row r="1174" spans="2:21" x14ac:dyDescent="0.2">
      <c r="B1174" s="2">
        <v>1209823</v>
      </c>
      <c r="C1174" s="2" t="s">
        <v>24</v>
      </c>
      <c r="D1174" s="2" t="s">
        <v>52</v>
      </c>
      <c r="E1174" s="3">
        <v>45881.578587962962</v>
      </c>
      <c r="G1174" s="2" t="s">
        <v>937</v>
      </c>
      <c r="H1174" s="2">
        <v>1740435</v>
      </c>
      <c r="I1174" s="2" t="s">
        <v>782</v>
      </c>
      <c r="N1174">
        <v>21</v>
      </c>
      <c r="O1174" s="2" t="s">
        <v>153</v>
      </c>
      <c r="P1174">
        <v>1864526.6</v>
      </c>
      <c r="Q1174" s="2" t="s">
        <v>69</v>
      </c>
      <c r="S1174" s="2">
        <v>10719441</v>
      </c>
      <c r="T1174">
        <v>1287767.8</v>
      </c>
      <c r="U1174" s="2" t="s">
        <v>69</v>
      </c>
    </row>
    <row r="1175" spans="2:21" x14ac:dyDescent="0.2">
      <c r="B1175" s="2">
        <v>1209823</v>
      </c>
      <c r="C1175" s="2" t="s">
        <v>24</v>
      </c>
      <c r="D1175" s="2" t="s">
        <v>52</v>
      </c>
      <c r="E1175" s="3">
        <v>45881.578587962962</v>
      </c>
      <c r="G1175" s="2" t="s">
        <v>937</v>
      </c>
      <c r="H1175" s="2">
        <v>1740436</v>
      </c>
      <c r="I1175" s="2" t="s">
        <v>795</v>
      </c>
      <c r="N1175">
        <v>21</v>
      </c>
      <c r="O1175" s="2" t="s">
        <v>153</v>
      </c>
      <c r="P1175">
        <v>3077840.67</v>
      </c>
      <c r="Q1175" s="2" t="s">
        <v>69</v>
      </c>
      <c r="S1175" s="2">
        <v>10719442</v>
      </c>
      <c r="T1175">
        <v>711988.41</v>
      </c>
      <c r="U1175" s="2" t="s">
        <v>69</v>
      </c>
    </row>
    <row r="1176" spans="2:21" x14ac:dyDescent="0.2">
      <c r="B1176" s="2">
        <v>1209823</v>
      </c>
      <c r="C1176" s="2" t="s">
        <v>24</v>
      </c>
      <c r="D1176" s="2" t="s">
        <v>52</v>
      </c>
      <c r="E1176" s="3">
        <v>45881.578587962962</v>
      </c>
      <c r="G1176" s="2" t="s">
        <v>937</v>
      </c>
      <c r="H1176" s="2">
        <v>1740437</v>
      </c>
      <c r="I1176" s="2" t="s">
        <v>808</v>
      </c>
      <c r="N1176">
        <v>21</v>
      </c>
      <c r="O1176" s="2" t="s">
        <v>153</v>
      </c>
      <c r="P1176">
        <v>806277.36</v>
      </c>
      <c r="Q1176" s="2" t="s">
        <v>69</v>
      </c>
      <c r="S1176" s="2">
        <v>10719443</v>
      </c>
      <c r="T1176">
        <v>302802.92</v>
      </c>
      <c r="U1176" s="2" t="s">
        <v>69</v>
      </c>
    </row>
    <row r="1177" spans="2:21" x14ac:dyDescent="0.2">
      <c r="B1177" s="2">
        <v>1209823</v>
      </c>
      <c r="C1177" s="2" t="s">
        <v>24</v>
      </c>
      <c r="D1177" s="2" t="s">
        <v>52</v>
      </c>
      <c r="E1177" s="3">
        <v>45881.578587962962</v>
      </c>
      <c r="G1177" s="2" t="s">
        <v>937</v>
      </c>
      <c r="H1177" s="2">
        <v>1740438</v>
      </c>
      <c r="I1177" s="2" t="s">
        <v>821</v>
      </c>
      <c r="N1177">
        <v>21</v>
      </c>
      <c r="O1177" s="2" t="s">
        <v>153</v>
      </c>
      <c r="P1177">
        <v>14150990.4</v>
      </c>
      <c r="Q1177" s="2" t="s">
        <v>69</v>
      </c>
      <c r="S1177" s="2">
        <v>10719444</v>
      </c>
      <c r="T1177">
        <v>10613242.800000001</v>
      </c>
      <c r="U1177" s="2" t="s">
        <v>69</v>
      </c>
    </row>
    <row r="1178" spans="2:21" x14ac:dyDescent="0.2">
      <c r="B1178" s="2">
        <v>1209823</v>
      </c>
      <c r="C1178" s="2" t="s">
        <v>24</v>
      </c>
      <c r="D1178" s="2" t="s">
        <v>52</v>
      </c>
      <c r="E1178" s="3">
        <v>45881.578587962962</v>
      </c>
      <c r="G1178" s="2" t="s">
        <v>937</v>
      </c>
      <c r="H1178" s="2">
        <v>1740439</v>
      </c>
      <c r="I1178" s="2" t="s">
        <v>834</v>
      </c>
      <c r="N1178">
        <v>21</v>
      </c>
      <c r="O1178" s="2" t="s">
        <v>153</v>
      </c>
      <c r="P1178">
        <v>3784567.2</v>
      </c>
      <c r="Q1178" s="2" t="s">
        <v>69</v>
      </c>
      <c r="S1178" s="2">
        <v>10719445</v>
      </c>
      <c r="T1178">
        <v>3784567.2</v>
      </c>
      <c r="U1178" s="2" t="s">
        <v>69</v>
      </c>
    </row>
    <row r="1179" spans="2:21" x14ac:dyDescent="0.2">
      <c r="B1179" s="2">
        <v>1209823</v>
      </c>
      <c r="C1179" s="2" t="s">
        <v>24</v>
      </c>
      <c r="D1179" s="2" t="s">
        <v>52</v>
      </c>
      <c r="E1179" s="3">
        <v>45881.578587962962</v>
      </c>
      <c r="G1179" s="2" t="s">
        <v>937</v>
      </c>
      <c r="H1179" s="2">
        <v>1740440</v>
      </c>
      <c r="I1179" s="2" t="s">
        <v>847</v>
      </c>
      <c r="N1179">
        <v>1</v>
      </c>
      <c r="O1179" s="2" t="s">
        <v>153</v>
      </c>
      <c r="P1179">
        <v>0</v>
      </c>
      <c r="Q1179" s="2" t="s">
        <v>69</v>
      </c>
      <c r="S1179" s="2">
        <v>10719446</v>
      </c>
      <c r="T1179">
        <v>0</v>
      </c>
      <c r="U1179" s="2" t="s">
        <v>69</v>
      </c>
    </row>
    <row r="1180" spans="2:21" x14ac:dyDescent="0.2">
      <c r="B1180" s="2">
        <v>1209823</v>
      </c>
      <c r="C1180" s="2" t="s">
        <v>24</v>
      </c>
      <c r="D1180" s="2" t="s">
        <v>52</v>
      </c>
      <c r="E1180" s="3">
        <v>45881.578587962962</v>
      </c>
      <c r="G1180" s="2" t="s">
        <v>937</v>
      </c>
      <c r="H1180" s="2">
        <v>1740441</v>
      </c>
      <c r="I1180" s="2" t="s">
        <v>860</v>
      </c>
      <c r="N1180">
        <v>1</v>
      </c>
      <c r="O1180" s="2" t="s">
        <v>153</v>
      </c>
      <c r="P1180">
        <v>3640399765.46</v>
      </c>
      <c r="Q1180" s="2" t="s">
        <v>69</v>
      </c>
      <c r="S1180" s="2">
        <v>10719447</v>
      </c>
      <c r="T1180">
        <v>3564766039.3800001</v>
      </c>
      <c r="U1180" s="2" t="s">
        <v>69</v>
      </c>
    </row>
    <row r="1181" spans="2:21" x14ac:dyDescent="0.2">
      <c r="B1181" s="2">
        <v>1209823</v>
      </c>
      <c r="C1181" s="2" t="s">
        <v>24</v>
      </c>
      <c r="D1181" s="2" t="s">
        <v>52</v>
      </c>
      <c r="E1181" s="3">
        <v>45881.578587962962</v>
      </c>
      <c r="G1181" s="2" t="s">
        <v>937</v>
      </c>
      <c r="H1181" s="2">
        <v>1740442</v>
      </c>
      <c r="I1181" s="2" t="s">
        <v>873</v>
      </c>
      <c r="N1181">
        <v>1</v>
      </c>
      <c r="O1181" s="2" t="s">
        <v>153</v>
      </c>
      <c r="P1181">
        <v>691675955.44000006</v>
      </c>
      <c r="Q1181" s="2" t="s">
        <v>69</v>
      </c>
      <c r="S1181" s="2">
        <v>10719448</v>
      </c>
      <c r="T1181">
        <v>677305547.48000002</v>
      </c>
      <c r="U1181" s="2" t="s">
        <v>69</v>
      </c>
    </row>
    <row r="1182" spans="2:21" x14ac:dyDescent="0.2">
      <c r="B1182" s="2">
        <v>1209879</v>
      </c>
      <c r="C1182" s="2" t="s">
        <v>25</v>
      </c>
      <c r="D1182" s="2" t="s">
        <v>53</v>
      </c>
      <c r="E1182" s="3">
        <v>45881.605810185189</v>
      </c>
      <c r="G1182" s="2" t="s">
        <v>937</v>
      </c>
      <c r="H1182" s="2">
        <v>1740381</v>
      </c>
      <c r="I1182" s="2" t="s">
        <v>64</v>
      </c>
      <c r="N1182">
        <v>21</v>
      </c>
      <c r="O1182" s="2" t="s">
        <v>84</v>
      </c>
      <c r="P1182">
        <v>1450014991.3499999</v>
      </c>
      <c r="Q1182" s="2" t="s">
        <v>69</v>
      </c>
      <c r="S1182" s="2">
        <v>10721451</v>
      </c>
      <c r="T1182">
        <v>1450014991.3499999</v>
      </c>
      <c r="U1182" s="2" t="s">
        <v>69</v>
      </c>
    </row>
    <row r="1183" spans="2:21" x14ac:dyDescent="0.2">
      <c r="B1183" s="2">
        <v>1209879</v>
      </c>
      <c r="C1183" s="2" t="s">
        <v>25</v>
      </c>
      <c r="D1183" s="2" t="s">
        <v>53</v>
      </c>
      <c r="E1183" s="3">
        <v>45881.605810185189</v>
      </c>
      <c r="G1183" s="2" t="s">
        <v>937</v>
      </c>
      <c r="H1183" s="2">
        <v>1740382</v>
      </c>
      <c r="I1183" s="2" t="s">
        <v>92</v>
      </c>
      <c r="N1183">
        <v>21</v>
      </c>
      <c r="O1183" s="2" t="s">
        <v>84</v>
      </c>
      <c r="P1183">
        <v>9590460</v>
      </c>
      <c r="Q1183" s="2" t="s">
        <v>69</v>
      </c>
      <c r="S1183" s="2">
        <v>10721452</v>
      </c>
      <c r="T1183">
        <v>9590460</v>
      </c>
      <c r="U1183" s="2" t="s">
        <v>69</v>
      </c>
    </row>
    <row r="1184" spans="2:21" x14ac:dyDescent="0.2">
      <c r="B1184" s="2">
        <v>1209879</v>
      </c>
      <c r="C1184" s="2" t="s">
        <v>25</v>
      </c>
      <c r="D1184" s="2" t="s">
        <v>53</v>
      </c>
      <c r="E1184" s="3">
        <v>45881.605810185189</v>
      </c>
      <c r="G1184" s="2" t="s">
        <v>937</v>
      </c>
      <c r="H1184" s="2">
        <v>1740383</v>
      </c>
      <c r="I1184" s="2" t="s">
        <v>105</v>
      </c>
      <c r="N1184">
        <v>21</v>
      </c>
      <c r="O1184" s="2" t="s">
        <v>84</v>
      </c>
      <c r="P1184">
        <v>935307.52</v>
      </c>
      <c r="Q1184" s="2" t="s">
        <v>69</v>
      </c>
      <c r="S1184" s="2">
        <v>10721453</v>
      </c>
      <c r="T1184">
        <v>935307.52</v>
      </c>
      <c r="U1184" s="2" t="s">
        <v>69</v>
      </c>
    </row>
    <row r="1185" spans="2:21" x14ac:dyDescent="0.2">
      <c r="B1185" s="2">
        <v>1209879</v>
      </c>
      <c r="C1185" s="2" t="s">
        <v>25</v>
      </c>
      <c r="D1185" s="2" t="s">
        <v>53</v>
      </c>
      <c r="E1185" s="3">
        <v>45881.605810185189</v>
      </c>
      <c r="G1185" s="2" t="s">
        <v>937</v>
      </c>
      <c r="H1185" s="2">
        <v>1740384</v>
      </c>
      <c r="I1185" s="2" t="s">
        <v>118</v>
      </c>
      <c r="N1185">
        <v>21</v>
      </c>
      <c r="O1185" s="2" t="s">
        <v>84</v>
      </c>
      <c r="P1185">
        <v>87282455.790000007</v>
      </c>
      <c r="Q1185" s="2" t="s">
        <v>69</v>
      </c>
      <c r="S1185" s="2">
        <v>10721454</v>
      </c>
      <c r="T1185">
        <v>87282455.790000007</v>
      </c>
      <c r="U1185" s="2" t="s">
        <v>69</v>
      </c>
    </row>
    <row r="1186" spans="2:21" x14ac:dyDescent="0.2">
      <c r="B1186" s="2">
        <v>1209879</v>
      </c>
      <c r="C1186" s="2" t="s">
        <v>25</v>
      </c>
      <c r="D1186" s="2" t="s">
        <v>53</v>
      </c>
      <c r="E1186" s="3">
        <v>45881.605810185189</v>
      </c>
      <c r="G1186" s="2" t="s">
        <v>937</v>
      </c>
      <c r="H1186" s="2">
        <v>1740385</v>
      </c>
      <c r="I1186" s="2" t="s">
        <v>131</v>
      </c>
      <c r="N1186">
        <v>21</v>
      </c>
      <c r="O1186" s="2" t="s">
        <v>84</v>
      </c>
      <c r="P1186">
        <v>25340067.809999999</v>
      </c>
      <c r="Q1186" s="2" t="s">
        <v>69</v>
      </c>
      <c r="S1186" s="2">
        <v>10721455</v>
      </c>
      <c r="T1186">
        <v>25340067.809999999</v>
      </c>
      <c r="U1186" s="2" t="s">
        <v>69</v>
      </c>
    </row>
    <row r="1187" spans="2:21" x14ac:dyDescent="0.2">
      <c r="B1187" s="2">
        <v>1209879</v>
      </c>
      <c r="C1187" s="2" t="s">
        <v>25</v>
      </c>
      <c r="D1187" s="2" t="s">
        <v>53</v>
      </c>
      <c r="E1187" s="3">
        <v>45881.605810185189</v>
      </c>
      <c r="G1187" s="2" t="s">
        <v>937</v>
      </c>
      <c r="H1187" s="2">
        <v>1740386</v>
      </c>
      <c r="I1187" s="2" t="s">
        <v>144</v>
      </c>
      <c r="N1187">
        <v>21</v>
      </c>
      <c r="O1187" s="2" t="s">
        <v>153</v>
      </c>
      <c r="P1187">
        <v>3107185.55</v>
      </c>
      <c r="Q1187" s="2" t="s">
        <v>69</v>
      </c>
      <c r="S1187" s="2">
        <v>10721456</v>
      </c>
      <c r="T1187">
        <v>2885395.65</v>
      </c>
      <c r="U1187" s="2" t="s">
        <v>69</v>
      </c>
    </row>
    <row r="1188" spans="2:21" x14ac:dyDescent="0.2">
      <c r="B1188" s="2">
        <v>1209879</v>
      </c>
      <c r="C1188" s="2" t="s">
        <v>25</v>
      </c>
      <c r="D1188" s="2" t="s">
        <v>53</v>
      </c>
      <c r="E1188" s="3">
        <v>45881.605810185189</v>
      </c>
      <c r="G1188" s="2" t="s">
        <v>937</v>
      </c>
      <c r="H1188" s="2">
        <v>1740387</v>
      </c>
      <c r="I1188" s="2" t="s">
        <v>158</v>
      </c>
      <c r="N1188">
        <v>21</v>
      </c>
      <c r="O1188" s="2" t="s">
        <v>153</v>
      </c>
      <c r="P1188">
        <v>2122648.56</v>
      </c>
      <c r="Q1188" s="2" t="s">
        <v>69</v>
      </c>
      <c r="S1188" s="2">
        <v>10721457</v>
      </c>
      <c r="T1188">
        <v>1518675.72</v>
      </c>
      <c r="U1188" s="2" t="s">
        <v>69</v>
      </c>
    </row>
    <row r="1189" spans="2:21" x14ac:dyDescent="0.2">
      <c r="B1189" s="2">
        <v>1209879</v>
      </c>
      <c r="C1189" s="2" t="s">
        <v>25</v>
      </c>
      <c r="D1189" s="2" t="s">
        <v>53</v>
      </c>
      <c r="E1189" s="3">
        <v>45881.605810185189</v>
      </c>
      <c r="G1189" s="2" t="s">
        <v>937</v>
      </c>
      <c r="H1189" s="2">
        <v>1740388</v>
      </c>
      <c r="I1189" s="2" t="s">
        <v>171</v>
      </c>
      <c r="N1189">
        <v>21</v>
      </c>
      <c r="O1189" s="2" t="s">
        <v>153</v>
      </c>
      <c r="P1189">
        <v>3954597.45</v>
      </c>
      <c r="Q1189" s="2" t="s">
        <v>69</v>
      </c>
      <c r="S1189" s="2">
        <v>10721458</v>
      </c>
      <c r="T1189">
        <v>2641589.5</v>
      </c>
      <c r="U1189" s="2" t="s">
        <v>69</v>
      </c>
    </row>
    <row r="1190" spans="2:21" x14ac:dyDescent="0.2">
      <c r="B1190" s="2">
        <v>1209879</v>
      </c>
      <c r="C1190" s="2" t="s">
        <v>25</v>
      </c>
      <c r="D1190" s="2" t="s">
        <v>53</v>
      </c>
      <c r="E1190" s="3">
        <v>45881.605810185189</v>
      </c>
      <c r="G1190" s="2" t="s">
        <v>937</v>
      </c>
      <c r="H1190" s="2">
        <v>1740389</v>
      </c>
      <c r="I1190" s="2" t="s">
        <v>184</v>
      </c>
      <c r="N1190">
        <v>21</v>
      </c>
      <c r="O1190" s="2" t="s">
        <v>153</v>
      </c>
      <c r="P1190">
        <v>2264158.98</v>
      </c>
      <c r="Q1190" s="2" t="s">
        <v>69</v>
      </c>
      <c r="S1190" s="2">
        <v>10721459</v>
      </c>
      <c r="T1190">
        <v>1236194.1000000001</v>
      </c>
      <c r="U1190" s="2" t="s">
        <v>69</v>
      </c>
    </row>
    <row r="1191" spans="2:21" x14ac:dyDescent="0.2">
      <c r="B1191" s="2">
        <v>1209879</v>
      </c>
      <c r="C1191" s="2" t="s">
        <v>25</v>
      </c>
      <c r="D1191" s="2" t="s">
        <v>53</v>
      </c>
      <c r="E1191" s="3">
        <v>45881.605810185189</v>
      </c>
      <c r="G1191" s="2" t="s">
        <v>937</v>
      </c>
      <c r="H1191" s="2">
        <v>1740390</v>
      </c>
      <c r="I1191" s="2" t="s">
        <v>197</v>
      </c>
      <c r="N1191">
        <v>21</v>
      </c>
      <c r="O1191" s="2" t="s">
        <v>153</v>
      </c>
      <c r="P1191">
        <v>5935735.5899999999</v>
      </c>
      <c r="Q1191" s="2" t="s">
        <v>69</v>
      </c>
      <c r="S1191" s="2">
        <v>10721460</v>
      </c>
      <c r="T1191">
        <v>3156483.66</v>
      </c>
      <c r="U1191" s="2" t="s">
        <v>69</v>
      </c>
    </row>
    <row r="1192" spans="2:21" x14ac:dyDescent="0.2">
      <c r="B1192" s="2">
        <v>1209879</v>
      </c>
      <c r="C1192" s="2" t="s">
        <v>25</v>
      </c>
      <c r="D1192" s="2" t="s">
        <v>53</v>
      </c>
      <c r="E1192" s="3">
        <v>45881.605810185189</v>
      </c>
      <c r="G1192" s="2" t="s">
        <v>937</v>
      </c>
      <c r="H1192" s="2">
        <v>1740391</v>
      </c>
      <c r="I1192" s="2" t="s">
        <v>210</v>
      </c>
      <c r="N1192">
        <v>21</v>
      </c>
      <c r="O1192" s="2" t="s">
        <v>153</v>
      </c>
      <c r="P1192">
        <v>6509456.0999999996</v>
      </c>
      <c r="Q1192" s="2" t="s">
        <v>69</v>
      </c>
      <c r="S1192" s="2">
        <v>10721461</v>
      </c>
      <c r="T1192">
        <v>3062101.38</v>
      </c>
      <c r="U1192" s="2" t="s">
        <v>69</v>
      </c>
    </row>
    <row r="1193" spans="2:21" x14ac:dyDescent="0.2">
      <c r="B1193" s="2">
        <v>1209879</v>
      </c>
      <c r="C1193" s="2" t="s">
        <v>25</v>
      </c>
      <c r="D1193" s="2" t="s">
        <v>53</v>
      </c>
      <c r="E1193" s="3">
        <v>45881.605810185189</v>
      </c>
      <c r="G1193" s="2" t="s">
        <v>937</v>
      </c>
      <c r="H1193" s="2">
        <v>1740392</v>
      </c>
      <c r="I1193" s="2" t="s">
        <v>223</v>
      </c>
      <c r="N1193">
        <v>21</v>
      </c>
      <c r="O1193" s="2" t="s">
        <v>153</v>
      </c>
      <c r="P1193">
        <v>566039.1</v>
      </c>
      <c r="Q1193" s="2" t="s">
        <v>69</v>
      </c>
      <c r="S1193" s="2">
        <v>10721462</v>
      </c>
      <c r="T1193">
        <v>355254.39</v>
      </c>
      <c r="U1193" s="2" t="s">
        <v>69</v>
      </c>
    </row>
    <row r="1194" spans="2:21" x14ac:dyDescent="0.2">
      <c r="B1194" s="2">
        <v>1209879</v>
      </c>
      <c r="C1194" s="2" t="s">
        <v>25</v>
      </c>
      <c r="D1194" s="2" t="s">
        <v>53</v>
      </c>
      <c r="E1194" s="3">
        <v>45881.605810185189</v>
      </c>
      <c r="G1194" s="2" t="s">
        <v>937</v>
      </c>
      <c r="H1194" s="2">
        <v>1740393</v>
      </c>
      <c r="I1194" s="2" t="s">
        <v>236</v>
      </c>
      <c r="N1194">
        <v>21</v>
      </c>
      <c r="O1194" s="2" t="s">
        <v>153</v>
      </c>
      <c r="P1194">
        <v>495285.18</v>
      </c>
      <c r="Q1194" s="2" t="s">
        <v>69</v>
      </c>
      <c r="S1194" s="2">
        <v>10721463</v>
      </c>
      <c r="T1194">
        <v>293916.18</v>
      </c>
      <c r="U1194" s="2" t="s">
        <v>69</v>
      </c>
    </row>
    <row r="1195" spans="2:21" x14ac:dyDescent="0.2">
      <c r="B1195" s="2">
        <v>1209879</v>
      </c>
      <c r="C1195" s="2" t="s">
        <v>25</v>
      </c>
      <c r="D1195" s="2" t="s">
        <v>53</v>
      </c>
      <c r="E1195" s="3">
        <v>45881.605810185189</v>
      </c>
      <c r="G1195" s="2" t="s">
        <v>937</v>
      </c>
      <c r="H1195" s="2">
        <v>1740394</v>
      </c>
      <c r="I1195" s="2" t="s">
        <v>249</v>
      </c>
      <c r="N1195">
        <v>21</v>
      </c>
      <c r="O1195" s="2" t="s">
        <v>153</v>
      </c>
      <c r="P1195">
        <v>7909194.9000000004</v>
      </c>
      <c r="Q1195" s="2" t="s">
        <v>69</v>
      </c>
      <c r="S1195" s="2">
        <v>10721464</v>
      </c>
      <c r="T1195">
        <v>7909194.9000000004</v>
      </c>
      <c r="U1195" s="2" t="s">
        <v>69</v>
      </c>
    </row>
    <row r="1196" spans="2:21" x14ac:dyDescent="0.2">
      <c r="B1196" s="2">
        <v>1209879</v>
      </c>
      <c r="C1196" s="2" t="s">
        <v>25</v>
      </c>
      <c r="D1196" s="2" t="s">
        <v>53</v>
      </c>
      <c r="E1196" s="3">
        <v>45881.605810185189</v>
      </c>
      <c r="G1196" s="2" t="s">
        <v>937</v>
      </c>
      <c r="H1196" s="2">
        <v>1740395</v>
      </c>
      <c r="I1196" s="2" t="s">
        <v>262</v>
      </c>
      <c r="N1196">
        <v>21</v>
      </c>
      <c r="O1196" s="2" t="s">
        <v>153</v>
      </c>
      <c r="P1196">
        <v>1981138.14</v>
      </c>
      <c r="Q1196" s="2" t="s">
        <v>69</v>
      </c>
      <c r="S1196" s="2">
        <v>10721465</v>
      </c>
      <c r="T1196">
        <v>1981138.14</v>
      </c>
      <c r="U1196" s="2" t="s">
        <v>69</v>
      </c>
    </row>
    <row r="1197" spans="2:21" x14ac:dyDescent="0.2">
      <c r="B1197" s="2">
        <v>1209879</v>
      </c>
      <c r="C1197" s="2" t="s">
        <v>25</v>
      </c>
      <c r="D1197" s="2" t="s">
        <v>53</v>
      </c>
      <c r="E1197" s="3">
        <v>45881.605810185189</v>
      </c>
      <c r="G1197" s="2" t="s">
        <v>937</v>
      </c>
      <c r="H1197" s="2">
        <v>1740396</v>
      </c>
      <c r="I1197" s="2" t="s">
        <v>275</v>
      </c>
      <c r="N1197">
        <v>21</v>
      </c>
      <c r="O1197" s="2" t="s">
        <v>153</v>
      </c>
      <c r="P1197">
        <v>2122648.56</v>
      </c>
      <c r="Q1197" s="2" t="s">
        <v>69</v>
      </c>
      <c r="S1197" s="2">
        <v>10721466</v>
      </c>
      <c r="T1197">
        <v>820677.36</v>
      </c>
      <c r="U1197" s="2" t="s">
        <v>69</v>
      </c>
    </row>
    <row r="1198" spans="2:21" x14ac:dyDescent="0.2">
      <c r="B1198" s="2">
        <v>1209879</v>
      </c>
      <c r="C1198" s="2" t="s">
        <v>25</v>
      </c>
      <c r="D1198" s="2" t="s">
        <v>53</v>
      </c>
      <c r="E1198" s="3">
        <v>45881.605810185189</v>
      </c>
      <c r="G1198" s="2" t="s">
        <v>937</v>
      </c>
      <c r="H1198" s="2">
        <v>1740397</v>
      </c>
      <c r="I1198" s="2" t="s">
        <v>288</v>
      </c>
      <c r="N1198">
        <v>21</v>
      </c>
      <c r="O1198" s="2" t="s">
        <v>153</v>
      </c>
      <c r="P1198">
        <v>1981138.14</v>
      </c>
      <c r="Q1198" s="2" t="s">
        <v>69</v>
      </c>
      <c r="S1198" s="2">
        <v>10721467</v>
      </c>
      <c r="T1198">
        <v>1371786</v>
      </c>
      <c r="U1198" s="2" t="s">
        <v>69</v>
      </c>
    </row>
    <row r="1199" spans="2:21" x14ac:dyDescent="0.2">
      <c r="B1199" s="2">
        <v>1209879</v>
      </c>
      <c r="C1199" s="2" t="s">
        <v>25</v>
      </c>
      <c r="D1199" s="2" t="s">
        <v>53</v>
      </c>
      <c r="E1199" s="3">
        <v>45881.605810185189</v>
      </c>
      <c r="G1199" s="2" t="s">
        <v>937</v>
      </c>
      <c r="H1199" s="2">
        <v>1740398</v>
      </c>
      <c r="I1199" s="2" t="s">
        <v>301</v>
      </c>
      <c r="N1199">
        <v>21</v>
      </c>
      <c r="O1199" s="2" t="s">
        <v>153</v>
      </c>
      <c r="P1199">
        <v>990569.07</v>
      </c>
      <c r="Q1199" s="2" t="s">
        <v>69</v>
      </c>
      <c r="S1199" s="2">
        <v>10721468</v>
      </c>
      <c r="T1199">
        <v>661411.38</v>
      </c>
      <c r="U1199" s="2" t="s">
        <v>69</v>
      </c>
    </row>
    <row r="1200" spans="2:21" x14ac:dyDescent="0.2">
      <c r="B1200" s="2">
        <v>1209879</v>
      </c>
      <c r="C1200" s="2" t="s">
        <v>25</v>
      </c>
      <c r="D1200" s="2" t="s">
        <v>53</v>
      </c>
      <c r="E1200" s="3">
        <v>45881.605810185189</v>
      </c>
      <c r="G1200" s="2" t="s">
        <v>937</v>
      </c>
      <c r="H1200" s="2">
        <v>1740399</v>
      </c>
      <c r="I1200" s="2" t="s">
        <v>314</v>
      </c>
      <c r="N1200">
        <v>21</v>
      </c>
      <c r="O1200" s="2" t="s">
        <v>153</v>
      </c>
      <c r="P1200">
        <v>2655015.5499999998</v>
      </c>
      <c r="Q1200" s="2" t="s">
        <v>69</v>
      </c>
      <c r="S1200" s="2">
        <v>10721469</v>
      </c>
      <c r="T1200">
        <v>2655015.5499999998</v>
      </c>
      <c r="U1200" s="2" t="s">
        <v>69</v>
      </c>
    </row>
    <row r="1201" spans="2:21" x14ac:dyDescent="0.2">
      <c r="B1201" s="2">
        <v>1209879</v>
      </c>
      <c r="C1201" s="2" t="s">
        <v>25</v>
      </c>
      <c r="D1201" s="2" t="s">
        <v>53</v>
      </c>
      <c r="E1201" s="3">
        <v>45881.605810185189</v>
      </c>
      <c r="G1201" s="2" t="s">
        <v>937</v>
      </c>
      <c r="H1201" s="2">
        <v>1740400</v>
      </c>
      <c r="I1201" s="2" t="s">
        <v>327</v>
      </c>
      <c r="N1201">
        <v>21</v>
      </c>
      <c r="O1201" s="2" t="s">
        <v>153</v>
      </c>
      <c r="P1201">
        <v>1330085.46</v>
      </c>
      <c r="Q1201" s="2" t="s">
        <v>69</v>
      </c>
      <c r="S1201" s="2">
        <v>10721470</v>
      </c>
      <c r="T1201">
        <v>1330085.46</v>
      </c>
      <c r="U1201" s="2" t="s">
        <v>69</v>
      </c>
    </row>
    <row r="1202" spans="2:21" x14ac:dyDescent="0.2">
      <c r="B1202" s="2">
        <v>1209879</v>
      </c>
      <c r="C1202" s="2" t="s">
        <v>25</v>
      </c>
      <c r="D1202" s="2" t="s">
        <v>53</v>
      </c>
      <c r="E1202" s="3">
        <v>45881.605810185189</v>
      </c>
      <c r="G1202" s="2" t="s">
        <v>937</v>
      </c>
      <c r="H1202" s="2">
        <v>1740401</v>
      </c>
      <c r="I1202" s="2" t="s">
        <v>340</v>
      </c>
      <c r="N1202">
        <v>21</v>
      </c>
      <c r="O1202" s="2" t="s">
        <v>153</v>
      </c>
      <c r="P1202">
        <v>215877.7</v>
      </c>
      <c r="Q1202" s="2" t="s">
        <v>69</v>
      </c>
      <c r="S1202" s="2">
        <v>10721471</v>
      </c>
      <c r="T1202">
        <v>215877.7</v>
      </c>
      <c r="U1202" s="2" t="s">
        <v>69</v>
      </c>
    </row>
    <row r="1203" spans="2:21" x14ac:dyDescent="0.2">
      <c r="B1203" s="2">
        <v>1209879</v>
      </c>
      <c r="C1203" s="2" t="s">
        <v>25</v>
      </c>
      <c r="D1203" s="2" t="s">
        <v>53</v>
      </c>
      <c r="E1203" s="3">
        <v>45881.605810185189</v>
      </c>
      <c r="G1203" s="2" t="s">
        <v>937</v>
      </c>
      <c r="H1203" s="2">
        <v>1740402</v>
      </c>
      <c r="I1203" s="2" t="s">
        <v>353</v>
      </c>
      <c r="N1203">
        <v>21</v>
      </c>
      <c r="O1203" s="2" t="s">
        <v>153</v>
      </c>
      <c r="P1203">
        <v>1388728.4</v>
      </c>
      <c r="Q1203" s="2" t="s">
        <v>69</v>
      </c>
      <c r="S1203" s="2">
        <v>10721472</v>
      </c>
      <c r="T1203">
        <v>1388728.4</v>
      </c>
      <c r="U1203" s="2" t="s">
        <v>69</v>
      </c>
    </row>
    <row r="1204" spans="2:21" x14ac:dyDescent="0.2">
      <c r="B1204" s="2">
        <v>1209879</v>
      </c>
      <c r="C1204" s="2" t="s">
        <v>25</v>
      </c>
      <c r="D1204" s="2" t="s">
        <v>53</v>
      </c>
      <c r="E1204" s="3">
        <v>45881.605810185189</v>
      </c>
      <c r="G1204" s="2" t="s">
        <v>937</v>
      </c>
      <c r="H1204" s="2">
        <v>1740403</v>
      </c>
      <c r="I1204" s="2" t="s">
        <v>366</v>
      </c>
      <c r="N1204">
        <v>21</v>
      </c>
      <c r="O1204" s="2" t="s">
        <v>153</v>
      </c>
      <c r="P1204">
        <v>678493.56</v>
      </c>
      <c r="Q1204" s="2" t="s">
        <v>69</v>
      </c>
      <c r="S1204" s="2">
        <v>10721473</v>
      </c>
      <c r="T1204">
        <v>678493.56</v>
      </c>
      <c r="U1204" s="2" t="s">
        <v>69</v>
      </c>
    </row>
    <row r="1205" spans="2:21" x14ac:dyDescent="0.2">
      <c r="B1205" s="2">
        <v>1209879</v>
      </c>
      <c r="C1205" s="2" t="s">
        <v>25</v>
      </c>
      <c r="D1205" s="2" t="s">
        <v>53</v>
      </c>
      <c r="E1205" s="3">
        <v>45881.605810185189</v>
      </c>
      <c r="G1205" s="2" t="s">
        <v>937</v>
      </c>
      <c r="H1205" s="2">
        <v>1740404</v>
      </c>
      <c r="I1205" s="2" t="s">
        <v>379</v>
      </c>
      <c r="N1205">
        <v>21</v>
      </c>
      <c r="O1205" s="2" t="s">
        <v>153</v>
      </c>
      <c r="P1205">
        <v>3347515.15</v>
      </c>
      <c r="Q1205" s="2" t="s">
        <v>69</v>
      </c>
      <c r="S1205" s="2">
        <v>10721474</v>
      </c>
      <c r="T1205">
        <v>3347515.15</v>
      </c>
      <c r="U1205" s="2" t="s">
        <v>69</v>
      </c>
    </row>
    <row r="1206" spans="2:21" x14ac:dyDescent="0.2">
      <c r="B1206" s="2">
        <v>1209879</v>
      </c>
      <c r="C1206" s="2" t="s">
        <v>25</v>
      </c>
      <c r="D1206" s="2" t="s">
        <v>53</v>
      </c>
      <c r="E1206" s="3">
        <v>45881.605810185189</v>
      </c>
      <c r="G1206" s="2" t="s">
        <v>937</v>
      </c>
      <c r="H1206" s="2">
        <v>1740405</v>
      </c>
      <c r="I1206" s="2" t="s">
        <v>392</v>
      </c>
      <c r="N1206">
        <v>21</v>
      </c>
      <c r="O1206" s="2" t="s">
        <v>153</v>
      </c>
      <c r="P1206">
        <v>559044.72</v>
      </c>
      <c r="Q1206" s="2" t="s">
        <v>69</v>
      </c>
      <c r="S1206" s="2">
        <v>10721475</v>
      </c>
      <c r="T1206">
        <v>559044.72</v>
      </c>
      <c r="U1206" s="2" t="s">
        <v>69</v>
      </c>
    </row>
    <row r="1207" spans="2:21" x14ac:dyDescent="0.2">
      <c r="B1207" s="2">
        <v>1209879</v>
      </c>
      <c r="C1207" s="2" t="s">
        <v>25</v>
      </c>
      <c r="D1207" s="2" t="s">
        <v>53</v>
      </c>
      <c r="E1207" s="3">
        <v>45881.605810185189</v>
      </c>
      <c r="G1207" s="2" t="s">
        <v>937</v>
      </c>
      <c r="H1207" s="2">
        <v>1740406</v>
      </c>
      <c r="I1207" s="2" t="s">
        <v>405</v>
      </c>
      <c r="N1207">
        <v>21</v>
      </c>
      <c r="O1207" s="2" t="s">
        <v>153</v>
      </c>
      <c r="P1207">
        <v>5087777.78</v>
      </c>
      <c r="Q1207" s="2" t="s">
        <v>69</v>
      </c>
      <c r="S1207" s="2">
        <v>10721476</v>
      </c>
      <c r="T1207">
        <v>5087777.78</v>
      </c>
      <c r="U1207" s="2" t="s">
        <v>69</v>
      </c>
    </row>
    <row r="1208" spans="2:21" x14ac:dyDescent="0.2">
      <c r="B1208" s="2">
        <v>1209879</v>
      </c>
      <c r="C1208" s="2" t="s">
        <v>25</v>
      </c>
      <c r="D1208" s="2" t="s">
        <v>53</v>
      </c>
      <c r="E1208" s="3">
        <v>45881.605810185189</v>
      </c>
      <c r="G1208" s="2" t="s">
        <v>937</v>
      </c>
      <c r="H1208" s="2">
        <v>1740407</v>
      </c>
      <c r="I1208" s="2" t="s">
        <v>418</v>
      </c>
      <c r="N1208">
        <v>21</v>
      </c>
      <c r="O1208" s="2" t="s">
        <v>153</v>
      </c>
      <c r="P1208">
        <v>3347515.15</v>
      </c>
      <c r="Q1208" s="2" t="s">
        <v>69</v>
      </c>
      <c r="S1208" s="2">
        <v>10721477</v>
      </c>
      <c r="T1208">
        <v>3347515.15</v>
      </c>
      <c r="U1208" s="2" t="s">
        <v>69</v>
      </c>
    </row>
    <row r="1209" spans="2:21" x14ac:dyDescent="0.2">
      <c r="B1209" s="2">
        <v>1209879</v>
      </c>
      <c r="C1209" s="2" t="s">
        <v>25</v>
      </c>
      <c r="D1209" s="2" t="s">
        <v>53</v>
      </c>
      <c r="E1209" s="3">
        <v>45881.605810185189</v>
      </c>
      <c r="G1209" s="2" t="s">
        <v>937</v>
      </c>
      <c r="H1209" s="2">
        <v>1740408</v>
      </c>
      <c r="I1209" s="2" t="s">
        <v>431</v>
      </c>
      <c r="N1209">
        <v>21</v>
      </c>
      <c r="O1209" s="2" t="s">
        <v>153</v>
      </c>
      <c r="P1209">
        <v>1947760.9</v>
      </c>
      <c r="Q1209" s="2" t="s">
        <v>69</v>
      </c>
      <c r="S1209" s="2">
        <v>10721478</v>
      </c>
      <c r="T1209">
        <v>1947760.9</v>
      </c>
      <c r="U1209" s="2" t="s">
        <v>69</v>
      </c>
    </row>
    <row r="1210" spans="2:21" x14ac:dyDescent="0.2">
      <c r="B1210" s="2">
        <v>1209879</v>
      </c>
      <c r="C1210" s="2" t="s">
        <v>25</v>
      </c>
      <c r="D1210" s="2" t="s">
        <v>53</v>
      </c>
      <c r="E1210" s="3">
        <v>45881.605810185189</v>
      </c>
      <c r="G1210" s="2" t="s">
        <v>937</v>
      </c>
      <c r="H1210" s="2">
        <v>1740409</v>
      </c>
      <c r="I1210" s="2" t="s">
        <v>444</v>
      </c>
      <c r="N1210">
        <v>21</v>
      </c>
      <c r="O1210" s="2" t="s">
        <v>153</v>
      </c>
      <c r="P1210">
        <v>2355091.08</v>
      </c>
      <c r="Q1210" s="2" t="s">
        <v>69</v>
      </c>
      <c r="S1210" s="2">
        <v>10721479</v>
      </c>
      <c r="T1210">
        <v>2306665.77</v>
      </c>
      <c r="U1210" s="2" t="s">
        <v>69</v>
      </c>
    </row>
    <row r="1211" spans="2:21" x14ac:dyDescent="0.2">
      <c r="B1211" s="2">
        <v>1209879</v>
      </c>
      <c r="C1211" s="2" t="s">
        <v>25</v>
      </c>
      <c r="D1211" s="2" t="s">
        <v>53</v>
      </c>
      <c r="E1211" s="3">
        <v>45881.605810185189</v>
      </c>
      <c r="G1211" s="2" t="s">
        <v>937</v>
      </c>
      <c r="H1211" s="2">
        <v>1740410</v>
      </c>
      <c r="I1211" s="2" t="s">
        <v>457</v>
      </c>
      <c r="N1211">
        <v>21</v>
      </c>
      <c r="O1211" s="2" t="s">
        <v>153</v>
      </c>
      <c r="P1211">
        <v>2355091.08</v>
      </c>
      <c r="Q1211" s="2" t="s">
        <v>69</v>
      </c>
      <c r="S1211" s="2">
        <v>10721480</v>
      </c>
      <c r="T1211">
        <v>2306665.77</v>
      </c>
      <c r="U1211" s="2" t="s">
        <v>69</v>
      </c>
    </row>
    <row r="1212" spans="2:21" x14ac:dyDescent="0.2">
      <c r="B1212" s="2">
        <v>1209879</v>
      </c>
      <c r="C1212" s="2" t="s">
        <v>25</v>
      </c>
      <c r="D1212" s="2" t="s">
        <v>53</v>
      </c>
      <c r="E1212" s="3">
        <v>45881.605810185189</v>
      </c>
      <c r="G1212" s="2" t="s">
        <v>937</v>
      </c>
      <c r="H1212" s="2">
        <v>1740411</v>
      </c>
      <c r="I1212" s="2" t="s">
        <v>470</v>
      </c>
      <c r="N1212">
        <v>21</v>
      </c>
      <c r="O1212" s="2" t="s">
        <v>153</v>
      </c>
      <c r="P1212">
        <v>962329</v>
      </c>
      <c r="Q1212" s="2" t="s">
        <v>69</v>
      </c>
      <c r="S1212" s="2">
        <v>10721481</v>
      </c>
      <c r="T1212">
        <v>962329</v>
      </c>
      <c r="U1212" s="2" t="s">
        <v>69</v>
      </c>
    </row>
    <row r="1213" spans="2:21" x14ac:dyDescent="0.2">
      <c r="B1213" s="2">
        <v>1209879</v>
      </c>
      <c r="C1213" s="2" t="s">
        <v>25</v>
      </c>
      <c r="D1213" s="2" t="s">
        <v>53</v>
      </c>
      <c r="E1213" s="3">
        <v>45881.605810185189</v>
      </c>
      <c r="G1213" s="2" t="s">
        <v>937</v>
      </c>
      <c r="H1213" s="2">
        <v>1740412</v>
      </c>
      <c r="I1213" s="2" t="s">
        <v>483</v>
      </c>
      <c r="N1213">
        <v>21</v>
      </c>
      <c r="O1213" s="2" t="s">
        <v>153</v>
      </c>
      <c r="P1213">
        <v>278177.25</v>
      </c>
      <c r="Q1213" s="2" t="s">
        <v>69</v>
      </c>
      <c r="S1213" s="2">
        <v>10721482</v>
      </c>
      <c r="T1213">
        <v>278177.25</v>
      </c>
      <c r="U1213" s="2" t="s">
        <v>69</v>
      </c>
    </row>
    <row r="1214" spans="2:21" x14ac:dyDescent="0.2">
      <c r="B1214" s="2">
        <v>1209879</v>
      </c>
      <c r="C1214" s="2" t="s">
        <v>25</v>
      </c>
      <c r="D1214" s="2" t="s">
        <v>53</v>
      </c>
      <c r="E1214" s="3">
        <v>45881.605810185189</v>
      </c>
      <c r="G1214" s="2" t="s">
        <v>937</v>
      </c>
      <c r="H1214" s="2">
        <v>1740413</v>
      </c>
      <c r="I1214" s="2" t="s">
        <v>496</v>
      </c>
      <c r="N1214">
        <v>21</v>
      </c>
      <c r="O1214" s="2" t="s">
        <v>153</v>
      </c>
      <c r="P1214">
        <v>278177.25</v>
      </c>
      <c r="Q1214" s="2" t="s">
        <v>69</v>
      </c>
      <c r="S1214" s="2">
        <v>10721483</v>
      </c>
      <c r="T1214">
        <v>278177.25</v>
      </c>
      <c r="U1214" s="2" t="s">
        <v>69</v>
      </c>
    </row>
    <row r="1215" spans="2:21" x14ac:dyDescent="0.2">
      <c r="B1215" s="2">
        <v>1209879</v>
      </c>
      <c r="C1215" s="2" t="s">
        <v>25</v>
      </c>
      <c r="D1215" s="2" t="s">
        <v>53</v>
      </c>
      <c r="E1215" s="3">
        <v>45881.605810185189</v>
      </c>
      <c r="G1215" s="2" t="s">
        <v>937</v>
      </c>
      <c r="H1215" s="2">
        <v>1740414</v>
      </c>
      <c r="I1215" s="2" t="s">
        <v>509</v>
      </c>
      <c r="N1215">
        <v>21</v>
      </c>
      <c r="O1215" s="2" t="s">
        <v>153</v>
      </c>
      <c r="P1215">
        <v>2846724.3</v>
      </c>
      <c r="Q1215" s="2" t="s">
        <v>69</v>
      </c>
      <c r="S1215" s="2">
        <v>10721484</v>
      </c>
      <c r="T1215">
        <v>2471351.1</v>
      </c>
      <c r="U1215" s="2" t="s">
        <v>69</v>
      </c>
    </row>
    <row r="1216" spans="2:21" x14ac:dyDescent="0.2">
      <c r="B1216" s="2">
        <v>1209879</v>
      </c>
      <c r="C1216" s="2" t="s">
        <v>25</v>
      </c>
      <c r="D1216" s="2" t="s">
        <v>53</v>
      </c>
      <c r="E1216" s="3">
        <v>45881.605810185189</v>
      </c>
      <c r="G1216" s="2" t="s">
        <v>937</v>
      </c>
      <c r="H1216" s="2">
        <v>1740415</v>
      </c>
      <c r="I1216" s="2" t="s">
        <v>522</v>
      </c>
      <c r="N1216">
        <v>21</v>
      </c>
      <c r="O1216" s="2" t="s">
        <v>153</v>
      </c>
      <c r="P1216">
        <v>2175998.6</v>
      </c>
      <c r="Q1216" s="2" t="s">
        <v>69</v>
      </c>
      <c r="S1216" s="2">
        <v>10721485</v>
      </c>
      <c r="T1216">
        <v>1948296.5</v>
      </c>
      <c r="U1216" s="2" t="s">
        <v>69</v>
      </c>
    </row>
    <row r="1217" spans="2:21" x14ac:dyDescent="0.2">
      <c r="B1217" s="2">
        <v>1209879</v>
      </c>
      <c r="C1217" s="2" t="s">
        <v>25</v>
      </c>
      <c r="D1217" s="2" t="s">
        <v>53</v>
      </c>
      <c r="E1217" s="3">
        <v>45881.605810185189</v>
      </c>
      <c r="G1217" s="2" t="s">
        <v>937</v>
      </c>
      <c r="H1217" s="2">
        <v>1740416</v>
      </c>
      <c r="I1217" s="2" t="s">
        <v>535</v>
      </c>
      <c r="N1217">
        <v>21</v>
      </c>
      <c r="O1217" s="2" t="s">
        <v>153</v>
      </c>
      <c r="P1217">
        <v>2175998.6</v>
      </c>
      <c r="Q1217" s="2" t="s">
        <v>69</v>
      </c>
      <c r="S1217" s="2">
        <v>10721486</v>
      </c>
      <c r="T1217">
        <v>1948296.5</v>
      </c>
      <c r="U1217" s="2" t="s">
        <v>69</v>
      </c>
    </row>
    <row r="1218" spans="2:21" x14ac:dyDescent="0.2">
      <c r="B1218" s="2">
        <v>1209879</v>
      </c>
      <c r="C1218" s="2" t="s">
        <v>25</v>
      </c>
      <c r="D1218" s="2" t="s">
        <v>53</v>
      </c>
      <c r="E1218" s="3">
        <v>45881.605810185189</v>
      </c>
      <c r="G1218" s="2" t="s">
        <v>937</v>
      </c>
      <c r="H1218" s="2">
        <v>1740417</v>
      </c>
      <c r="I1218" s="2" t="s">
        <v>548</v>
      </c>
      <c r="N1218">
        <v>21</v>
      </c>
      <c r="O1218" s="2" t="s">
        <v>153</v>
      </c>
      <c r="P1218">
        <v>9732372.1500000004</v>
      </c>
      <c r="Q1218" s="2" t="s">
        <v>69</v>
      </c>
      <c r="S1218" s="2">
        <v>10721487</v>
      </c>
      <c r="T1218">
        <v>8006931.5999999996</v>
      </c>
      <c r="U1218" s="2" t="s">
        <v>69</v>
      </c>
    </row>
    <row r="1219" spans="2:21" x14ac:dyDescent="0.2">
      <c r="B1219" s="2">
        <v>1209879</v>
      </c>
      <c r="C1219" s="2" t="s">
        <v>25</v>
      </c>
      <c r="D1219" s="2" t="s">
        <v>53</v>
      </c>
      <c r="E1219" s="3">
        <v>45881.605810185189</v>
      </c>
      <c r="G1219" s="2" t="s">
        <v>937</v>
      </c>
      <c r="H1219" s="2">
        <v>1740418</v>
      </c>
      <c r="I1219" s="2" t="s">
        <v>561</v>
      </c>
      <c r="N1219">
        <v>21</v>
      </c>
      <c r="O1219" s="2" t="s">
        <v>153</v>
      </c>
      <c r="P1219">
        <v>7457024.9000000004</v>
      </c>
      <c r="Q1219" s="2" t="s">
        <v>69</v>
      </c>
      <c r="S1219" s="2">
        <v>10721488</v>
      </c>
      <c r="T1219">
        <v>5892156.2000000002</v>
      </c>
      <c r="U1219" s="2" t="s">
        <v>69</v>
      </c>
    </row>
    <row r="1220" spans="2:21" x14ac:dyDescent="0.2">
      <c r="B1220" s="2">
        <v>1209879</v>
      </c>
      <c r="C1220" s="2" t="s">
        <v>25</v>
      </c>
      <c r="D1220" s="2" t="s">
        <v>53</v>
      </c>
      <c r="E1220" s="3">
        <v>45881.605810185189</v>
      </c>
      <c r="G1220" s="2" t="s">
        <v>937</v>
      </c>
      <c r="H1220" s="2">
        <v>1740419</v>
      </c>
      <c r="I1220" s="2" t="s">
        <v>574</v>
      </c>
      <c r="N1220">
        <v>21</v>
      </c>
      <c r="O1220" s="2" t="s">
        <v>153</v>
      </c>
      <c r="P1220">
        <v>7457024.9000000004</v>
      </c>
      <c r="Q1220" s="2" t="s">
        <v>69</v>
      </c>
      <c r="S1220" s="2">
        <v>10721489</v>
      </c>
      <c r="T1220">
        <v>5892156.2000000002</v>
      </c>
      <c r="U1220" s="2" t="s">
        <v>69</v>
      </c>
    </row>
    <row r="1221" spans="2:21" x14ac:dyDescent="0.2">
      <c r="B1221" s="2">
        <v>1209879</v>
      </c>
      <c r="C1221" s="2" t="s">
        <v>25</v>
      </c>
      <c r="D1221" s="2" t="s">
        <v>53</v>
      </c>
      <c r="E1221" s="3">
        <v>45881.605810185189</v>
      </c>
      <c r="G1221" s="2" t="s">
        <v>937</v>
      </c>
      <c r="H1221" s="2">
        <v>1740420</v>
      </c>
      <c r="I1221" s="2" t="s">
        <v>587</v>
      </c>
      <c r="N1221">
        <v>21</v>
      </c>
      <c r="O1221" s="2" t="s">
        <v>153</v>
      </c>
      <c r="P1221">
        <v>1694828.95</v>
      </c>
      <c r="Q1221" s="2" t="s">
        <v>69</v>
      </c>
      <c r="S1221" s="2">
        <v>10721490</v>
      </c>
      <c r="T1221">
        <v>1694828.95</v>
      </c>
      <c r="U1221" s="2" t="s">
        <v>69</v>
      </c>
    </row>
    <row r="1222" spans="2:21" x14ac:dyDescent="0.2">
      <c r="B1222" s="2">
        <v>1209879</v>
      </c>
      <c r="C1222" s="2" t="s">
        <v>25</v>
      </c>
      <c r="D1222" s="2" t="s">
        <v>53</v>
      </c>
      <c r="E1222" s="3">
        <v>45881.605810185189</v>
      </c>
      <c r="G1222" s="2" t="s">
        <v>937</v>
      </c>
      <c r="H1222" s="2">
        <v>1740421</v>
      </c>
      <c r="I1222" s="2" t="s">
        <v>600</v>
      </c>
      <c r="N1222">
        <v>21</v>
      </c>
      <c r="O1222" s="2" t="s">
        <v>153</v>
      </c>
      <c r="P1222">
        <v>1935411.2</v>
      </c>
      <c r="Q1222" s="2" t="s">
        <v>69</v>
      </c>
      <c r="S1222" s="2">
        <v>10721491</v>
      </c>
      <c r="T1222">
        <v>1935411.2</v>
      </c>
      <c r="U1222" s="2" t="s">
        <v>69</v>
      </c>
    </row>
    <row r="1223" spans="2:21" x14ac:dyDescent="0.2">
      <c r="B1223" s="2">
        <v>1209879</v>
      </c>
      <c r="C1223" s="2" t="s">
        <v>25</v>
      </c>
      <c r="D1223" s="2" t="s">
        <v>53</v>
      </c>
      <c r="E1223" s="3">
        <v>45881.605810185189</v>
      </c>
      <c r="G1223" s="2" t="s">
        <v>937</v>
      </c>
      <c r="H1223" s="2">
        <v>1740422</v>
      </c>
      <c r="I1223" s="2" t="s">
        <v>613</v>
      </c>
      <c r="N1223">
        <v>21</v>
      </c>
      <c r="O1223" s="2" t="s">
        <v>153</v>
      </c>
      <c r="P1223">
        <v>4886918.2</v>
      </c>
      <c r="Q1223" s="2" t="s">
        <v>69</v>
      </c>
      <c r="S1223" s="2">
        <v>10721492</v>
      </c>
      <c r="T1223">
        <v>4886918.2</v>
      </c>
      <c r="U1223" s="2" t="s">
        <v>69</v>
      </c>
    </row>
    <row r="1224" spans="2:21" x14ac:dyDescent="0.2">
      <c r="B1224" s="2">
        <v>1209879</v>
      </c>
      <c r="C1224" s="2" t="s">
        <v>25</v>
      </c>
      <c r="D1224" s="2" t="s">
        <v>53</v>
      </c>
      <c r="E1224" s="3">
        <v>45881.605810185189</v>
      </c>
      <c r="G1224" s="2" t="s">
        <v>937</v>
      </c>
      <c r="H1224" s="2">
        <v>1740423</v>
      </c>
      <c r="I1224" s="2" t="s">
        <v>626</v>
      </c>
      <c r="N1224">
        <v>21</v>
      </c>
      <c r="O1224" s="2" t="s">
        <v>153</v>
      </c>
      <c r="P1224">
        <v>2168996.63</v>
      </c>
      <c r="Q1224" s="2" t="s">
        <v>69</v>
      </c>
      <c r="S1224" s="2">
        <v>10721493</v>
      </c>
      <c r="T1224">
        <v>2168996.63</v>
      </c>
      <c r="U1224" s="2" t="s">
        <v>69</v>
      </c>
    </row>
    <row r="1225" spans="2:21" x14ac:dyDescent="0.2">
      <c r="B1225" s="2">
        <v>1209879</v>
      </c>
      <c r="C1225" s="2" t="s">
        <v>25</v>
      </c>
      <c r="D1225" s="2" t="s">
        <v>53</v>
      </c>
      <c r="E1225" s="3">
        <v>45881.605810185189</v>
      </c>
      <c r="G1225" s="2" t="s">
        <v>937</v>
      </c>
      <c r="H1225" s="2">
        <v>1740424</v>
      </c>
      <c r="I1225" s="2" t="s">
        <v>639</v>
      </c>
      <c r="N1225">
        <v>21</v>
      </c>
      <c r="O1225" s="2" t="s">
        <v>153</v>
      </c>
      <c r="P1225">
        <v>424529.97</v>
      </c>
      <c r="Q1225" s="2" t="s">
        <v>69</v>
      </c>
      <c r="S1225" s="2">
        <v>10721494</v>
      </c>
      <c r="T1225">
        <v>320683.68</v>
      </c>
      <c r="U1225" s="2" t="s">
        <v>69</v>
      </c>
    </row>
    <row r="1226" spans="2:21" x14ac:dyDescent="0.2">
      <c r="B1226" s="2">
        <v>1209879</v>
      </c>
      <c r="C1226" s="2" t="s">
        <v>25</v>
      </c>
      <c r="D1226" s="2" t="s">
        <v>53</v>
      </c>
      <c r="E1226" s="3">
        <v>45881.605810185189</v>
      </c>
      <c r="G1226" s="2" t="s">
        <v>937</v>
      </c>
      <c r="H1226" s="2">
        <v>1740425</v>
      </c>
      <c r="I1226" s="2" t="s">
        <v>652</v>
      </c>
      <c r="N1226">
        <v>21</v>
      </c>
      <c r="O1226" s="2" t="s">
        <v>153</v>
      </c>
      <c r="P1226">
        <v>42581.88</v>
      </c>
      <c r="Q1226" s="2" t="s">
        <v>69</v>
      </c>
      <c r="S1226" s="2">
        <v>10721495</v>
      </c>
      <c r="T1226">
        <v>42581.88</v>
      </c>
      <c r="U1226" s="2" t="s">
        <v>69</v>
      </c>
    </row>
    <row r="1227" spans="2:21" x14ac:dyDescent="0.2">
      <c r="B1227" s="2">
        <v>1209879</v>
      </c>
      <c r="C1227" s="2" t="s">
        <v>25</v>
      </c>
      <c r="D1227" s="2" t="s">
        <v>53</v>
      </c>
      <c r="E1227" s="3">
        <v>45881.605810185189</v>
      </c>
      <c r="G1227" s="2" t="s">
        <v>937</v>
      </c>
      <c r="H1227" s="2">
        <v>1740426</v>
      </c>
      <c r="I1227" s="2" t="s">
        <v>665</v>
      </c>
      <c r="N1227">
        <v>21</v>
      </c>
      <c r="O1227" s="2" t="s">
        <v>153</v>
      </c>
      <c r="P1227">
        <v>2020798.2</v>
      </c>
      <c r="Q1227" s="2" t="s">
        <v>69</v>
      </c>
      <c r="S1227" s="2">
        <v>10721496</v>
      </c>
      <c r="T1227">
        <v>2020798.2</v>
      </c>
      <c r="U1227" s="2" t="s">
        <v>69</v>
      </c>
    </row>
    <row r="1228" spans="2:21" x14ac:dyDescent="0.2">
      <c r="B1228" s="2">
        <v>1209879</v>
      </c>
      <c r="C1228" s="2" t="s">
        <v>25</v>
      </c>
      <c r="D1228" s="2" t="s">
        <v>53</v>
      </c>
      <c r="E1228" s="3">
        <v>45881.605810185189</v>
      </c>
      <c r="G1228" s="2" t="s">
        <v>937</v>
      </c>
      <c r="H1228" s="2">
        <v>1740427</v>
      </c>
      <c r="I1228" s="2" t="s">
        <v>678</v>
      </c>
      <c r="N1228">
        <v>21</v>
      </c>
      <c r="O1228" s="2" t="s">
        <v>153</v>
      </c>
      <c r="P1228">
        <v>2203927.0499999998</v>
      </c>
      <c r="Q1228" s="2" t="s">
        <v>69</v>
      </c>
      <c r="S1228" s="2">
        <v>10721497</v>
      </c>
      <c r="T1228">
        <v>2203927.0499999998</v>
      </c>
      <c r="U1228" s="2" t="s">
        <v>69</v>
      </c>
    </row>
    <row r="1229" spans="2:21" x14ac:dyDescent="0.2">
      <c r="B1229" s="2">
        <v>1209879</v>
      </c>
      <c r="C1229" s="2" t="s">
        <v>25</v>
      </c>
      <c r="D1229" s="2" t="s">
        <v>53</v>
      </c>
      <c r="E1229" s="3">
        <v>45881.605810185189</v>
      </c>
      <c r="G1229" s="2" t="s">
        <v>937</v>
      </c>
      <c r="H1229" s="2">
        <v>1740428</v>
      </c>
      <c r="I1229" s="2" t="s">
        <v>691</v>
      </c>
      <c r="N1229">
        <v>21</v>
      </c>
      <c r="O1229" s="2" t="s">
        <v>153</v>
      </c>
      <c r="P1229">
        <v>3389657.9</v>
      </c>
      <c r="Q1229" s="2" t="s">
        <v>69</v>
      </c>
      <c r="S1229" s="2">
        <v>10721498</v>
      </c>
      <c r="T1229">
        <v>1609977.55</v>
      </c>
      <c r="U1229" s="2" t="s">
        <v>69</v>
      </c>
    </row>
    <row r="1230" spans="2:21" x14ac:dyDescent="0.2">
      <c r="B1230" s="2">
        <v>1209879</v>
      </c>
      <c r="C1230" s="2" t="s">
        <v>25</v>
      </c>
      <c r="D1230" s="2" t="s">
        <v>53</v>
      </c>
      <c r="E1230" s="3">
        <v>45881.605810185189</v>
      </c>
      <c r="G1230" s="2" t="s">
        <v>937</v>
      </c>
      <c r="H1230" s="2">
        <v>1740429</v>
      </c>
      <c r="I1230" s="2" t="s">
        <v>704</v>
      </c>
      <c r="N1230">
        <v>21</v>
      </c>
      <c r="O1230" s="2" t="s">
        <v>153</v>
      </c>
      <c r="P1230">
        <v>888550.56</v>
      </c>
      <c r="Q1230" s="2" t="s">
        <v>69</v>
      </c>
      <c r="S1230" s="2">
        <v>10721499</v>
      </c>
      <c r="T1230">
        <v>784886.22</v>
      </c>
      <c r="U1230" s="2" t="s">
        <v>69</v>
      </c>
    </row>
    <row r="1231" spans="2:21" x14ac:dyDescent="0.2">
      <c r="B1231" s="2">
        <v>1209879</v>
      </c>
      <c r="C1231" s="2" t="s">
        <v>25</v>
      </c>
      <c r="D1231" s="2" t="s">
        <v>53</v>
      </c>
      <c r="E1231" s="3">
        <v>45881.605810185189</v>
      </c>
      <c r="G1231" s="2" t="s">
        <v>937</v>
      </c>
      <c r="H1231" s="2">
        <v>1740430</v>
      </c>
      <c r="I1231" s="2" t="s">
        <v>717</v>
      </c>
      <c r="N1231">
        <v>21</v>
      </c>
      <c r="O1231" s="2" t="s">
        <v>153</v>
      </c>
      <c r="P1231">
        <v>1808913.23</v>
      </c>
      <c r="Q1231" s="2" t="s">
        <v>69</v>
      </c>
      <c r="S1231" s="2">
        <v>10721500</v>
      </c>
      <c r="T1231">
        <v>1808913.23</v>
      </c>
      <c r="U1231" s="2" t="s">
        <v>69</v>
      </c>
    </row>
    <row r="1232" spans="2:21" x14ac:dyDescent="0.2">
      <c r="B1232" s="2">
        <v>1209879</v>
      </c>
      <c r="C1232" s="2" t="s">
        <v>25</v>
      </c>
      <c r="D1232" s="2" t="s">
        <v>53</v>
      </c>
      <c r="E1232" s="3">
        <v>45881.605810185189</v>
      </c>
      <c r="G1232" s="2" t="s">
        <v>937</v>
      </c>
      <c r="H1232" s="2">
        <v>1740431</v>
      </c>
      <c r="I1232" s="2" t="s">
        <v>730</v>
      </c>
      <c r="N1232">
        <v>21</v>
      </c>
      <c r="O1232" s="2" t="s">
        <v>153</v>
      </c>
      <c r="P1232">
        <v>2824713.2</v>
      </c>
      <c r="Q1232" s="2" t="s">
        <v>69</v>
      </c>
      <c r="S1232" s="2">
        <v>10721501</v>
      </c>
      <c r="T1232">
        <v>360340.35</v>
      </c>
      <c r="U1232" s="2" t="s">
        <v>69</v>
      </c>
    </row>
    <row r="1233" spans="2:21" x14ac:dyDescent="0.2">
      <c r="B1233" s="2">
        <v>1209879</v>
      </c>
      <c r="C1233" s="2" t="s">
        <v>25</v>
      </c>
      <c r="D1233" s="2" t="s">
        <v>53</v>
      </c>
      <c r="E1233" s="3">
        <v>45881.605810185189</v>
      </c>
      <c r="G1233" s="2" t="s">
        <v>937</v>
      </c>
      <c r="H1233" s="2">
        <v>1740432</v>
      </c>
      <c r="I1233" s="2" t="s">
        <v>743</v>
      </c>
      <c r="N1233">
        <v>21</v>
      </c>
      <c r="O1233" s="2" t="s">
        <v>153</v>
      </c>
      <c r="P1233">
        <v>11419794.66</v>
      </c>
      <c r="Q1233" s="2" t="s">
        <v>69</v>
      </c>
      <c r="S1233" s="2">
        <v>10721502</v>
      </c>
      <c r="T1233">
        <v>5197933.74</v>
      </c>
      <c r="U1233" s="2" t="s">
        <v>69</v>
      </c>
    </row>
    <row r="1234" spans="2:21" x14ac:dyDescent="0.2">
      <c r="B1234" s="2">
        <v>1209879</v>
      </c>
      <c r="C1234" s="2" t="s">
        <v>25</v>
      </c>
      <c r="D1234" s="2" t="s">
        <v>53</v>
      </c>
      <c r="E1234" s="3">
        <v>45881.605810185189</v>
      </c>
      <c r="G1234" s="2" t="s">
        <v>937</v>
      </c>
      <c r="H1234" s="2">
        <v>1740433</v>
      </c>
      <c r="I1234" s="2" t="s">
        <v>756</v>
      </c>
      <c r="N1234">
        <v>21</v>
      </c>
      <c r="O1234" s="2" t="s">
        <v>153</v>
      </c>
      <c r="P1234">
        <v>1401935.47</v>
      </c>
      <c r="Q1234" s="2" t="s">
        <v>69</v>
      </c>
      <c r="S1234" s="2">
        <v>10721503</v>
      </c>
      <c r="T1234">
        <v>1401935.47</v>
      </c>
      <c r="U1234" s="2" t="s">
        <v>69</v>
      </c>
    </row>
    <row r="1235" spans="2:21" x14ac:dyDescent="0.2">
      <c r="B1235" s="2">
        <v>1209879</v>
      </c>
      <c r="C1235" s="2" t="s">
        <v>25</v>
      </c>
      <c r="D1235" s="2" t="s">
        <v>53</v>
      </c>
      <c r="E1235" s="3">
        <v>45881.605810185189</v>
      </c>
      <c r="G1235" s="2" t="s">
        <v>937</v>
      </c>
      <c r="H1235" s="2">
        <v>1740434</v>
      </c>
      <c r="I1235" s="2" t="s">
        <v>769</v>
      </c>
      <c r="N1235">
        <v>21</v>
      </c>
      <c r="O1235" s="2" t="s">
        <v>153</v>
      </c>
      <c r="P1235">
        <v>993037.24</v>
      </c>
      <c r="Q1235" s="2" t="s">
        <v>69</v>
      </c>
      <c r="S1235" s="2">
        <v>10721504</v>
      </c>
      <c r="T1235">
        <v>463017.98</v>
      </c>
      <c r="U1235" s="2" t="s">
        <v>69</v>
      </c>
    </row>
    <row r="1236" spans="2:21" x14ac:dyDescent="0.2">
      <c r="B1236" s="2">
        <v>1209879</v>
      </c>
      <c r="C1236" s="2" t="s">
        <v>25</v>
      </c>
      <c r="D1236" s="2" t="s">
        <v>53</v>
      </c>
      <c r="E1236" s="3">
        <v>45881.605810185189</v>
      </c>
      <c r="G1236" s="2" t="s">
        <v>937</v>
      </c>
      <c r="H1236" s="2">
        <v>1740435</v>
      </c>
      <c r="I1236" s="2" t="s">
        <v>782</v>
      </c>
      <c r="N1236">
        <v>21</v>
      </c>
      <c r="O1236" s="2" t="s">
        <v>153</v>
      </c>
      <c r="P1236">
        <v>1864526.6</v>
      </c>
      <c r="Q1236" s="2" t="s">
        <v>69</v>
      </c>
      <c r="S1236" s="2">
        <v>10721505</v>
      </c>
      <c r="T1236">
        <v>1287767.8</v>
      </c>
      <c r="U1236" s="2" t="s">
        <v>69</v>
      </c>
    </row>
    <row r="1237" spans="2:21" x14ac:dyDescent="0.2">
      <c r="B1237" s="2">
        <v>1209879</v>
      </c>
      <c r="C1237" s="2" t="s">
        <v>25</v>
      </c>
      <c r="D1237" s="2" t="s">
        <v>53</v>
      </c>
      <c r="E1237" s="3">
        <v>45881.605810185189</v>
      </c>
      <c r="G1237" s="2" t="s">
        <v>937</v>
      </c>
      <c r="H1237" s="2">
        <v>1740436</v>
      </c>
      <c r="I1237" s="2" t="s">
        <v>795</v>
      </c>
      <c r="N1237">
        <v>21</v>
      </c>
      <c r="O1237" s="2" t="s">
        <v>153</v>
      </c>
      <c r="P1237">
        <v>3077840.67</v>
      </c>
      <c r="Q1237" s="2" t="s">
        <v>69</v>
      </c>
      <c r="S1237" s="2">
        <v>10721506</v>
      </c>
      <c r="T1237">
        <v>711988.41</v>
      </c>
      <c r="U1237" s="2" t="s">
        <v>69</v>
      </c>
    </row>
    <row r="1238" spans="2:21" x14ac:dyDescent="0.2">
      <c r="B1238" s="2">
        <v>1209879</v>
      </c>
      <c r="C1238" s="2" t="s">
        <v>25</v>
      </c>
      <c r="D1238" s="2" t="s">
        <v>53</v>
      </c>
      <c r="E1238" s="3">
        <v>45881.605810185189</v>
      </c>
      <c r="G1238" s="2" t="s">
        <v>937</v>
      </c>
      <c r="H1238" s="2">
        <v>1740437</v>
      </c>
      <c r="I1238" s="2" t="s">
        <v>808</v>
      </c>
      <c r="N1238">
        <v>21</v>
      </c>
      <c r="O1238" s="2" t="s">
        <v>153</v>
      </c>
      <c r="P1238">
        <v>806277.36</v>
      </c>
      <c r="Q1238" s="2" t="s">
        <v>69</v>
      </c>
      <c r="S1238" s="2">
        <v>10721507</v>
      </c>
      <c r="T1238">
        <v>302802.92</v>
      </c>
      <c r="U1238" s="2" t="s">
        <v>69</v>
      </c>
    </row>
    <row r="1239" spans="2:21" x14ac:dyDescent="0.2">
      <c r="B1239" s="2">
        <v>1209879</v>
      </c>
      <c r="C1239" s="2" t="s">
        <v>25</v>
      </c>
      <c r="D1239" s="2" t="s">
        <v>53</v>
      </c>
      <c r="E1239" s="3">
        <v>45881.605810185189</v>
      </c>
      <c r="G1239" s="2" t="s">
        <v>937</v>
      </c>
      <c r="H1239" s="2">
        <v>1740438</v>
      </c>
      <c r="I1239" s="2" t="s">
        <v>821</v>
      </c>
      <c r="N1239">
        <v>21</v>
      </c>
      <c r="O1239" s="2" t="s">
        <v>153</v>
      </c>
      <c r="P1239">
        <v>14150990.4</v>
      </c>
      <c r="Q1239" s="2" t="s">
        <v>69</v>
      </c>
      <c r="S1239" s="2">
        <v>10721508</v>
      </c>
      <c r="T1239">
        <v>10613242.800000001</v>
      </c>
      <c r="U1239" s="2" t="s">
        <v>69</v>
      </c>
    </row>
    <row r="1240" spans="2:21" x14ac:dyDescent="0.2">
      <c r="B1240" s="2">
        <v>1209879</v>
      </c>
      <c r="C1240" s="2" t="s">
        <v>25</v>
      </c>
      <c r="D1240" s="2" t="s">
        <v>53</v>
      </c>
      <c r="E1240" s="3">
        <v>45881.605810185189</v>
      </c>
      <c r="G1240" s="2" t="s">
        <v>937</v>
      </c>
      <c r="H1240" s="2">
        <v>1740439</v>
      </c>
      <c r="I1240" s="2" t="s">
        <v>834</v>
      </c>
      <c r="N1240">
        <v>21</v>
      </c>
      <c r="O1240" s="2" t="s">
        <v>153</v>
      </c>
      <c r="P1240">
        <v>3784567.2</v>
      </c>
      <c r="Q1240" s="2" t="s">
        <v>69</v>
      </c>
      <c r="S1240" s="2">
        <v>10721509</v>
      </c>
      <c r="T1240">
        <v>3784567.2</v>
      </c>
      <c r="U1240" s="2" t="s">
        <v>69</v>
      </c>
    </row>
    <row r="1241" spans="2:21" x14ac:dyDescent="0.2">
      <c r="B1241" s="2">
        <v>1209879</v>
      </c>
      <c r="C1241" s="2" t="s">
        <v>25</v>
      </c>
      <c r="D1241" s="2" t="s">
        <v>53</v>
      </c>
      <c r="E1241" s="3">
        <v>45881.605810185189</v>
      </c>
      <c r="G1241" s="2" t="s">
        <v>937</v>
      </c>
      <c r="H1241" s="2">
        <v>1740440</v>
      </c>
      <c r="I1241" s="2" t="s">
        <v>847</v>
      </c>
      <c r="N1241">
        <v>1</v>
      </c>
      <c r="O1241" s="2" t="s">
        <v>153</v>
      </c>
      <c r="P1241">
        <v>0</v>
      </c>
      <c r="Q1241" s="2" t="s">
        <v>69</v>
      </c>
      <c r="S1241" s="2">
        <v>10721510</v>
      </c>
      <c r="T1241">
        <v>0</v>
      </c>
      <c r="U1241" s="2" t="s">
        <v>69</v>
      </c>
    </row>
    <row r="1242" spans="2:21" x14ac:dyDescent="0.2">
      <c r="B1242" s="2">
        <v>1209879</v>
      </c>
      <c r="C1242" s="2" t="s">
        <v>25</v>
      </c>
      <c r="D1242" s="2" t="s">
        <v>53</v>
      </c>
      <c r="E1242" s="3">
        <v>45881.605810185189</v>
      </c>
      <c r="G1242" s="2" t="s">
        <v>937</v>
      </c>
      <c r="H1242" s="2">
        <v>1740441</v>
      </c>
      <c r="I1242" s="2" t="s">
        <v>860</v>
      </c>
      <c r="N1242">
        <v>1</v>
      </c>
      <c r="O1242" s="2" t="s">
        <v>153</v>
      </c>
      <c r="P1242">
        <v>3640399765.46</v>
      </c>
      <c r="Q1242" s="2" t="s">
        <v>69</v>
      </c>
      <c r="S1242" s="2">
        <v>10721511</v>
      </c>
      <c r="T1242">
        <v>3564766039.3800001</v>
      </c>
      <c r="U1242" s="2" t="s">
        <v>69</v>
      </c>
    </row>
    <row r="1243" spans="2:21" x14ac:dyDescent="0.2">
      <c r="B1243" s="2">
        <v>1209879</v>
      </c>
      <c r="C1243" s="2" t="s">
        <v>25</v>
      </c>
      <c r="D1243" s="2" t="s">
        <v>53</v>
      </c>
      <c r="E1243" s="3">
        <v>45881.605810185189</v>
      </c>
      <c r="G1243" s="2" t="s">
        <v>937</v>
      </c>
      <c r="H1243" s="2">
        <v>1740442</v>
      </c>
      <c r="I1243" s="2" t="s">
        <v>873</v>
      </c>
      <c r="N1243">
        <v>1</v>
      </c>
      <c r="O1243" s="2" t="s">
        <v>153</v>
      </c>
      <c r="P1243">
        <v>691675955.44000006</v>
      </c>
      <c r="Q1243" s="2" t="s">
        <v>69</v>
      </c>
      <c r="S1243" s="2">
        <v>10721512</v>
      </c>
      <c r="T1243">
        <v>677305547.48000002</v>
      </c>
      <c r="U1243" s="2" t="s">
        <v>69</v>
      </c>
    </row>
    <row r="1244" spans="2:21" x14ac:dyDescent="0.2">
      <c r="B1244" s="2">
        <v>1208882</v>
      </c>
      <c r="C1244" s="2" t="s">
        <v>26</v>
      </c>
      <c r="D1244" s="2" t="s">
        <v>54</v>
      </c>
      <c r="E1244" s="3">
        <v>45881.426226851851</v>
      </c>
      <c r="G1244" s="2" t="s">
        <v>937</v>
      </c>
      <c r="H1244" s="2">
        <v>1740381</v>
      </c>
      <c r="I1244" s="2" t="s">
        <v>64</v>
      </c>
      <c r="N1244">
        <v>21</v>
      </c>
      <c r="O1244" s="2" t="s">
        <v>84</v>
      </c>
      <c r="P1244">
        <v>1450014991.3499999</v>
      </c>
      <c r="Q1244" s="2" t="s">
        <v>69</v>
      </c>
      <c r="S1244" s="2">
        <v>10695569</v>
      </c>
      <c r="T1244">
        <v>1450014991.3499999</v>
      </c>
      <c r="U1244" s="2" t="s">
        <v>69</v>
      </c>
    </row>
    <row r="1245" spans="2:21" x14ac:dyDescent="0.2">
      <c r="B1245" s="2">
        <v>1208882</v>
      </c>
      <c r="C1245" s="2" t="s">
        <v>26</v>
      </c>
      <c r="D1245" s="2" t="s">
        <v>54</v>
      </c>
      <c r="E1245" s="3">
        <v>45881.426226851851</v>
      </c>
      <c r="G1245" s="2" t="s">
        <v>937</v>
      </c>
      <c r="H1245" s="2">
        <v>1740382</v>
      </c>
      <c r="I1245" s="2" t="s">
        <v>92</v>
      </c>
      <c r="N1245">
        <v>21</v>
      </c>
      <c r="O1245" s="2" t="s">
        <v>84</v>
      </c>
      <c r="P1245">
        <v>9590460</v>
      </c>
      <c r="Q1245" s="2" t="s">
        <v>69</v>
      </c>
      <c r="S1245" s="2">
        <v>10695570</v>
      </c>
      <c r="T1245">
        <v>9590460</v>
      </c>
      <c r="U1245" s="2" t="s">
        <v>69</v>
      </c>
    </row>
    <row r="1246" spans="2:21" x14ac:dyDescent="0.2">
      <c r="B1246" s="2">
        <v>1208882</v>
      </c>
      <c r="C1246" s="2" t="s">
        <v>26</v>
      </c>
      <c r="D1246" s="2" t="s">
        <v>54</v>
      </c>
      <c r="E1246" s="3">
        <v>45881.426226851851</v>
      </c>
      <c r="G1246" s="2" t="s">
        <v>937</v>
      </c>
      <c r="H1246" s="2">
        <v>1740383</v>
      </c>
      <c r="I1246" s="2" t="s">
        <v>105</v>
      </c>
      <c r="N1246">
        <v>21</v>
      </c>
      <c r="O1246" s="2" t="s">
        <v>84</v>
      </c>
      <c r="P1246">
        <v>935307.52</v>
      </c>
      <c r="Q1246" s="2" t="s">
        <v>69</v>
      </c>
      <c r="S1246" s="2">
        <v>10695571</v>
      </c>
      <c r="T1246">
        <v>935307.52</v>
      </c>
      <c r="U1246" s="2" t="s">
        <v>69</v>
      </c>
    </row>
    <row r="1247" spans="2:21" x14ac:dyDescent="0.2">
      <c r="B1247" s="2">
        <v>1208882</v>
      </c>
      <c r="C1247" s="2" t="s">
        <v>26</v>
      </c>
      <c r="D1247" s="2" t="s">
        <v>54</v>
      </c>
      <c r="E1247" s="3">
        <v>45881.426226851851</v>
      </c>
      <c r="G1247" s="2" t="s">
        <v>937</v>
      </c>
      <c r="H1247" s="2">
        <v>1740384</v>
      </c>
      <c r="I1247" s="2" t="s">
        <v>118</v>
      </c>
      <c r="N1247">
        <v>21</v>
      </c>
      <c r="O1247" s="2" t="s">
        <v>84</v>
      </c>
      <c r="P1247">
        <v>87282455.790000007</v>
      </c>
      <c r="Q1247" s="2" t="s">
        <v>69</v>
      </c>
      <c r="S1247" s="2">
        <v>10695572</v>
      </c>
      <c r="T1247">
        <v>87282455.790000007</v>
      </c>
      <c r="U1247" s="2" t="s">
        <v>69</v>
      </c>
    </row>
    <row r="1248" spans="2:21" x14ac:dyDescent="0.2">
      <c r="B1248" s="2">
        <v>1208882</v>
      </c>
      <c r="C1248" s="2" t="s">
        <v>26</v>
      </c>
      <c r="D1248" s="2" t="s">
        <v>54</v>
      </c>
      <c r="E1248" s="3">
        <v>45881.426226851851</v>
      </c>
      <c r="G1248" s="2" t="s">
        <v>937</v>
      </c>
      <c r="H1248" s="2">
        <v>1740385</v>
      </c>
      <c r="I1248" s="2" t="s">
        <v>131</v>
      </c>
      <c r="N1248">
        <v>21</v>
      </c>
      <c r="O1248" s="2" t="s">
        <v>84</v>
      </c>
      <c r="P1248">
        <v>25340067.809999999</v>
      </c>
      <c r="Q1248" s="2" t="s">
        <v>69</v>
      </c>
      <c r="S1248" s="2">
        <v>10695573</v>
      </c>
      <c r="T1248">
        <v>25340067.809999999</v>
      </c>
      <c r="U1248" s="2" t="s">
        <v>69</v>
      </c>
    </row>
    <row r="1249" spans="2:21" x14ac:dyDescent="0.2">
      <c r="B1249" s="2">
        <v>1208882</v>
      </c>
      <c r="C1249" s="2" t="s">
        <v>26</v>
      </c>
      <c r="D1249" s="2" t="s">
        <v>54</v>
      </c>
      <c r="E1249" s="3">
        <v>45881.426226851851</v>
      </c>
      <c r="G1249" s="2" t="s">
        <v>937</v>
      </c>
      <c r="H1249" s="2">
        <v>1740386</v>
      </c>
      <c r="I1249" s="2" t="s">
        <v>144</v>
      </c>
      <c r="N1249">
        <v>21</v>
      </c>
      <c r="O1249" s="2" t="s">
        <v>153</v>
      </c>
      <c r="P1249">
        <v>3107185.55</v>
      </c>
      <c r="Q1249" s="2" t="s">
        <v>69</v>
      </c>
      <c r="S1249" s="2">
        <v>10695574</v>
      </c>
      <c r="T1249">
        <v>2885395.65</v>
      </c>
      <c r="U1249" s="2" t="s">
        <v>69</v>
      </c>
    </row>
    <row r="1250" spans="2:21" x14ac:dyDescent="0.2">
      <c r="B1250" s="2">
        <v>1208882</v>
      </c>
      <c r="C1250" s="2" t="s">
        <v>26</v>
      </c>
      <c r="D1250" s="2" t="s">
        <v>54</v>
      </c>
      <c r="E1250" s="3">
        <v>45881.426226851851</v>
      </c>
      <c r="G1250" s="2" t="s">
        <v>937</v>
      </c>
      <c r="H1250" s="2">
        <v>1740387</v>
      </c>
      <c r="I1250" s="2" t="s">
        <v>158</v>
      </c>
      <c r="N1250">
        <v>21</v>
      </c>
      <c r="O1250" s="2" t="s">
        <v>153</v>
      </c>
      <c r="P1250">
        <v>2122648.56</v>
      </c>
      <c r="Q1250" s="2" t="s">
        <v>69</v>
      </c>
      <c r="S1250" s="2">
        <v>10695575</v>
      </c>
      <c r="T1250">
        <v>1518675.72</v>
      </c>
      <c r="U1250" s="2" t="s">
        <v>69</v>
      </c>
    </row>
    <row r="1251" spans="2:21" x14ac:dyDescent="0.2">
      <c r="B1251" s="2">
        <v>1208882</v>
      </c>
      <c r="C1251" s="2" t="s">
        <v>26</v>
      </c>
      <c r="D1251" s="2" t="s">
        <v>54</v>
      </c>
      <c r="E1251" s="3">
        <v>45881.426226851851</v>
      </c>
      <c r="G1251" s="2" t="s">
        <v>937</v>
      </c>
      <c r="H1251" s="2">
        <v>1740388</v>
      </c>
      <c r="I1251" s="2" t="s">
        <v>171</v>
      </c>
      <c r="N1251">
        <v>21</v>
      </c>
      <c r="O1251" s="2" t="s">
        <v>153</v>
      </c>
      <c r="P1251">
        <v>3954597.45</v>
      </c>
      <c r="Q1251" s="2" t="s">
        <v>69</v>
      </c>
      <c r="S1251" s="2">
        <v>10695576</v>
      </c>
      <c r="T1251">
        <v>2641589.5</v>
      </c>
      <c r="U1251" s="2" t="s">
        <v>69</v>
      </c>
    </row>
    <row r="1252" spans="2:21" x14ac:dyDescent="0.2">
      <c r="B1252" s="2">
        <v>1208882</v>
      </c>
      <c r="C1252" s="2" t="s">
        <v>26</v>
      </c>
      <c r="D1252" s="2" t="s">
        <v>54</v>
      </c>
      <c r="E1252" s="3">
        <v>45881.426226851851</v>
      </c>
      <c r="G1252" s="2" t="s">
        <v>937</v>
      </c>
      <c r="H1252" s="2">
        <v>1740389</v>
      </c>
      <c r="I1252" s="2" t="s">
        <v>184</v>
      </c>
      <c r="N1252">
        <v>21</v>
      </c>
      <c r="O1252" s="2" t="s">
        <v>153</v>
      </c>
      <c r="P1252">
        <v>2264158.98</v>
      </c>
      <c r="Q1252" s="2" t="s">
        <v>69</v>
      </c>
      <c r="S1252" s="2">
        <v>10695577</v>
      </c>
      <c r="T1252">
        <v>1236194.1000000001</v>
      </c>
      <c r="U1252" s="2" t="s">
        <v>69</v>
      </c>
    </row>
    <row r="1253" spans="2:21" x14ac:dyDescent="0.2">
      <c r="B1253" s="2">
        <v>1208882</v>
      </c>
      <c r="C1253" s="2" t="s">
        <v>26</v>
      </c>
      <c r="D1253" s="2" t="s">
        <v>54</v>
      </c>
      <c r="E1253" s="3">
        <v>45881.426226851851</v>
      </c>
      <c r="G1253" s="2" t="s">
        <v>937</v>
      </c>
      <c r="H1253" s="2">
        <v>1740390</v>
      </c>
      <c r="I1253" s="2" t="s">
        <v>197</v>
      </c>
      <c r="N1253">
        <v>21</v>
      </c>
      <c r="O1253" s="2" t="s">
        <v>153</v>
      </c>
      <c r="P1253">
        <v>5935735.5899999999</v>
      </c>
      <c r="Q1253" s="2" t="s">
        <v>69</v>
      </c>
      <c r="S1253" s="2">
        <v>10695578</v>
      </c>
      <c r="T1253">
        <v>3156483.66</v>
      </c>
      <c r="U1253" s="2" t="s">
        <v>69</v>
      </c>
    </row>
    <row r="1254" spans="2:21" x14ac:dyDescent="0.2">
      <c r="B1254" s="2">
        <v>1208882</v>
      </c>
      <c r="C1254" s="2" t="s">
        <v>26</v>
      </c>
      <c r="D1254" s="2" t="s">
        <v>54</v>
      </c>
      <c r="E1254" s="3">
        <v>45881.426226851851</v>
      </c>
      <c r="G1254" s="2" t="s">
        <v>937</v>
      </c>
      <c r="H1254" s="2">
        <v>1740391</v>
      </c>
      <c r="I1254" s="2" t="s">
        <v>210</v>
      </c>
      <c r="N1254">
        <v>21</v>
      </c>
      <c r="O1254" s="2" t="s">
        <v>153</v>
      </c>
      <c r="P1254">
        <v>6509456.0999999996</v>
      </c>
      <c r="Q1254" s="2" t="s">
        <v>69</v>
      </c>
      <c r="S1254" s="2">
        <v>10695579</v>
      </c>
      <c r="T1254">
        <v>3062101.38</v>
      </c>
      <c r="U1254" s="2" t="s">
        <v>69</v>
      </c>
    </row>
    <row r="1255" spans="2:21" x14ac:dyDescent="0.2">
      <c r="B1255" s="2">
        <v>1208882</v>
      </c>
      <c r="C1255" s="2" t="s">
        <v>26</v>
      </c>
      <c r="D1255" s="2" t="s">
        <v>54</v>
      </c>
      <c r="E1255" s="3">
        <v>45881.426226851851</v>
      </c>
      <c r="G1255" s="2" t="s">
        <v>937</v>
      </c>
      <c r="H1255" s="2">
        <v>1740392</v>
      </c>
      <c r="I1255" s="2" t="s">
        <v>223</v>
      </c>
      <c r="N1255">
        <v>21</v>
      </c>
      <c r="O1255" s="2" t="s">
        <v>153</v>
      </c>
      <c r="P1255">
        <v>566039.1</v>
      </c>
      <c r="Q1255" s="2" t="s">
        <v>69</v>
      </c>
      <c r="S1255" s="2">
        <v>10695580</v>
      </c>
      <c r="T1255">
        <v>355254.39</v>
      </c>
      <c r="U1255" s="2" t="s">
        <v>69</v>
      </c>
    </row>
    <row r="1256" spans="2:21" x14ac:dyDescent="0.2">
      <c r="B1256" s="2">
        <v>1208882</v>
      </c>
      <c r="C1256" s="2" t="s">
        <v>26</v>
      </c>
      <c r="D1256" s="2" t="s">
        <v>54</v>
      </c>
      <c r="E1256" s="3">
        <v>45881.426226851851</v>
      </c>
      <c r="G1256" s="2" t="s">
        <v>937</v>
      </c>
      <c r="H1256" s="2">
        <v>1740393</v>
      </c>
      <c r="I1256" s="2" t="s">
        <v>236</v>
      </c>
      <c r="N1256">
        <v>21</v>
      </c>
      <c r="O1256" s="2" t="s">
        <v>153</v>
      </c>
      <c r="P1256">
        <v>495285.18</v>
      </c>
      <c r="Q1256" s="2" t="s">
        <v>69</v>
      </c>
      <c r="S1256" s="2">
        <v>10695581</v>
      </c>
      <c r="T1256">
        <v>293916.18</v>
      </c>
      <c r="U1256" s="2" t="s">
        <v>69</v>
      </c>
    </row>
    <row r="1257" spans="2:21" x14ac:dyDescent="0.2">
      <c r="B1257" s="2">
        <v>1208882</v>
      </c>
      <c r="C1257" s="2" t="s">
        <v>26</v>
      </c>
      <c r="D1257" s="2" t="s">
        <v>54</v>
      </c>
      <c r="E1257" s="3">
        <v>45881.426226851851</v>
      </c>
      <c r="G1257" s="2" t="s">
        <v>937</v>
      </c>
      <c r="H1257" s="2">
        <v>1740394</v>
      </c>
      <c r="I1257" s="2" t="s">
        <v>249</v>
      </c>
      <c r="N1257">
        <v>21</v>
      </c>
      <c r="O1257" s="2" t="s">
        <v>153</v>
      </c>
      <c r="P1257">
        <v>7909194.9000000004</v>
      </c>
      <c r="Q1257" s="2" t="s">
        <v>69</v>
      </c>
      <c r="S1257" s="2">
        <v>10695582</v>
      </c>
      <c r="T1257">
        <v>7909194.9000000004</v>
      </c>
      <c r="U1257" s="2" t="s">
        <v>69</v>
      </c>
    </row>
    <row r="1258" spans="2:21" x14ac:dyDescent="0.2">
      <c r="B1258" s="2">
        <v>1208882</v>
      </c>
      <c r="C1258" s="2" t="s">
        <v>26</v>
      </c>
      <c r="D1258" s="2" t="s">
        <v>54</v>
      </c>
      <c r="E1258" s="3">
        <v>45881.426226851851</v>
      </c>
      <c r="G1258" s="2" t="s">
        <v>937</v>
      </c>
      <c r="H1258" s="2">
        <v>1740395</v>
      </c>
      <c r="I1258" s="2" t="s">
        <v>262</v>
      </c>
      <c r="N1258">
        <v>21</v>
      </c>
      <c r="O1258" s="2" t="s">
        <v>153</v>
      </c>
      <c r="P1258">
        <v>1981138.14</v>
      </c>
      <c r="Q1258" s="2" t="s">
        <v>69</v>
      </c>
      <c r="S1258" s="2">
        <v>10695583</v>
      </c>
      <c r="T1258">
        <v>1981138.14</v>
      </c>
      <c r="U1258" s="2" t="s">
        <v>69</v>
      </c>
    </row>
    <row r="1259" spans="2:21" x14ac:dyDescent="0.2">
      <c r="B1259" s="2">
        <v>1208882</v>
      </c>
      <c r="C1259" s="2" t="s">
        <v>26</v>
      </c>
      <c r="D1259" s="2" t="s">
        <v>54</v>
      </c>
      <c r="E1259" s="3">
        <v>45881.426226851851</v>
      </c>
      <c r="G1259" s="2" t="s">
        <v>937</v>
      </c>
      <c r="H1259" s="2">
        <v>1740396</v>
      </c>
      <c r="I1259" s="2" t="s">
        <v>275</v>
      </c>
      <c r="N1259">
        <v>21</v>
      </c>
      <c r="O1259" s="2" t="s">
        <v>153</v>
      </c>
      <c r="P1259">
        <v>2122648.56</v>
      </c>
      <c r="Q1259" s="2" t="s">
        <v>69</v>
      </c>
      <c r="S1259" s="2">
        <v>10695584</v>
      </c>
      <c r="T1259">
        <v>820677.36</v>
      </c>
      <c r="U1259" s="2" t="s">
        <v>69</v>
      </c>
    </row>
    <row r="1260" spans="2:21" x14ac:dyDescent="0.2">
      <c r="B1260" s="2">
        <v>1208882</v>
      </c>
      <c r="C1260" s="2" t="s">
        <v>26</v>
      </c>
      <c r="D1260" s="2" t="s">
        <v>54</v>
      </c>
      <c r="E1260" s="3">
        <v>45881.426226851851</v>
      </c>
      <c r="G1260" s="2" t="s">
        <v>937</v>
      </c>
      <c r="H1260" s="2">
        <v>1740397</v>
      </c>
      <c r="I1260" s="2" t="s">
        <v>288</v>
      </c>
      <c r="N1260">
        <v>21</v>
      </c>
      <c r="O1260" s="2" t="s">
        <v>153</v>
      </c>
      <c r="P1260">
        <v>1981138.14</v>
      </c>
      <c r="Q1260" s="2" t="s">
        <v>69</v>
      </c>
      <c r="S1260" s="2">
        <v>10695585</v>
      </c>
      <c r="T1260">
        <v>1371786</v>
      </c>
      <c r="U1260" s="2" t="s">
        <v>69</v>
      </c>
    </row>
    <row r="1261" spans="2:21" x14ac:dyDescent="0.2">
      <c r="B1261" s="2">
        <v>1208882</v>
      </c>
      <c r="C1261" s="2" t="s">
        <v>26</v>
      </c>
      <c r="D1261" s="2" t="s">
        <v>54</v>
      </c>
      <c r="E1261" s="3">
        <v>45881.426226851851</v>
      </c>
      <c r="G1261" s="2" t="s">
        <v>937</v>
      </c>
      <c r="H1261" s="2">
        <v>1740398</v>
      </c>
      <c r="I1261" s="2" t="s">
        <v>301</v>
      </c>
      <c r="N1261">
        <v>21</v>
      </c>
      <c r="O1261" s="2" t="s">
        <v>153</v>
      </c>
      <c r="P1261">
        <v>990569.07</v>
      </c>
      <c r="Q1261" s="2" t="s">
        <v>69</v>
      </c>
      <c r="S1261" s="2">
        <v>10695586</v>
      </c>
      <c r="T1261">
        <v>661411.38</v>
      </c>
      <c r="U1261" s="2" t="s">
        <v>69</v>
      </c>
    </row>
    <row r="1262" spans="2:21" x14ac:dyDescent="0.2">
      <c r="B1262" s="2">
        <v>1208882</v>
      </c>
      <c r="C1262" s="2" t="s">
        <v>26</v>
      </c>
      <c r="D1262" s="2" t="s">
        <v>54</v>
      </c>
      <c r="E1262" s="3">
        <v>45881.426226851851</v>
      </c>
      <c r="G1262" s="2" t="s">
        <v>937</v>
      </c>
      <c r="H1262" s="2">
        <v>1740399</v>
      </c>
      <c r="I1262" s="2" t="s">
        <v>314</v>
      </c>
      <c r="N1262">
        <v>21</v>
      </c>
      <c r="O1262" s="2" t="s">
        <v>153</v>
      </c>
      <c r="P1262">
        <v>2655015.5499999998</v>
      </c>
      <c r="Q1262" s="2" t="s">
        <v>69</v>
      </c>
      <c r="S1262" s="2">
        <v>10695587</v>
      </c>
      <c r="T1262">
        <v>2655015.5499999998</v>
      </c>
      <c r="U1262" s="2" t="s">
        <v>69</v>
      </c>
    </row>
    <row r="1263" spans="2:21" x14ac:dyDescent="0.2">
      <c r="B1263" s="2">
        <v>1208882</v>
      </c>
      <c r="C1263" s="2" t="s">
        <v>26</v>
      </c>
      <c r="D1263" s="2" t="s">
        <v>54</v>
      </c>
      <c r="E1263" s="3">
        <v>45881.426226851851</v>
      </c>
      <c r="G1263" s="2" t="s">
        <v>937</v>
      </c>
      <c r="H1263" s="2">
        <v>1740400</v>
      </c>
      <c r="I1263" s="2" t="s">
        <v>327</v>
      </c>
      <c r="N1263">
        <v>21</v>
      </c>
      <c r="O1263" s="2" t="s">
        <v>153</v>
      </c>
      <c r="P1263">
        <v>1330085.46</v>
      </c>
      <c r="Q1263" s="2" t="s">
        <v>69</v>
      </c>
      <c r="S1263" s="2">
        <v>10695588</v>
      </c>
      <c r="T1263">
        <v>1330085.46</v>
      </c>
      <c r="U1263" s="2" t="s">
        <v>69</v>
      </c>
    </row>
    <row r="1264" spans="2:21" x14ac:dyDescent="0.2">
      <c r="B1264" s="2">
        <v>1208882</v>
      </c>
      <c r="C1264" s="2" t="s">
        <v>26</v>
      </c>
      <c r="D1264" s="2" t="s">
        <v>54</v>
      </c>
      <c r="E1264" s="3">
        <v>45881.426226851851</v>
      </c>
      <c r="G1264" s="2" t="s">
        <v>937</v>
      </c>
      <c r="H1264" s="2">
        <v>1740401</v>
      </c>
      <c r="I1264" s="2" t="s">
        <v>340</v>
      </c>
      <c r="N1264">
        <v>21</v>
      </c>
      <c r="O1264" s="2" t="s">
        <v>153</v>
      </c>
      <c r="P1264">
        <v>215877.7</v>
      </c>
      <c r="Q1264" s="2" t="s">
        <v>69</v>
      </c>
      <c r="S1264" s="2">
        <v>10695589</v>
      </c>
      <c r="T1264">
        <v>215877.7</v>
      </c>
      <c r="U1264" s="2" t="s">
        <v>69</v>
      </c>
    </row>
    <row r="1265" spans="2:21" x14ac:dyDescent="0.2">
      <c r="B1265" s="2">
        <v>1208882</v>
      </c>
      <c r="C1265" s="2" t="s">
        <v>26</v>
      </c>
      <c r="D1265" s="2" t="s">
        <v>54</v>
      </c>
      <c r="E1265" s="3">
        <v>45881.426226851851</v>
      </c>
      <c r="G1265" s="2" t="s">
        <v>937</v>
      </c>
      <c r="H1265" s="2">
        <v>1740402</v>
      </c>
      <c r="I1265" s="2" t="s">
        <v>353</v>
      </c>
      <c r="N1265">
        <v>21</v>
      </c>
      <c r="O1265" s="2" t="s">
        <v>153</v>
      </c>
      <c r="P1265">
        <v>1388728.4</v>
      </c>
      <c r="Q1265" s="2" t="s">
        <v>69</v>
      </c>
      <c r="S1265" s="2">
        <v>10695590</v>
      </c>
      <c r="T1265">
        <v>1388728.4</v>
      </c>
      <c r="U1265" s="2" t="s">
        <v>69</v>
      </c>
    </row>
    <row r="1266" spans="2:21" x14ac:dyDescent="0.2">
      <c r="B1266" s="2">
        <v>1208882</v>
      </c>
      <c r="C1266" s="2" t="s">
        <v>26</v>
      </c>
      <c r="D1266" s="2" t="s">
        <v>54</v>
      </c>
      <c r="E1266" s="3">
        <v>45881.426226851851</v>
      </c>
      <c r="G1266" s="2" t="s">
        <v>937</v>
      </c>
      <c r="H1266" s="2">
        <v>1740403</v>
      </c>
      <c r="I1266" s="2" t="s">
        <v>366</v>
      </c>
      <c r="N1266">
        <v>21</v>
      </c>
      <c r="O1266" s="2" t="s">
        <v>153</v>
      </c>
      <c r="P1266">
        <v>678493.56</v>
      </c>
      <c r="Q1266" s="2" t="s">
        <v>69</v>
      </c>
      <c r="S1266" s="2">
        <v>10695591</v>
      </c>
      <c r="T1266">
        <v>678493.56</v>
      </c>
      <c r="U1266" s="2" t="s">
        <v>69</v>
      </c>
    </row>
    <row r="1267" spans="2:21" x14ac:dyDescent="0.2">
      <c r="B1267" s="2">
        <v>1208882</v>
      </c>
      <c r="C1267" s="2" t="s">
        <v>26</v>
      </c>
      <c r="D1267" s="2" t="s">
        <v>54</v>
      </c>
      <c r="E1267" s="3">
        <v>45881.426226851851</v>
      </c>
      <c r="G1267" s="2" t="s">
        <v>937</v>
      </c>
      <c r="H1267" s="2">
        <v>1740404</v>
      </c>
      <c r="I1267" s="2" t="s">
        <v>379</v>
      </c>
      <c r="N1267">
        <v>21</v>
      </c>
      <c r="O1267" s="2" t="s">
        <v>153</v>
      </c>
      <c r="P1267">
        <v>3347515.15</v>
      </c>
      <c r="Q1267" s="2" t="s">
        <v>69</v>
      </c>
      <c r="S1267" s="2">
        <v>10695592</v>
      </c>
      <c r="T1267">
        <v>3347515.15</v>
      </c>
      <c r="U1267" s="2" t="s">
        <v>69</v>
      </c>
    </row>
    <row r="1268" spans="2:21" x14ac:dyDescent="0.2">
      <c r="B1268" s="2">
        <v>1208882</v>
      </c>
      <c r="C1268" s="2" t="s">
        <v>26</v>
      </c>
      <c r="D1268" s="2" t="s">
        <v>54</v>
      </c>
      <c r="E1268" s="3">
        <v>45881.426226851851</v>
      </c>
      <c r="G1268" s="2" t="s">
        <v>937</v>
      </c>
      <c r="H1268" s="2">
        <v>1740405</v>
      </c>
      <c r="I1268" s="2" t="s">
        <v>392</v>
      </c>
      <c r="N1268">
        <v>21</v>
      </c>
      <c r="O1268" s="2" t="s">
        <v>153</v>
      </c>
      <c r="P1268">
        <v>559044.72</v>
      </c>
      <c r="Q1268" s="2" t="s">
        <v>69</v>
      </c>
      <c r="S1268" s="2">
        <v>10695593</v>
      </c>
      <c r="T1268">
        <v>559044.72</v>
      </c>
      <c r="U1268" s="2" t="s">
        <v>69</v>
      </c>
    </row>
    <row r="1269" spans="2:21" x14ac:dyDescent="0.2">
      <c r="B1269" s="2">
        <v>1208882</v>
      </c>
      <c r="C1269" s="2" t="s">
        <v>26</v>
      </c>
      <c r="D1269" s="2" t="s">
        <v>54</v>
      </c>
      <c r="E1269" s="3">
        <v>45881.426226851851</v>
      </c>
      <c r="G1269" s="2" t="s">
        <v>937</v>
      </c>
      <c r="H1269" s="2">
        <v>1740406</v>
      </c>
      <c r="I1269" s="2" t="s">
        <v>405</v>
      </c>
      <c r="N1269">
        <v>21</v>
      </c>
      <c r="O1269" s="2" t="s">
        <v>153</v>
      </c>
      <c r="P1269">
        <v>5087777.78</v>
      </c>
      <c r="Q1269" s="2" t="s">
        <v>69</v>
      </c>
      <c r="S1269" s="2">
        <v>10695594</v>
      </c>
      <c r="T1269">
        <v>5087777.78</v>
      </c>
      <c r="U1269" s="2" t="s">
        <v>69</v>
      </c>
    </row>
    <row r="1270" spans="2:21" x14ac:dyDescent="0.2">
      <c r="B1270" s="2">
        <v>1208882</v>
      </c>
      <c r="C1270" s="2" t="s">
        <v>26</v>
      </c>
      <c r="D1270" s="2" t="s">
        <v>54</v>
      </c>
      <c r="E1270" s="3">
        <v>45881.426226851851</v>
      </c>
      <c r="G1270" s="2" t="s">
        <v>937</v>
      </c>
      <c r="H1270" s="2">
        <v>1740407</v>
      </c>
      <c r="I1270" s="2" t="s">
        <v>418</v>
      </c>
      <c r="N1270">
        <v>21</v>
      </c>
      <c r="O1270" s="2" t="s">
        <v>153</v>
      </c>
      <c r="P1270">
        <v>3347515.15</v>
      </c>
      <c r="Q1270" s="2" t="s">
        <v>69</v>
      </c>
      <c r="S1270" s="2">
        <v>10695595</v>
      </c>
      <c r="T1270">
        <v>3347515.15</v>
      </c>
      <c r="U1270" s="2" t="s">
        <v>69</v>
      </c>
    </row>
    <row r="1271" spans="2:21" x14ac:dyDescent="0.2">
      <c r="B1271" s="2">
        <v>1208882</v>
      </c>
      <c r="C1271" s="2" t="s">
        <v>26</v>
      </c>
      <c r="D1271" s="2" t="s">
        <v>54</v>
      </c>
      <c r="E1271" s="3">
        <v>45881.426226851851</v>
      </c>
      <c r="G1271" s="2" t="s">
        <v>937</v>
      </c>
      <c r="H1271" s="2">
        <v>1740408</v>
      </c>
      <c r="I1271" s="2" t="s">
        <v>431</v>
      </c>
      <c r="N1271">
        <v>21</v>
      </c>
      <c r="O1271" s="2" t="s">
        <v>153</v>
      </c>
      <c r="P1271">
        <v>1947760.9</v>
      </c>
      <c r="Q1271" s="2" t="s">
        <v>69</v>
      </c>
      <c r="S1271" s="2">
        <v>10695596</v>
      </c>
      <c r="T1271">
        <v>1947760.9</v>
      </c>
      <c r="U1271" s="2" t="s">
        <v>69</v>
      </c>
    </row>
    <row r="1272" spans="2:21" x14ac:dyDescent="0.2">
      <c r="B1272" s="2">
        <v>1208882</v>
      </c>
      <c r="C1272" s="2" t="s">
        <v>26</v>
      </c>
      <c r="D1272" s="2" t="s">
        <v>54</v>
      </c>
      <c r="E1272" s="3">
        <v>45881.426226851851</v>
      </c>
      <c r="G1272" s="2" t="s">
        <v>937</v>
      </c>
      <c r="H1272" s="2">
        <v>1740409</v>
      </c>
      <c r="I1272" s="2" t="s">
        <v>444</v>
      </c>
      <c r="N1272">
        <v>21</v>
      </c>
      <c r="O1272" s="2" t="s">
        <v>153</v>
      </c>
      <c r="P1272">
        <v>2355091.08</v>
      </c>
      <c r="Q1272" s="2" t="s">
        <v>69</v>
      </c>
      <c r="S1272" s="2">
        <v>10695597</v>
      </c>
      <c r="T1272">
        <v>2306665.77</v>
      </c>
      <c r="U1272" s="2" t="s">
        <v>69</v>
      </c>
    </row>
    <row r="1273" spans="2:21" x14ac:dyDescent="0.2">
      <c r="B1273" s="2">
        <v>1208882</v>
      </c>
      <c r="C1273" s="2" t="s">
        <v>26</v>
      </c>
      <c r="D1273" s="2" t="s">
        <v>54</v>
      </c>
      <c r="E1273" s="3">
        <v>45881.426226851851</v>
      </c>
      <c r="G1273" s="2" t="s">
        <v>937</v>
      </c>
      <c r="H1273" s="2">
        <v>1740410</v>
      </c>
      <c r="I1273" s="2" t="s">
        <v>457</v>
      </c>
      <c r="N1273">
        <v>21</v>
      </c>
      <c r="O1273" s="2" t="s">
        <v>153</v>
      </c>
      <c r="P1273">
        <v>2355091.08</v>
      </c>
      <c r="Q1273" s="2" t="s">
        <v>69</v>
      </c>
      <c r="S1273" s="2">
        <v>10695598</v>
      </c>
      <c r="T1273">
        <v>2306665.77</v>
      </c>
      <c r="U1273" s="2" t="s">
        <v>69</v>
      </c>
    </row>
    <row r="1274" spans="2:21" x14ac:dyDescent="0.2">
      <c r="B1274" s="2">
        <v>1208882</v>
      </c>
      <c r="C1274" s="2" t="s">
        <v>26</v>
      </c>
      <c r="D1274" s="2" t="s">
        <v>54</v>
      </c>
      <c r="E1274" s="3">
        <v>45881.426226851851</v>
      </c>
      <c r="G1274" s="2" t="s">
        <v>937</v>
      </c>
      <c r="H1274" s="2">
        <v>1740411</v>
      </c>
      <c r="I1274" s="2" t="s">
        <v>470</v>
      </c>
      <c r="N1274">
        <v>21</v>
      </c>
      <c r="O1274" s="2" t="s">
        <v>153</v>
      </c>
      <c r="P1274">
        <v>962329</v>
      </c>
      <c r="Q1274" s="2" t="s">
        <v>69</v>
      </c>
      <c r="S1274" s="2">
        <v>10695599</v>
      </c>
      <c r="T1274">
        <v>962329</v>
      </c>
      <c r="U1274" s="2" t="s">
        <v>69</v>
      </c>
    </row>
    <row r="1275" spans="2:21" x14ac:dyDescent="0.2">
      <c r="B1275" s="2">
        <v>1208882</v>
      </c>
      <c r="C1275" s="2" t="s">
        <v>26</v>
      </c>
      <c r="D1275" s="2" t="s">
        <v>54</v>
      </c>
      <c r="E1275" s="3">
        <v>45881.426226851851</v>
      </c>
      <c r="G1275" s="2" t="s">
        <v>937</v>
      </c>
      <c r="H1275" s="2">
        <v>1740412</v>
      </c>
      <c r="I1275" s="2" t="s">
        <v>483</v>
      </c>
      <c r="N1275">
        <v>21</v>
      </c>
      <c r="O1275" s="2" t="s">
        <v>153</v>
      </c>
      <c r="P1275">
        <v>278177.25</v>
      </c>
      <c r="Q1275" s="2" t="s">
        <v>69</v>
      </c>
      <c r="S1275" s="2">
        <v>10695600</v>
      </c>
      <c r="T1275">
        <v>278177.25</v>
      </c>
      <c r="U1275" s="2" t="s">
        <v>69</v>
      </c>
    </row>
    <row r="1276" spans="2:21" x14ac:dyDescent="0.2">
      <c r="B1276" s="2">
        <v>1208882</v>
      </c>
      <c r="C1276" s="2" t="s">
        <v>26</v>
      </c>
      <c r="D1276" s="2" t="s">
        <v>54</v>
      </c>
      <c r="E1276" s="3">
        <v>45881.426226851851</v>
      </c>
      <c r="G1276" s="2" t="s">
        <v>937</v>
      </c>
      <c r="H1276" s="2">
        <v>1740413</v>
      </c>
      <c r="I1276" s="2" t="s">
        <v>496</v>
      </c>
      <c r="N1276">
        <v>21</v>
      </c>
      <c r="O1276" s="2" t="s">
        <v>153</v>
      </c>
      <c r="P1276">
        <v>278177.25</v>
      </c>
      <c r="Q1276" s="2" t="s">
        <v>69</v>
      </c>
      <c r="S1276" s="2">
        <v>10695601</v>
      </c>
      <c r="T1276">
        <v>278177.25</v>
      </c>
      <c r="U1276" s="2" t="s">
        <v>69</v>
      </c>
    </row>
    <row r="1277" spans="2:21" x14ac:dyDescent="0.2">
      <c r="B1277" s="2">
        <v>1208882</v>
      </c>
      <c r="C1277" s="2" t="s">
        <v>26</v>
      </c>
      <c r="D1277" s="2" t="s">
        <v>54</v>
      </c>
      <c r="E1277" s="3">
        <v>45881.426226851851</v>
      </c>
      <c r="G1277" s="2" t="s">
        <v>937</v>
      </c>
      <c r="H1277" s="2">
        <v>1740414</v>
      </c>
      <c r="I1277" s="2" t="s">
        <v>509</v>
      </c>
      <c r="N1277">
        <v>21</v>
      </c>
      <c r="O1277" s="2" t="s">
        <v>153</v>
      </c>
      <c r="P1277">
        <v>2846724.3</v>
      </c>
      <c r="Q1277" s="2" t="s">
        <v>69</v>
      </c>
      <c r="S1277" s="2">
        <v>10695602</v>
      </c>
      <c r="T1277">
        <v>2471351.1</v>
      </c>
      <c r="U1277" s="2" t="s">
        <v>69</v>
      </c>
    </row>
    <row r="1278" spans="2:21" x14ac:dyDescent="0.2">
      <c r="B1278" s="2">
        <v>1208882</v>
      </c>
      <c r="C1278" s="2" t="s">
        <v>26</v>
      </c>
      <c r="D1278" s="2" t="s">
        <v>54</v>
      </c>
      <c r="E1278" s="3">
        <v>45881.426226851851</v>
      </c>
      <c r="G1278" s="2" t="s">
        <v>937</v>
      </c>
      <c r="H1278" s="2">
        <v>1740415</v>
      </c>
      <c r="I1278" s="2" t="s">
        <v>522</v>
      </c>
      <c r="N1278">
        <v>21</v>
      </c>
      <c r="O1278" s="2" t="s">
        <v>153</v>
      </c>
      <c r="P1278">
        <v>2175998.6</v>
      </c>
      <c r="Q1278" s="2" t="s">
        <v>69</v>
      </c>
      <c r="S1278" s="2">
        <v>10695603</v>
      </c>
      <c r="T1278">
        <v>1948296.5</v>
      </c>
      <c r="U1278" s="2" t="s">
        <v>69</v>
      </c>
    </row>
    <row r="1279" spans="2:21" x14ac:dyDescent="0.2">
      <c r="B1279" s="2">
        <v>1208882</v>
      </c>
      <c r="C1279" s="2" t="s">
        <v>26</v>
      </c>
      <c r="D1279" s="2" t="s">
        <v>54</v>
      </c>
      <c r="E1279" s="3">
        <v>45881.426226851851</v>
      </c>
      <c r="G1279" s="2" t="s">
        <v>937</v>
      </c>
      <c r="H1279" s="2">
        <v>1740416</v>
      </c>
      <c r="I1279" s="2" t="s">
        <v>535</v>
      </c>
      <c r="N1279">
        <v>21</v>
      </c>
      <c r="O1279" s="2" t="s">
        <v>153</v>
      </c>
      <c r="P1279">
        <v>2175998.6</v>
      </c>
      <c r="Q1279" s="2" t="s">
        <v>69</v>
      </c>
      <c r="S1279" s="2">
        <v>10695604</v>
      </c>
      <c r="T1279">
        <v>1948296.5</v>
      </c>
      <c r="U1279" s="2" t="s">
        <v>69</v>
      </c>
    </row>
    <row r="1280" spans="2:21" x14ac:dyDescent="0.2">
      <c r="B1280" s="2">
        <v>1208882</v>
      </c>
      <c r="C1280" s="2" t="s">
        <v>26</v>
      </c>
      <c r="D1280" s="2" t="s">
        <v>54</v>
      </c>
      <c r="E1280" s="3">
        <v>45881.426226851851</v>
      </c>
      <c r="G1280" s="2" t="s">
        <v>937</v>
      </c>
      <c r="H1280" s="2">
        <v>1740417</v>
      </c>
      <c r="I1280" s="2" t="s">
        <v>548</v>
      </c>
      <c r="N1280">
        <v>21</v>
      </c>
      <c r="O1280" s="2" t="s">
        <v>153</v>
      </c>
      <c r="P1280">
        <v>9732372.1500000004</v>
      </c>
      <c r="Q1280" s="2" t="s">
        <v>69</v>
      </c>
      <c r="S1280" s="2">
        <v>10695605</v>
      </c>
      <c r="T1280">
        <v>8006931.5999999996</v>
      </c>
      <c r="U1280" s="2" t="s">
        <v>69</v>
      </c>
    </row>
    <row r="1281" spans="2:21" x14ac:dyDescent="0.2">
      <c r="B1281" s="2">
        <v>1208882</v>
      </c>
      <c r="C1281" s="2" t="s">
        <v>26</v>
      </c>
      <c r="D1281" s="2" t="s">
        <v>54</v>
      </c>
      <c r="E1281" s="3">
        <v>45881.426226851851</v>
      </c>
      <c r="G1281" s="2" t="s">
        <v>937</v>
      </c>
      <c r="H1281" s="2">
        <v>1740418</v>
      </c>
      <c r="I1281" s="2" t="s">
        <v>561</v>
      </c>
      <c r="N1281">
        <v>21</v>
      </c>
      <c r="O1281" s="2" t="s">
        <v>153</v>
      </c>
      <c r="P1281">
        <v>7457024.9000000004</v>
      </c>
      <c r="Q1281" s="2" t="s">
        <v>69</v>
      </c>
      <c r="S1281" s="2">
        <v>10695606</v>
      </c>
      <c r="T1281">
        <v>5892156.2000000002</v>
      </c>
      <c r="U1281" s="2" t="s">
        <v>69</v>
      </c>
    </row>
    <row r="1282" spans="2:21" x14ac:dyDescent="0.2">
      <c r="B1282" s="2">
        <v>1208882</v>
      </c>
      <c r="C1282" s="2" t="s">
        <v>26</v>
      </c>
      <c r="D1282" s="2" t="s">
        <v>54</v>
      </c>
      <c r="E1282" s="3">
        <v>45881.426226851851</v>
      </c>
      <c r="G1282" s="2" t="s">
        <v>937</v>
      </c>
      <c r="H1282" s="2">
        <v>1740419</v>
      </c>
      <c r="I1282" s="2" t="s">
        <v>574</v>
      </c>
      <c r="N1282">
        <v>21</v>
      </c>
      <c r="O1282" s="2" t="s">
        <v>153</v>
      </c>
      <c r="P1282">
        <v>7457024.9000000004</v>
      </c>
      <c r="Q1282" s="2" t="s">
        <v>69</v>
      </c>
      <c r="S1282" s="2">
        <v>10695607</v>
      </c>
      <c r="T1282">
        <v>5892156.2000000002</v>
      </c>
      <c r="U1282" s="2" t="s">
        <v>69</v>
      </c>
    </row>
    <row r="1283" spans="2:21" x14ac:dyDescent="0.2">
      <c r="B1283" s="2">
        <v>1208882</v>
      </c>
      <c r="C1283" s="2" t="s">
        <v>26</v>
      </c>
      <c r="D1283" s="2" t="s">
        <v>54</v>
      </c>
      <c r="E1283" s="3">
        <v>45881.426226851851</v>
      </c>
      <c r="G1283" s="2" t="s">
        <v>937</v>
      </c>
      <c r="H1283" s="2">
        <v>1740420</v>
      </c>
      <c r="I1283" s="2" t="s">
        <v>587</v>
      </c>
      <c r="N1283">
        <v>21</v>
      </c>
      <c r="O1283" s="2" t="s">
        <v>153</v>
      </c>
      <c r="P1283">
        <v>1694828.95</v>
      </c>
      <c r="Q1283" s="2" t="s">
        <v>69</v>
      </c>
      <c r="S1283" s="2">
        <v>10695608</v>
      </c>
      <c r="T1283">
        <v>1694828.95</v>
      </c>
      <c r="U1283" s="2" t="s">
        <v>69</v>
      </c>
    </row>
    <row r="1284" spans="2:21" x14ac:dyDescent="0.2">
      <c r="B1284" s="2">
        <v>1208882</v>
      </c>
      <c r="C1284" s="2" t="s">
        <v>26</v>
      </c>
      <c r="D1284" s="2" t="s">
        <v>54</v>
      </c>
      <c r="E1284" s="3">
        <v>45881.426226851851</v>
      </c>
      <c r="G1284" s="2" t="s">
        <v>937</v>
      </c>
      <c r="H1284" s="2">
        <v>1740421</v>
      </c>
      <c r="I1284" s="2" t="s">
        <v>600</v>
      </c>
      <c r="N1284">
        <v>21</v>
      </c>
      <c r="O1284" s="2" t="s">
        <v>153</v>
      </c>
      <c r="P1284">
        <v>1935411.2</v>
      </c>
      <c r="Q1284" s="2" t="s">
        <v>69</v>
      </c>
      <c r="S1284" s="2">
        <v>10695609</v>
      </c>
      <c r="T1284">
        <v>1935411.2</v>
      </c>
      <c r="U1284" s="2" t="s">
        <v>69</v>
      </c>
    </row>
    <row r="1285" spans="2:21" x14ac:dyDescent="0.2">
      <c r="B1285" s="2">
        <v>1208882</v>
      </c>
      <c r="C1285" s="2" t="s">
        <v>26</v>
      </c>
      <c r="D1285" s="2" t="s">
        <v>54</v>
      </c>
      <c r="E1285" s="3">
        <v>45881.426226851851</v>
      </c>
      <c r="G1285" s="2" t="s">
        <v>937</v>
      </c>
      <c r="H1285" s="2">
        <v>1740422</v>
      </c>
      <c r="I1285" s="2" t="s">
        <v>613</v>
      </c>
      <c r="N1285">
        <v>21</v>
      </c>
      <c r="O1285" s="2" t="s">
        <v>153</v>
      </c>
      <c r="P1285">
        <v>4886918.2</v>
      </c>
      <c r="Q1285" s="2" t="s">
        <v>69</v>
      </c>
      <c r="S1285" s="2">
        <v>10695610</v>
      </c>
      <c r="T1285">
        <v>4886918.2</v>
      </c>
      <c r="U1285" s="2" t="s">
        <v>69</v>
      </c>
    </row>
    <row r="1286" spans="2:21" x14ac:dyDescent="0.2">
      <c r="B1286" s="2">
        <v>1208882</v>
      </c>
      <c r="C1286" s="2" t="s">
        <v>26</v>
      </c>
      <c r="D1286" s="2" t="s">
        <v>54</v>
      </c>
      <c r="E1286" s="3">
        <v>45881.426226851851</v>
      </c>
      <c r="G1286" s="2" t="s">
        <v>937</v>
      </c>
      <c r="H1286" s="2">
        <v>1740423</v>
      </c>
      <c r="I1286" s="2" t="s">
        <v>626</v>
      </c>
      <c r="N1286">
        <v>21</v>
      </c>
      <c r="O1286" s="2" t="s">
        <v>153</v>
      </c>
      <c r="P1286">
        <v>2168996.63</v>
      </c>
      <c r="Q1286" s="2" t="s">
        <v>69</v>
      </c>
      <c r="S1286" s="2">
        <v>10695611</v>
      </c>
      <c r="T1286">
        <v>2168996.63</v>
      </c>
      <c r="U1286" s="2" t="s">
        <v>69</v>
      </c>
    </row>
    <row r="1287" spans="2:21" x14ac:dyDescent="0.2">
      <c r="B1287" s="2">
        <v>1208882</v>
      </c>
      <c r="C1287" s="2" t="s">
        <v>26</v>
      </c>
      <c r="D1287" s="2" t="s">
        <v>54</v>
      </c>
      <c r="E1287" s="3">
        <v>45881.426226851851</v>
      </c>
      <c r="G1287" s="2" t="s">
        <v>937</v>
      </c>
      <c r="H1287" s="2">
        <v>1740424</v>
      </c>
      <c r="I1287" s="2" t="s">
        <v>639</v>
      </c>
      <c r="N1287">
        <v>21</v>
      </c>
      <c r="O1287" s="2" t="s">
        <v>153</v>
      </c>
      <c r="P1287">
        <v>424529.97</v>
      </c>
      <c r="Q1287" s="2" t="s">
        <v>69</v>
      </c>
      <c r="S1287" s="2">
        <v>10695612</v>
      </c>
      <c r="T1287">
        <v>320683.68</v>
      </c>
      <c r="U1287" s="2" t="s">
        <v>69</v>
      </c>
    </row>
    <row r="1288" spans="2:21" x14ac:dyDescent="0.2">
      <c r="B1288" s="2">
        <v>1208882</v>
      </c>
      <c r="C1288" s="2" t="s">
        <v>26</v>
      </c>
      <c r="D1288" s="2" t="s">
        <v>54</v>
      </c>
      <c r="E1288" s="3">
        <v>45881.426226851851</v>
      </c>
      <c r="G1288" s="2" t="s">
        <v>937</v>
      </c>
      <c r="H1288" s="2">
        <v>1740425</v>
      </c>
      <c r="I1288" s="2" t="s">
        <v>652</v>
      </c>
      <c r="N1288">
        <v>21</v>
      </c>
      <c r="O1288" s="2" t="s">
        <v>153</v>
      </c>
      <c r="P1288">
        <v>42581.88</v>
      </c>
      <c r="Q1288" s="2" t="s">
        <v>69</v>
      </c>
      <c r="S1288" s="2">
        <v>10695613</v>
      </c>
      <c r="T1288">
        <v>42581.88</v>
      </c>
      <c r="U1288" s="2" t="s">
        <v>69</v>
      </c>
    </row>
    <row r="1289" spans="2:21" x14ac:dyDescent="0.2">
      <c r="B1289" s="2">
        <v>1208882</v>
      </c>
      <c r="C1289" s="2" t="s">
        <v>26</v>
      </c>
      <c r="D1289" s="2" t="s">
        <v>54</v>
      </c>
      <c r="E1289" s="3">
        <v>45881.426226851851</v>
      </c>
      <c r="G1289" s="2" t="s">
        <v>937</v>
      </c>
      <c r="H1289" s="2">
        <v>1740426</v>
      </c>
      <c r="I1289" s="2" t="s">
        <v>665</v>
      </c>
      <c r="N1289">
        <v>21</v>
      </c>
      <c r="O1289" s="2" t="s">
        <v>153</v>
      </c>
      <c r="P1289">
        <v>2020798.2</v>
      </c>
      <c r="Q1289" s="2" t="s">
        <v>69</v>
      </c>
      <c r="S1289" s="2">
        <v>10695614</v>
      </c>
      <c r="T1289">
        <v>2020798.2</v>
      </c>
      <c r="U1289" s="2" t="s">
        <v>69</v>
      </c>
    </row>
    <row r="1290" spans="2:21" x14ac:dyDescent="0.2">
      <c r="B1290" s="2">
        <v>1208882</v>
      </c>
      <c r="C1290" s="2" t="s">
        <v>26</v>
      </c>
      <c r="D1290" s="2" t="s">
        <v>54</v>
      </c>
      <c r="E1290" s="3">
        <v>45881.426226851851</v>
      </c>
      <c r="G1290" s="2" t="s">
        <v>937</v>
      </c>
      <c r="H1290" s="2">
        <v>1740427</v>
      </c>
      <c r="I1290" s="2" t="s">
        <v>678</v>
      </c>
      <c r="N1290">
        <v>21</v>
      </c>
      <c r="O1290" s="2" t="s">
        <v>153</v>
      </c>
      <c r="P1290">
        <v>2203927.0499999998</v>
      </c>
      <c r="Q1290" s="2" t="s">
        <v>69</v>
      </c>
      <c r="S1290" s="2">
        <v>10695615</v>
      </c>
      <c r="T1290">
        <v>2203927.0499999998</v>
      </c>
      <c r="U1290" s="2" t="s">
        <v>69</v>
      </c>
    </row>
    <row r="1291" spans="2:21" x14ac:dyDescent="0.2">
      <c r="B1291" s="2">
        <v>1208882</v>
      </c>
      <c r="C1291" s="2" t="s">
        <v>26</v>
      </c>
      <c r="D1291" s="2" t="s">
        <v>54</v>
      </c>
      <c r="E1291" s="3">
        <v>45881.426226851851</v>
      </c>
      <c r="G1291" s="2" t="s">
        <v>937</v>
      </c>
      <c r="H1291" s="2">
        <v>1740428</v>
      </c>
      <c r="I1291" s="2" t="s">
        <v>691</v>
      </c>
      <c r="N1291">
        <v>21</v>
      </c>
      <c r="O1291" s="2" t="s">
        <v>153</v>
      </c>
      <c r="P1291">
        <v>3389657.9</v>
      </c>
      <c r="Q1291" s="2" t="s">
        <v>69</v>
      </c>
      <c r="S1291" s="2">
        <v>10695616</v>
      </c>
      <c r="T1291">
        <v>1609977.55</v>
      </c>
      <c r="U1291" s="2" t="s">
        <v>69</v>
      </c>
    </row>
    <row r="1292" spans="2:21" x14ac:dyDescent="0.2">
      <c r="B1292" s="2">
        <v>1208882</v>
      </c>
      <c r="C1292" s="2" t="s">
        <v>26</v>
      </c>
      <c r="D1292" s="2" t="s">
        <v>54</v>
      </c>
      <c r="E1292" s="3">
        <v>45881.426226851851</v>
      </c>
      <c r="G1292" s="2" t="s">
        <v>937</v>
      </c>
      <c r="H1292" s="2">
        <v>1740429</v>
      </c>
      <c r="I1292" s="2" t="s">
        <v>704</v>
      </c>
      <c r="N1292">
        <v>21</v>
      </c>
      <c r="O1292" s="2" t="s">
        <v>153</v>
      </c>
      <c r="P1292">
        <v>888550.56</v>
      </c>
      <c r="Q1292" s="2" t="s">
        <v>69</v>
      </c>
      <c r="S1292" s="2">
        <v>10695617</v>
      </c>
      <c r="T1292">
        <v>784886.22</v>
      </c>
      <c r="U1292" s="2" t="s">
        <v>69</v>
      </c>
    </row>
    <row r="1293" spans="2:21" x14ac:dyDescent="0.2">
      <c r="B1293" s="2">
        <v>1208882</v>
      </c>
      <c r="C1293" s="2" t="s">
        <v>26</v>
      </c>
      <c r="D1293" s="2" t="s">
        <v>54</v>
      </c>
      <c r="E1293" s="3">
        <v>45881.426226851851</v>
      </c>
      <c r="G1293" s="2" t="s">
        <v>937</v>
      </c>
      <c r="H1293" s="2">
        <v>1740430</v>
      </c>
      <c r="I1293" s="2" t="s">
        <v>717</v>
      </c>
      <c r="N1293">
        <v>21</v>
      </c>
      <c r="O1293" s="2" t="s">
        <v>153</v>
      </c>
      <c r="P1293">
        <v>1808913.23</v>
      </c>
      <c r="Q1293" s="2" t="s">
        <v>69</v>
      </c>
      <c r="S1293" s="2">
        <v>10695618</v>
      </c>
      <c r="T1293">
        <v>1808913.23</v>
      </c>
      <c r="U1293" s="2" t="s">
        <v>69</v>
      </c>
    </row>
    <row r="1294" spans="2:21" x14ac:dyDescent="0.2">
      <c r="B1294" s="2">
        <v>1208882</v>
      </c>
      <c r="C1294" s="2" t="s">
        <v>26</v>
      </c>
      <c r="D1294" s="2" t="s">
        <v>54</v>
      </c>
      <c r="E1294" s="3">
        <v>45881.426226851851</v>
      </c>
      <c r="G1294" s="2" t="s">
        <v>937</v>
      </c>
      <c r="H1294" s="2">
        <v>1740431</v>
      </c>
      <c r="I1294" s="2" t="s">
        <v>730</v>
      </c>
      <c r="N1294">
        <v>21</v>
      </c>
      <c r="O1294" s="2" t="s">
        <v>153</v>
      </c>
      <c r="P1294">
        <v>2824713.2</v>
      </c>
      <c r="Q1294" s="2" t="s">
        <v>69</v>
      </c>
      <c r="S1294" s="2">
        <v>10695619</v>
      </c>
      <c r="T1294">
        <v>360340.35</v>
      </c>
      <c r="U1294" s="2" t="s">
        <v>69</v>
      </c>
    </row>
    <row r="1295" spans="2:21" x14ac:dyDescent="0.2">
      <c r="B1295" s="2">
        <v>1208882</v>
      </c>
      <c r="C1295" s="2" t="s">
        <v>26</v>
      </c>
      <c r="D1295" s="2" t="s">
        <v>54</v>
      </c>
      <c r="E1295" s="3">
        <v>45881.426226851851</v>
      </c>
      <c r="G1295" s="2" t="s">
        <v>937</v>
      </c>
      <c r="H1295" s="2">
        <v>1740432</v>
      </c>
      <c r="I1295" s="2" t="s">
        <v>743</v>
      </c>
      <c r="N1295">
        <v>21</v>
      </c>
      <c r="O1295" s="2" t="s">
        <v>153</v>
      </c>
      <c r="P1295">
        <v>11419794.66</v>
      </c>
      <c r="Q1295" s="2" t="s">
        <v>69</v>
      </c>
      <c r="S1295" s="2">
        <v>10695620</v>
      </c>
      <c r="T1295">
        <v>5197933.74</v>
      </c>
      <c r="U1295" s="2" t="s">
        <v>69</v>
      </c>
    </row>
    <row r="1296" spans="2:21" x14ac:dyDescent="0.2">
      <c r="B1296" s="2">
        <v>1208882</v>
      </c>
      <c r="C1296" s="2" t="s">
        <v>26</v>
      </c>
      <c r="D1296" s="2" t="s">
        <v>54</v>
      </c>
      <c r="E1296" s="3">
        <v>45881.426226851851</v>
      </c>
      <c r="G1296" s="2" t="s">
        <v>937</v>
      </c>
      <c r="H1296" s="2">
        <v>1740433</v>
      </c>
      <c r="I1296" s="2" t="s">
        <v>756</v>
      </c>
      <c r="N1296">
        <v>21</v>
      </c>
      <c r="O1296" s="2" t="s">
        <v>153</v>
      </c>
      <c r="P1296">
        <v>1401935.47</v>
      </c>
      <c r="Q1296" s="2" t="s">
        <v>69</v>
      </c>
      <c r="S1296" s="2">
        <v>10695621</v>
      </c>
      <c r="T1296">
        <v>1401935.47</v>
      </c>
      <c r="U1296" s="2" t="s">
        <v>69</v>
      </c>
    </row>
    <row r="1297" spans="2:21" x14ac:dyDescent="0.2">
      <c r="B1297" s="2">
        <v>1208882</v>
      </c>
      <c r="C1297" s="2" t="s">
        <v>26</v>
      </c>
      <c r="D1297" s="2" t="s">
        <v>54</v>
      </c>
      <c r="E1297" s="3">
        <v>45881.426226851851</v>
      </c>
      <c r="G1297" s="2" t="s">
        <v>937</v>
      </c>
      <c r="H1297" s="2">
        <v>1740434</v>
      </c>
      <c r="I1297" s="2" t="s">
        <v>769</v>
      </c>
      <c r="N1297">
        <v>21</v>
      </c>
      <c r="O1297" s="2" t="s">
        <v>153</v>
      </c>
      <c r="P1297">
        <v>993037.24</v>
      </c>
      <c r="Q1297" s="2" t="s">
        <v>69</v>
      </c>
      <c r="S1297" s="2">
        <v>10695622</v>
      </c>
      <c r="T1297">
        <v>463017.98</v>
      </c>
      <c r="U1297" s="2" t="s">
        <v>69</v>
      </c>
    </row>
    <row r="1298" spans="2:21" x14ac:dyDescent="0.2">
      <c r="B1298" s="2">
        <v>1208882</v>
      </c>
      <c r="C1298" s="2" t="s">
        <v>26</v>
      </c>
      <c r="D1298" s="2" t="s">
        <v>54</v>
      </c>
      <c r="E1298" s="3">
        <v>45881.426226851851</v>
      </c>
      <c r="G1298" s="2" t="s">
        <v>937</v>
      </c>
      <c r="H1298" s="2">
        <v>1740435</v>
      </c>
      <c r="I1298" s="2" t="s">
        <v>782</v>
      </c>
      <c r="N1298">
        <v>21</v>
      </c>
      <c r="O1298" s="2" t="s">
        <v>153</v>
      </c>
      <c r="P1298">
        <v>1864526.6</v>
      </c>
      <c r="Q1298" s="2" t="s">
        <v>69</v>
      </c>
      <c r="S1298" s="2">
        <v>10695623</v>
      </c>
      <c r="T1298">
        <v>1287767.8</v>
      </c>
      <c r="U1298" s="2" t="s">
        <v>69</v>
      </c>
    </row>
    <row r="1299" spans="2:21" x14ac:dyDescent="0.2">
      <c r="B1299" s="2">
        <v>1208882</v>
      </c>
      <c r="C1299" s="2" t="s">
        <v>26</v>
      </c>
      <c r="D1299" s="2" t="s">
        <v>54</v>
      </c>
      <c r="E1299" s="3">
        <v>45881.426226851851</v>
      </c>
      <c r="G1299" s="2" t="s">
        <v>937</v>
      </c>
      <c r="H1299" s="2">
        <v>1740436</v>
      </c>
      <c r="I1299" s="2" t="s">
        <v>795</v>
      </c>
      <c r="N1299">
        <v>21</v>
      </c>
      <c r="O1299" s="2" t="s">
        <v>153</v>
      </c>
      <c r="P1299">
        <v>3077840.67</v>
      </c>
      <c r="Q1299" s="2" t="s">
        <v>69</v>
      </c>
      <c r="S1299" s="2">
        <v>10695624</v>
      </c>
      <c r="T1299">
        <v>711988.41</v>
      </c>
      <c r="U1299" s="2" t="s">
        <v>69</v>
      </c>
    </row>
    <row r="1300" spans="2:21" x14ac:dyDescent="0.2">
      <c r="B1300" s="2">
        <v>1208882</v>
      </c>
      <c r="C1300" s="2" t="s">
        <v>26</v>
      </c>
      <c r="D1300" s="2" t="s">
        <v>54</v>
      </c>
      <c r="E1300" s="3">
        <v>45881.426226851851</v>
      </c>
      <c r="G1300" s="2" t="s">
        <v>937</v>
      </c>
      <c r="H1300" s="2">
        <v>1740437</v>
      </c>
      <c r="I1300" s="2" t="s">
        <v>808</v>
      </c>
      <c r="N1300">
        <v>21</v>
      </c>
      <c r="O1300" s="2" t="s">
        <v>153</v>
      </c>
      <c r="P1300">
        <v>806277.36</v>
      </c>
      <c r="Q1300" s="2" t="s">
        <v>69</v>
      </c>
      <c r="S1300" s="2">
        <v>10695625</v>
      </c>
      <c r="T1300">
        <v>302802.92</v>
      </c>
      <c r="U1300" s="2" t="s">
        <v>69</v>
      </c>
    </row>
    <row r="1301" spans="2:21" x14ac:dyDescent="0.2">
      <c r="B1301" s="2">
        <v>1208882</v>
      </c>
      <c r="C1301" s="2" t="s">
        <v>26</v>
      </c>
      <c r="D1301" s="2" t="s">
        <v>54</v>
      </c>
      <c r="E1301" s="3">
        <v>45881.426226851851</v>
      </c>
      <c r="G1301" s="2" t="s">
        <v>937</v>
      </c>
      <c r="H1301" s="2">
        <v>1740438</v>
      </c>
      <c r="I1301" s="2" t="s">
        <v>821</v>
      </c>
      <c r="N1301">
        <v>21</v>
      </c>
      <c r="O1301" s="2" t="s">
        <v>153</v>
      </c>
      <c r="P1301">
        <v>14150990.4</v>
      </c>
      <c r="Q1301" s="2" t="s">
        <v>69</v>
      </c>
      <c r="S1301" s="2">
        <v>10695626</v>
      </c>
      <c r="T1301">
        <v>10613242.800000001</v>
      </c>
      <c r="U1301" s="2" t="s">
        <v>69</v>
      </c>
    </row>
    <row r="1302" spans="2:21" x14ac:dyDescent="0.2">
      <c r="B1302" s="2">
        <v>1208882</v>
      </c>
      <c r="C1302" s="2" t="s">
        <v>26</v>
      </c>
      <c r="D1302" s="2" t="s">
        <v>54</v>
      </c>
      <c r="E1302" s="3">
        <v>45881.426226851851</v>
      </c>
      <c r="G1302" s="2" t="s">
        <v>937</v>
      </c>
      <c r="H1302" s="2">
        <v>1740439</v>
      </c>
      <c r="I1302" s="2" t="s">
        <v>834</v>
      </c>
      <c r="N1302">
        <v>21</v>
      </c>
      <c r="O1302" s="2" t="s">
        <v>153</v>
      </c>
      <c r="P1302">
        <v>3784567.2</v>
      </c>
      <c r="Q1302" s="2" t="s">
        <v>69</v>
      </c>
      <c r="S1302" s="2">
        <v>10695627</v>
      </c>
      <c r="T1302">
        <v>3784567.2</v>
      </c>
      <c r="U1302" s="2" t="s">
        <v>69</v>
      </c>
    </row>
    <row r="1303" spans="2:21" x14ac:dyDescent="0.2">
      <c r="B1303" s="2">
        <v>1208882</v>
      </c>
      <c r="C1303" s="2" t="s">
        <v>26</v>
      </c>
      <c r="D1303" s="2" t="s">
        <v>54</v>
      </c>
      <c r="E1303" s="3">
        <v>45881.426226851851</v>
      </c>
      <c r="G1303" s="2" t="s">
        <v>937</v>
      </c>
      <c r="H1303" s="2">
        <v>1740440</v>
      </c>
      <c r="I1303" s="2" t="s">
        <v>847</v>
      </c>
      <c r="N1303">
        <v>1</v>
      </c>
      <c r="O1303" s="2" t="s">
        <v>153</v>
      </c>
      <c r="P1303">
        <v>0</v>
      </c>
      <c r="Q1303" s="2" t="s">
        <v>69</v>
      </c>
      <c r="S1303" s="2">
        <v>10695628</v>
      </c>
      <c r="T1303">
        <v>0</v>
      </c>
      <c r="U1303" s="2" t="s">
        <v>69</v>
      </c>
    </row>
    <row r="1304" spans="2:21" x14ac:dyDescent="0.2">
      <c r="B1304" s="2">
        <v>1208882</v>
      </c>
      <c r="C1304" s="2" t="s">
        <v>26</v>
      </c>
      <c r="D1304" s="2" t="s">
        <v>54</v>
      </c>
      <c r="E1304" s="3">
        <v>45881.426226851851</v>
      </c>
      <c r="G1304" s="2" t="s">
        <v>937</v>
      </c>
      <c r="H1304" s="2">
        <v>1740441</v>
      </c>
      <c r="I1304" s="2" t="s">
        <v>860</v>
      </c>
      <c r="N1304">
        <v>1</v>
      </c>
      <c r="O1304" s="2" t="s">
        <v>153</v>
      </c>
      <c r="P1304">
        <v>3640399765.46</v>
      </c>
      <c r="Q1304" s="2" t="s">
        <v>69</v>
      </c>
      <c r="S1304" s="2">
        <v>10695629</v>
      </c>
      <c r="T1304">
        <v>3564766039.3800001</v>
      </c>
      <c r="U1304" s="2" t="s">
        <v>69</v>
      </c>
    </row>
    <row r="1305" spans="2:21" x14ac:dyDescent="0.2">
      <c r="B1305" s="2">
        <v>1208882</v>
      </c>
      <c r="C1305" s="2" t="s">
        <v>26</v>
      </c>
      <c r="D1305" s="2" t="s">
        <v>54</v>
      </c>
      <c r="E1305" s="3">
        <v>45881.426226851851</v>
      </c>
      <c r="G1305" s="2" t="s">
        <v>937</v>
      </c>
      <c r="H1305" s="2">
        <v>1740442</v>
      </c>
      <c r="I1305" s="2" t="s">
        <v>873</v>
      </c>
      <c r="N1305">
        <v>1</v>
      </c>
      <c r="O1305" s="2" t="s">
        <v>153</v>
      </c>
      <c r="P1305">
        <v>691675955.44000006</v>
      </c>
      <c r="Q1305" s="2" t="s">
        <v>69</v>
      </c>
      <c r="S1305" s="2">
        <v>10695630</v>
      </c>
      <c r="T1305">
        <v>677305547.48000002</v>
      </c>
      <c r="U1305" s="2" t="s">
        <v>69</v>
      </c>
    </row>
    <row r="1306" spans="2:21" x14ac:dyDescent="0.2">
      <c r="B1306" s="2">
        <v>1209951</v>
      </c>
      <c r="C1306" s="2" t="s">
        <v>27</v>
      </c>
      <c r="D1306" s="2" t="s">
        <v>55</v>
      </c>
      <c r="E1306" s="3">
        <v>45881.632349537038</v>
      </c>
      <c r="G1306" s="2" t="s">
        <v>937</v>
      </c>
      <c r="H1306" s="2">
        <v>1740381</v>
      </c>
      <c r="I1306" s="2" t="s">
        <v>64</v>
      </c>
      <c r="N1306">
        <v>21</v>
      </c>
      <c r="O1306" s="2" t="s">
        <v>84</v>
      </c>
      <c r="P1306">
        <v>1450014991.3499999</v>
      </c>
      <c r="Q1306" s="2" t="s">
        <v>69</v>
      </c>
      <c r="S1306" s="2">
        <v>10723424</v>
      </c>
      <c r="T1306">
        <v>1450014991.3499999</v>
      </c>
      <c r="U1306" s="2" t="s">
        <v>69</v>
      </c>
    </row>
    <row r="1307" spans="2:21" x14ac:dyDescent="0.2">
      <c r="B1307" s="2">
        <v>1209951</v>
      </c>
      <c r="C1307" s="2" t="s">
        <v>27</v>
      </c>
      <c r="D1307" s="2" t="s">
        <v>55</v>
      </c>
      <c r="E1307" s="3">
        <v>45881.632349537038</v>
      </c>
      <c r="G1307" s="2" t="s">
        <v>937</v>
      </c>
      <c r="H1307" s="2">
        <v>1740382</v>
      </c>
      <c r="I1307" s="2" t="s">
        <v>92</v>
      </c>
      <c r="N1307">
        <v>21</v>
      </c>
      <c r="O1307" s="2" t="s">
        <v>84</v>
      </c>
      <c r="P1307">
        <v>9590460</v>
      </c>
      <c r="Q1307" s="2" t="s">
        <v>69</v>
      </c>
      <c r="S1307" s="2">
        <v>10723425</v>
      </c>
      <c r="T1307">
        <v>9590460</v>
      </c>
      <c r="U1307" s="2" t="s">
        <v>69</v>
      </c>
    </row>
    <row r="1308" spans="2:21" x14ac:dyDescent="0.2">
      <c r="B1308" s="2">
        <v>1209951</v>
      </c>
      <c r="C1308" s="2" t="s">
        <v>27</v>
      </c>
      <c r="D1308" s="2" t="s">
        <v>55</v>
      </c>
      <c r="E1308" s="3">
        <v>45881.632349537038</v>
      </c>
      <c r="G1308" s="2" t="s">
        <v>937</v>
      </c>
      <c r="H1308" s="2">
        <v>1740383</v>
      </c>
      <c r="I1308" s="2" t="s">
        <v>105</v>
      </c>
      <c r="N1308">
        <v>21</v>
      </c>
      <c r="O1308" s="2" t="s">
        <v>84</v>
      </c>
      <c r="P1308">
        <v>935307.52</v>
      </c>
      <c r="Q1308" s="2" t="s">
        <v>69</v>
      </c>
      <c r="S1308" s="2">
        <v>10723426</v>
      </c>
      <c r="T1308">
        <v>935307.52</v>
      </c>
      <c r="U1308" s="2" t="s">
        <v>69</v>
      </c>
    </row>
    <row r="1309" spans="2:21" x14ac:dyDescent="0.2">
      <c r="B1309" s="2">
        <v>1209951</v>
      </c>
      <c r="C1309" s="2" t="s">
        <v>27</v>
      </c>
      <c r="D1309" s="2" t="s">
        <v>55</v>
      </c>
      <c r="E1309" s="3">
        <v>45881.632349537038</v>
      </c>
      <c r="G1309" s="2" t="s">
        <v>937</v>
      </c>
      <c r="H1309" s="2">
        <v>1740384</v>
      </c>
      <c r="I1309" s="2" t="s">
        <v>118</v>
      </c>
      <c r="N1309">
        <v>21</v>
      </c>
      <c r="O1309" s="2" t="s">
        <v>84</v>
      </c>
      <c r="P1309">
        <v>87282455.790000007</v>
      </c>
      <c r="Q1309" s="2" t="s">
        <v>69</v>
      </c>
      <c r="S1309" s="2">
        <v>10723427</v>
      </c>
      <c r="T1309">
        <v>87282455.790000007</v>
      </c>
      <c r="U1309" s="2" t="s">
        <v>69</v>
      </c>
    </row>
    <row r="1310" spans="2:21" x14ac:dyDescent="0.2">
      <c r="B1310" s="2">
        <v>1209951</v>
      </c>
      <c r="C1310" s="2" t="s">
        <v>27</v>
      </c>
      <c r="D1310" s="2" t="s">
        <v>55</v>
      </c>
      <c r="E1310" s="3">
        <v>45881.632349537038</v>
      </c>
      <c r="G1310" s="2" t="s">
        <v>937</v>
      </c>
      <c r="H1310" s="2">
        <v>1740385</v>
      </c>
      <c r="I1310" s="2" t="s">
        <v>131</v>
      </c>
      <c r="N1310">
        <v>21</v>
      </c>
      <c r="O1310" s="2" t="s">
        <v>84</v>
      </c>
      <c r="P1310">
        <v>25340067.809999999</v>
      </c>
      <c r="Q1310" s="2" t="s">
        <v>69</v>
      </c>
      <c r="S1310" s="2">
        <v>10723428</v>
      </c>
      <c r="T1310">
        <v>25340067.809999999</v>
      </c>
      <c r="U1310" s="2" t="s">
        <v>69</v>
      </c>
    </row>
    <row r="1311" spans="2:21" x14ac:dyDescent="0.2">
      <c r="B1311" s="2">
        <v>1209951</v>
      </c>
      <c r="C1311" s="2" t="s">
        <v>27</v>
      </c>
      <c r="D1311" s="2" t="s">
        <v>55</v>
      </c>
      <c r="E1311" s="3">
        <v>45881.632349537038</v>
      </c>
      <c r="G1311" s="2" t="s">
        <v>937</v>
      </c>
      <c r="H1311" s="2">
        <v>1740386</v>
      </c>
      <c r="I1311" s="2" t="s">
        <v>144</v>
      </c>
      <c r="N1311">
        <v>21</v>
      </c>
      <c r="O1311" s="2" t="s">
        <v>153</v>
      </c>
      <c r="P1311">
        <v>3107185.55</v>
      </c>
      <c r="Q1311" s="2" t="s">
        <v>69</v>
      </c>
      <c r="S1311" s="2">
        <v>10723429</v>
      </c>
      <c r="T1311">
        <v>2885395.65</v>
      </c>
      <c r="U1311" s="2" t="s">
        <v>69</v>
      </c>
    </row>
    <row r="1312" spans="2:21" x14ac:dyDescent="0.2">
      <c r="B1312" s="2">
        <v>1209951</v>
      </c>
      <c r="C1312" s="2" t="s">
        <v>27</v>
      </c>
      <c r="D1312" s="2" t="s">
        <v>55</v>
      </c>
      <c r="E1312" s="3">
        <v>45881.632349537038</v>
      </c>
      <c r="G1312" s="2" t="s">
        <v>937</v>
      </c>
      <c r="H1312" s="2">
        <v>1740387</v>
      </c>
      <c r="I1312" s="2" t="s">
        <v>158</v>
      </c>
      <c r="N1312">
        <v>21</v>
      </c>
      <c r="O1312" s="2" t="s">
        <v>153</v>
      </c>
      <c r="P1312">
        <v>2122648.56</v>
      </c>
      <c r="Q1312" s="2" t="s">
        <v>69</v>
      </c>
      <c r="S1312" s="2">
        <v>10723430</v>
      </c>
      <c r="T1312">
        <v>1518675.72</v>
      </c>
      <c r="U1312" s="2" t="s">
        <v>69</v>
      </c>
    </row>
    <row r="1313" spans="2:21" x14ac:dyDescent="0.2">
      <c r="B1313" s="2">
        <v>1209951</v>
      </c>
      <c r="C1313" s="2" t="s">
        <v>27</v>
      </c>
      <c r="D1313" s="2" t="s">
        <v>55</v>
      </c>
      <c r="E1313" s="3">
        <v>45881.632349537038</v>
      </c>
      <c r="G1313" s="2" t="s">
        <v>937</v>
      </c>
      <c r="H1313" s="2">
        <v>1740388</v>
      </c>
      <c r="I1313" s="2" t="s">
        <v>171</v>
      </c>
      <c r="N1313">
        <v>21</v>
      </c>
      <c r="O1313" s="2" t="s">
        <v>153</v>
      </c>
      <c r="P1313">
        <v>3954597.45</v>
      </c>
      <c r="Q1313" s="2" t="s">
        <v>69</v>
      </c>
      <c r="S1313" s="2">
        <v>10723431</v>
      </c>
      <c r="T1313">
        <v>2641589.5</v>
      </c>
      <c r="U1313" s="2" t="s">
        <v>69</v>
      </c>
    </row>
    <row r="1314" spans="2:21" x14ac:dyDescent="0.2">
      <c r="B1314" s="2">
        <v>1209951</v>
      </c>
      <c r="C1314" s="2" t="s">
        <v>27</v>
      </c>
      <c r="D1314" s="2" t="s">
        <v>55</v>
      </c>
      <c r="E1314" s="3">
        <v>45881.632349537038</v>
      </c>
      <c r="G1314" s="2" t="s">
        <v>937</v>
      </c>
      <c r="H1314" s="2">
        <v>1740389</v>
      </c>
      <c r="I1314" s="2" t="s">
        <v>184</v>
      </c>
      <c r="N1314">
        <v>21</v>
      </c>
      <c r="O1314" s="2" t="s">
        <v>153</v>
      </c>
      <c r="P1314">
        <v>2264158.98</v>
      </c>
      <c r="Q1314" s="2" t="s">
        <v>69</v>
      </c>
      <c r="S1314" s="2">
        <v>10723432</v>
      </c>
      <c r="T1314">
        <v>1236194.1000000001</v>
      </c>
      <c r="U1314" s="2" t="s">
        <v>69</v>
      </c>
    </row>
    <row r="1315" spans="2:21" x14ac:dyDescent="0.2">
      <c r="B1315" s="2">
        <v>1209951</v>
      </c>
      <c r="C1315" s="2" t="s">
        <v>27</v>
      </c>
      <c r="D1315" s="2" t="s">
        <v>55</v>
      </c>
      <c r="E1315" s="3">
        <v>45881.632349537038</v>
      </c>
      <c r="G1315" s="2" t="s">
        <v>937</v>
      </c>
      <c r="H1315" s="2">
        <v>1740390</v>
      </c>
      <c r="I1315" s="2" t="s">
        <v>197</v>
      </c>
      <c r="N1315">
        <v>21</v>
      </c>
      <c r="O1315" s="2" t="s">
        <v>153</v>
      </c>
      <c r="P1315">
        <v>5935735.5899999999</v>
      </c>
      <c r="Q1315" s="2" t="s">
        <v>69</v>
      </c>
      <c r="S1315" s="2">
        <v>10723433</v>
      </c>
      <c r="T1315">
        <v>3156483.66</v>
      </c>
      <c r="U1315" s="2" t="s">
        <v>69</v>
      </c>
    </row>
    <row r="1316" spans="2:21" x14ac:dyDescent="0.2">
      <c r="B1316" s="2">
        <v>1209951</v>
      </c>
      <c r="C1316" s="2" t="s">
        <v>27</v>
      </c>
      <c r="D1316" s="2" t="s">
        <v>55</v>
      </c>
      <c r="E1316" s="3">
        <v>45881.632349537038</v>
      </c>
      <c r="G1316" s="2" t="s">
        <v>937</v>
      </c>
      <c r="H1316" s="2">
        <v>1740391</v>
      </c>
      <c r="I1316" s="2" t="s">
        <v>210</v>
      </c>
      <c r="N1316">
        <v>21</v>
      </c>
      <c r="O1316" s="2" t="s">
        <v>153</v>
      </c>
      <c r="P1316">
        <v>6509456.0999999996</v>
      </c>
      <c r="Q1316" s="2" t="s">
        <v>69</v>
      </c>
      <c r="S1316" s="2">
        <v>10723434</v>
      </c>
      <c r="T1316">
        <v>3062101.38</v>
      </c>
      <c r="U1316" s="2" t="s">
        <v>69</v>
      </c>
    </row>
    <row r="1317" spans="2:21" x14ac:dyDescent="0.2">
      <c r="B1317" s="2">
        <v>1209951</v>
      </c>
      <c r="C1317" s="2" t="s">
        <v>27</v>
      </c>
      <c r="D1317" s="2" t="s">
        <v>55</v>
      </c>
      <c r="E1317" s="3">
        <v>45881.632349537038</v>
      </c>
      <c r="G1317" s="2" t="s">
        <v>937</v>
      </c>
      <c r="H1317" s="2">
        <v>1740392</v>
      </c>
      <c r="I1317" s="2" t="s">
        <v>223</v>
      </c>
      <c r="N1317">
        <v>21</v>
      </c>
      <c r="O1317" s="2" t="s">
        <v>153</v>
      </c>
      <c r="P1317">
        <v>566039.1</v>
      </c>
      <c r="Q1317" s="2" t="s">
        <v>69</v>
      </c>
      <c r="S1317" s="2">
        <v>10723435</v>
      </c>
      <c r="T1317">
        <v>355254.39</v>
      </c>
      <c r="U1317" s="2" t="s">
        <v>69</v>
      </c>
    </row>
    <row r="1318" spans="2:21" x14ac:dyDescent="0.2">
      <c r="B1318" s="2">
        <v>1209951</v>
      </c>
      <c r="C1318" s="2" t="s">
        <v>27</v>
      </c>
      <c r="D1318" s="2" t="s">
        <v>55</v>
      </c>
      <c r="E1318" s="3">
        <v>45881.632349537038</v>
      </c>
      <c r="G1318" s="2" t="s">
        <v>937</v>
      </c>
      <c r="H1318" s="2">
        <v>1740393</v>
      </c>
      <c r="I1318" s="2" t="s">
        <v>236</v>
      </c>
      <c r="N1318">
        <v>21</v>
      </c>
      <c r="O1318" s="2" t="s">
        <v>153</v>
      </c>
      <c r="P1318">
        <v>495285.18</v>
      </c>
      <c r="Q1318" s="2" t="s">
        <v>69</v>
      </c>
      <c r="S1318" s="2">
        <v>10723436</v>
      </c>
      <c r="T1318">
        <v>293916.18</v>
      </c>
      <c r="U1318" s="2" t="s">
        <v>69</v>
      </c>
    </row>
    <row r="1319" spans="2:21" x14ac:dyDescent="0.2">
      <c r="B1319" s="2">
        <v>1209951</v>
      </c>
      <c r="C1319" s="2" t="s">
        <v>27</v>
      </c>
      <c r="D1319" s="2" t="s">
        <v>55</v>
      </c>
      <c r="E1319" s="3">
        <v>45881.632349537038</v>
      </c>
      <c r="G1319" s="2" t="s">
        <v>937</v>
      </c>
      <c r="H1319" s="2">
        <v>1740394</v>
      </c>
      <c r="I1319" s="2" t="s">
        <v>249</v>
      </c>
      <c r="N1319">
        <v>21</v>
      </c>
      <c r="O1319" s="2" t="s">
        <v>153</v>
      </c>
      <c r="P1319">
        <v>7909194.9000000004</v>
      </c>
      <c r="Q1319" s="2" t="s">
        <v>69</v>
      </c>
      <c r="S1319" s="2">
        <v>10723437</v>
      </c>
      <c r="T1319">
        <v>7909194.9000000004</v>
      </c>
      <c r="U1319" s="2" t="s">
        <v>69</v>
      </c>
    </row>
    <row r="1320" spans="2:21" x14ac:dyDescent="0.2">
      <c r="B1320" s="2">
        <v>1209951</v>
      </c>
      <c r="C1320" s="2" t="s">
        <v>27</v>
      </c>
      <c r="D1320" s="2" t="s">
        <v>55</v>
      </c>
      <c r="E1320" s="3">
        <v>45881.632349537038</v>
      </c>
      <c r="G1320" s="2" t="s">
        <v>937</v>
      </c>
      <c r="H1320" s="2">
        <v>1740395</v>
      </c>
      <c r="I1320" s="2" t="s">
        <v>262</v>
      </c>
      <c r="N1320">
        <v>21</v>
      </c>
      <c r="O1320" s="2" t="s">
        <v>153</v>
      </c>
      <c r="P1320">
        <v>1981138.14</v>
      </c>
      <c r="Q1320" s="2" t="s">
        <v>69</v>
      </c>
      <c r="S1320" s="2">
        <v>10723438</v>
      </c>
      <c r="T1320">
        <v>1981138.14</v>
      </c>
      <c r="U1320" s="2" t="s">
        <v>69</v>
      </c>
    </row>
    <row r="1321" spans="2:21" x14ac:dyDescent="0.2">
      <c r="B1321" s="2">
        <v>1209951</v>
      </c>
      <c r="C1321" s="2" t="s">
        <v>27</v>
      </c>
      <c r="D1321" s="2" t="s">
        <v>55</v>
      </c>
      <c r="E1321" s="3">
        <v>45881.632349537038</v>
      </c>
      <c r="G1321" s="2" t="s">
        <v>937</v>
      </c>
      <c r="H1321" s="2">
        <v>1740396</v>
      </c>
      <c r="I1321" s="2" t="s">
        <v>275</v>
      </c>
      <c r="N1321">
        <v>21</v>
      </c>
      <c r="O1321" s="2" t="s">
        <v>153</v>
      </c>
      <c r="P1321">
        <v>2122648.56</v>
      </c>
      <c r="Q1321" s="2" t="s">
        <v>69</v>
      </c>
      <c r="S1321" s="2">
        <v>10723439</v>
      </c>
      <c r="T1321">
        <v>820677.36</v>
      </c>
      <c r="U1321" s="2" t="s">
        <v>69</v>
      </c>
    </row>
    <row r="1322" spans="2:21" x14ac:dyDescent="0.2">
      <c r="B1322" s="2">
        <v>1209951</v>
      </c>
      <c r="C1322" s="2" t="s">
        <v>27</v>
      </c>
      <c r="D1322" s="2" t="s">
        <v>55</v>
      </c>
      <c r="E1322" s="3">
        <v>45881.632349537038</v>
      </c>
      <c r="G1322" s="2" t="s">
        <v>937</v>
      </c>
      <c r="H1322" s="2">
        <v>1740397</v>
      </c>
      <c r="I1322" s="2" t="s">
        <v>288</v>
      </c>
      <c r="N1322">
        <v>21</v>
      </c>
      <c r="O1322" s="2" t="s">
        <v>153</v>
      </c>
      <c r="P1322">
        <v>1981138.14</v>
      </c>
      <c r="Q1322" s="2" t="s">
        <v>69</v>
      </c>
      <c r="S1322" s="2">
        <v>10723440</v>
      </c>
      <c r="T1322">
        <v>1371786</v>
      </c>
      <c r="U1322" s="2" t="s">
        <v>69</v>
      </c>
    </row>
    <row r="1323" spans="2:21" x14ac:dyDescent="0.2">
      <c r="B1323" s="2">
        <v>1209951</v>
      </c>
      <c r="C1323" s="2" t="s">
        <v>27</v>
      </c>
      <c r="D1323" s="2" t="s">
        <v>55</v>
      </c>
      <c r="E1323" s="3">
        <v>45881.632349537038</v>
      </c>
      <c r="G1323" s="2" t="s">
        <v>937</v>
      </c>
      <c r="H1323" s="2">
        <v>1740398</v>
      </c>
      <c r="I1323" s="2" t="s">
        <v>301</v>
      </c>
      <c r="N1323">
        <v>21</v>
      </c>
      <c r="O1323" s="2" t="s">
        <v>153</v>
      </c>
      <c r="P1323">
        <v>990569.07</v>
      </c>
      <c r="Q1323" s="2" t="s">
        <v>69</v>
      </c>
      <c r="S1323" s="2">
        <v>10723441</v>
      </c>
      <c r="T1323">
        <v>661411.38</v>
      </c>
      <c r="U1323" s="2" t="s">
        <v>69</v>
      </c>
    </row>
    <row r="1324" spans="2:21" x14ac:dyDescent="0.2">
      <c r="B1324" s="2">
        <v>1209951</v>
      </c>
      <c r="C1324" s="2" t="s">
        <v>27</v>
      </c>
      <c r="D1324" s="2" t="s">
        <v>55</v>
      </c>
      <c r="E1324" s="3">
        <v>45881.632349537038</v>
      </c>
      <c r="G1324" s="2" t="s">
        <v>937</v>
      </c>
      <c r="H1324" s="2">
        <v>1740399</v>
      </c>
      <c r="I1324" s="2" t="s">
        <v>314</v>
      </c>
      <c r="N1324">
        <v>21</v>
      </c>
      <c r="O1324" s="2" t="s">
        <v>153</v>
      </c>
      <c r="P1324">
        <v>2655015.5499999998</v>
      </c>
      <c r="Q1324" s="2" t="s">
        <v>69</v>
      </c>
      <c r="S1324" s="2">
        <v>10723442</v>
      </c>
      <c r="T1324">
        <v>2655015.5499999998</v>
      </c>
      <c r="U1324" s="2" t="s">
        <v>69</v>
      </c>
    </row>
    <row r="1325" spans="2:21" x14ac:dyDescent="0.2">
      <c r="B1325" s="2">
        <v>1209951</v>
      </c>
      <c r="C1325" s="2" t="s">
        <v>27</v>
      </c>
      <c r="D1325" s="2" t="s">
        <v>55</v>
      </c>
      <c r="E1325" s="3">
        <v>45881.632349537038</v>
      </c>
      <c r="G1325" s="2" t="s">
        <v>937</v>
      </c>
      <c r="H1325" s="2">
        <v>1740400</v>
      </c>
      <c r="I1325" s="2" t="s">
        <v>327</v>
      </c>
      <c r="N1325">
        <v>21</v>
      </c>
      <c r="O1325" s="2" t="s">
        <v>153</v>
      </c>
      <c r="P1325">
        <v>1330085.46</v>
      </c>
      <c r="Q1325" s="2" t="s">
        <v>69</v>
      </c>
      <c r="S1325" s="2">
        <v>10723443</v>
      </c>
      <c r="T1325">
        <v>1330085.46</v>
      </c>
      <c r="U1325" s="2" t="s">
        <v>69</v>
      </c>
    </row>
    <row r="1326" spans="2:21" x14ac:dyDescent="0.2">
      <c r="B1326" s="2">
        <v>1209951</v>
      </c>
      <c r="C1326" s="2" t="s">
        <v>27</v>
      </c>
      <c r="D1326" s="2" t="s">
        <v>55</v>
      </c>
      <c r="E1326" s="3">
        <v>45881.632349537038</v>
      </c>
      <c r="G1326" s="2" t="s">
        <v>937</v>
      </c>
      <c r="H1326" s="2">
        <v>1740401</v>
      </c>
      <c r="I1326" s="2" t="s">
        <v>340</v>
      </c>
      <c r="N1326">
        <v>21</v>
      </c>
      <c r="O1326" s="2" t="s">
        <v>153</v>
      </c>
      <c r="P1326">
        <v>215877.7</v>
      </c>
      <c r="Q1326" s="2" t="s">
        <v>69</v>
      </c>
      <c r="S1326" s="2">
        <v>10723444</v>
      </c>
      <c r="T1326">
        <v>215877.7</v>
      </c>
      <c r="U1326" s="2" t="s">
        <v>69</v>
      </c>
    </row>
    <row r="1327" spans="2:21" x14ac:dyDescent="0.2">
      <c r="B1327" s="2">
        <v>1209951</v>
      </c>
      <c r="C1327" s="2" t="s">
        <v>27</v>
      </c>
      <c r="D1327" s="2" t="s">
        <v>55</v>
      </c>
      <c r="E1327" s="3">
        <v>45881.632349537038</v>
      </c>
      <c r="G1327" s="2" t="s">
        <v>937</v>
      </c>
      <c r="H1327" s="2">
        <v>1740402</v>
      </c>
      <c r="I1327" s="2" t="s">
        <v>353</v>
      </c>
      <c r="N1327">
        <v>21</v>
      </c>
      <c r="O1327" s="2" t="s">
        <v>153</v>
      </c>
      <c r="P1327">
        <v>1388728.4</v>
      </c>
      <c r="Q1327" s="2" t="s">
        <v>69</v>
      </c>
      <c r="S1327" s="2">
        <v>10723445</v>
      </c>
      <c r="T1327">
        <v>1388728.4</v>
      </c>
      <c r="U1327" s="2" t="s">
        <v>69</v>
      </c>
    </row>
    <row r="1328" spans="2:21" x14ac:dyDescent="0.2">
      <c r="B1328" s="2">
        <v>1209951</v>
      </c>
      <c r="C1328" s="2" t="s">
        <v>27</v>
      </c>
      <c r="D1328" s="2" t="s">
        <v>55</v>
      </c>
      <c r="E1328" s="3">
        <v>45881.632349537038</v>
      </c>
      <c r="G1328" s="2" t="s">
        <v>937</v>
      </c>
      <c r="H1328" s="2">
        <v>1740403</v>
      </c>
      <c r="I1328" s="2" t="s">
        <v>366</v>
      </c>
      <c r="N1328">
        <v>21</v>
      </c>
      <c r="O1328" s="2" t="s">
        <v>153</v>
      </c>
      <c r="P1328">
        <v>678493.56</v>
      </c>
      <c r="Q1328" s="2" t="s">
        <v>69</v>
      </c>
      <c r="S1328" s="2">
        <v>10723446</v>
      </c>
      <c r="T1328">
        <v>678493.56</v>
      </c>
      <c r="U1328" s="2" t="s">
        <v>69</v>
      </c>
    </row>
    <row r="1329" spans="2:21" x14ac:dyDescent="0.2">
      <c r="B1329" s="2">
        <v>1209951</v>
      </c>
      <c r="C1329" s="2" t="s">
        <v>27</v>
      </c>
      <c r="D1329" s="2" t="s">
        <v>55</v>
      </c>
      <c r="E1329" s="3">
        <v>45881.632349537038</v>
      </c>
      <c r="G1329" s="2" t="s">
        <v>937</v>
      </c>
      <c r="H1329" s="2">
        <v>1740404</v>
      </c>
      <c r="I1329" s="2" t="s">
        <v>379</v>
      </c>
      <c r="N1329">
        <v>21</v>
      </c>
      <c r="O1329" s="2" t="s">
        <v>153</v>
      </c>
      <c r="P1329">
        <v>3347515.15</v>
      </c>
      <c r="Q1329" s="2" t="s">
        <v>69</v>
      </c>
      <c r="S1329" s="2">
        <v>10723447</v>
      </c>
      <c r="T1329">
        <v>3347515.15</v>
      </c>
      <c r="U1329" s="2" t="s">
        <v>69</v>
      </c>
    </row>
    <row r="1330" spans="2:21" x14ac:dyDescent="0.2">
      <c r="B1330" s="2">
        <v>1209951</v>
      </c>
      <c r="C1330" s="2" t="s">
        <v>27</v>
      </c>
      <c r="D1330" s="2" t="s">
        <v>55</v>
      </c>
      <c r="E1330" s="3">
        <v>45881.632349537038</v>
      </c>
      <c r="G1330" s="2" t="s">
        <v>937</v>
      </c>
      <c r="H1330" s="2">
        <v>1740405</v>
      </c>
      <c r="I1330" s="2" t="s">
        <v>392</v>
      </c>
      <c r="N1330">
        <v>21</v>
      </c>
      <c r="O1330" s="2" t="s">
        <v>153</v>
      </c>
      <c r="P1330">
        <v>559044.72</v>
      </c>
      <c r="Q1330" s="2" t="s">
        <v>69</v>
      </c>
      <c r="S1330" s="2">
        <v>10723448</v>
      </c>
      <c r="T1330">
        <v>559044.72</v>
      </c>
      <c r="U1330" s="2" t="s">
        <v>69</v>
      </c>
    </row>
    <row r="1331" spans="2:21" x14ac:dyDescent="0.2">
      <c r="B1331" s="2">
        <v>1209951</v>
      </c>
      <c r="C1331" s="2" t="s">
        <v>27</v>
      </c>
      <c r="D1331" s="2" t="s">
        <v>55</v>
      </c>
      <c r="E1331" s="3">
        <v>45881.632349537038</v>
      </c>
      <c r="G1331" s="2" t="s">
        <v>937</v>
      </c>
      <c r="H1331" s="2">
        <v>1740406</v>
      </c>
      <c r="I1331" s="2" t="s">
        <v>405</v>
      </c>
      <c r="N1331">
        <v>21</v>
      </c>
      <c r="O1331" s="2" t="s">
        <v>153</v>
      </c>
      <c r="P1331">
        <v>5087777.78</v>
      </c>
      <c r="Q1331" s="2" t="s">
        <v>69</v>
      </c>
      <c r="S1331" s="2">
        <v>10723449</v>
      </c>
      <c r="T1331">
        <v>5087777.78</v>
      </c>
      <c r="U1331" s="2" t="s">
        <v>69</v>
      </c>
    </row>
    <row r="1332" spans="2:21" x14ac:dyDescent="0.2">
      <c r="B1332" s="2">
        <v>1209951</v>
      </c>
      <c r="C1332" s="2" t="s">
        <v>27</v>
      </c>
      <c r="D1332" s="2" t="s">
        <v>55</v>
      </c>
      <c r="E1332" s="3">
        <v>45881.632349537038</v>
      </c>
      <c r="G1332" s="2" t="s">
        <v>937</v>
      </c>
      <c r="H1332" s="2">
        <v>1740407</v>
      </c>
      <c r="I1332" s="2" t="s">
        <v>418</v>
      </c>
      <c r="N1332">
        <v>21</v>
      </c>
      <c r="O1332" s="2" t="s">
        <v>153</v>
      </c>
      <c r="P1332">
        <v>3347515.15</v>
      </c>
      <c r="Q1332" s="2" t="s">
        <v>69</v>
      </c>
      <c r="S1332" s="2">
        <v>10723450</v>
      </c>
      <c r="T1332">
        <v>3347515.15</v>
      </c>
      <c r="U1332" s="2" t="s">
        <v>69</v>
      </c>
    </row>
    <row r="1333" spans="2:21" x14ac:dyDescent="0.2">
      <c r="B1333" s="2">
        <v>1209951</v>
      </c>
      <c r="C1333" s="2" t="s">
        <v>27</v>
      </c>
      <c r="D1333" s="2" t="s">
        <v>55</v>
      </c>
      <c r="E1333" s="3">
        <v>45881.632349537038</v>
      </c>
      <c r="G1333" s="2" t="s">
        <v>937</v>
      </c>
      <c r="H1333" s="2">
        <v>1740408</v>
      </c>
      <c r="I1333" s="2" t="s">
        <v>431</v>
      </c>
      <c r="N1333">
        <v>21</v>
      </c>
      <c r="O1333" s="2" t="s">
        <v>153</v>
      </c>
      <c r="P1333">
        <v>1947760.9</v>
      </c>
      <c r="Q1333" s="2" t="s">
        <v>69</v>
      </c>
      <c r="S1333" s="2">
        <v>10723451</v>
      </c>
      <c r="T1333">
        <v>1947760.9</v>
      </c>
      <c r="U1333" s="2" t="s">
        <v>69</v>
      </c>
    </row>
    <row r="1334" spans="2:21" x14ac:dyDescent="0.2">
      <c r="B1334" s="2">
        <v>1209951</v>
      </c>
      <c r="C1334" s="2" t="s">
        <v>27</v>
      </c>
      <c r="D1334" s="2" t="s">
        <v>55</v>
      </c>
      <c r="E1334" s="3">
        <v>45881.632349537038</v>
      </c>
      <c r="G1334" s="2" t="s">
        <v>937</v>
      </c>
      <c r="H1334" s="2">
        <v>1740409</v>
      </c>
      <c r="I1334" s="2" t="s">
        <v>444</v>
      </c>
      <c r="N1334">
        <v>21</v>
      </c>
      <c r="O1334" s="2" t="s">
        <v>153</v>
      </c>
      <c r="P1334">
        <v>2355091.08</v>
      </c>
      <c r="Q1334" s="2" t="s">
        <v>69</v>
      </c>
      <c r="S1334" s="2">
        <v>10723452</v>
      </c>
      <c r="T1334">
        <v>2306665.77</v>
      </c>
      <c r="U1334" s="2" t="s">
        <v>69</v>
      </c>
    </row>
    <row r="1335" spans="2:21" x14ac:dyDescent="0.2">
      <c r="B1335" s="2">
        <v>1209951</v>
      </c>
      <c r="C1335" s="2" t="s">
        <v>27</v>
      </c>
      <c r="D1335" s="2" t="s">
        <v>55</v>
      </c>
      <c r="E1335" s="3">
        <v>45881.632349537038</v>
      </c>
      <c r="G1335" s="2" t="s">
        <v>937</v>
      </c>
      <c r="H1335" s="2">
        <v>1740410</v>
      </c>
      <c r="I1335" s="2" t="s">
        <v>457</v>
      </c>
      <c r="N1335">
        <v>21</v>
      </c>
      <c r="O1335" s="2" t="s">
        <v>153</v>
      </c>
      <c r="P1335">
        <v>2355091.08</v>
      </c>
      <c r="Q1335" s="2" t="s">
        <v>69</v>
      </c>
      <c r="S1335" s="2">
        <v>10723453</v>
      </c>
      <c r="T1335">
        <v>2306665.77</v>
      </c>
      <c r="U1335" s="2" t="s">
        <v>69</v>
      </c>
    </row>
    <row r="1336" spans="2:21" x14ac:dyDescent="0.2">
      <c r="B1336" s="2">
        <v>1209951</v>
      </c>
      <c r="C1336" s="2" t="s">
        <v>27</v>
      </c>
      <c r="D1336" s="2" t="s">
        <v>55</v>
      </c>
      <c r="E1336" s="3">
        <v>45881.632349537038</v>
      </c>
      <c r="G1336" s="2" t="s">
        <v>937</v>
      </c>
      <c r="H1336" s="2">
        <v>1740411</v>
      </c>
      <c r="I1336" s="2" t="s">
        <v>470</v>
      </c>
      <c r="N1336">
        <v>21</v>
      </c>
      <c r="O1336" s="2" t="s">
        <v>153</v>
      </c>
      <c r="P1336">
        <v>962329</v>
      </c>
      <c r="Q1336" s="2" t="s">
        <v>69</v>
      </c>
      <c r="S1336" s="2">
        <v>10723454</v>
      </c>
      <c r="T1336">
        <v>962329</v>
      </c>
      <c r="U1336" s="2" t="s">
        <v>69</v>
      </c>
    </row>
    <row r="1337" spans="2:21" x14ac:dyDescent="0.2">
      <c r="B1337" s="2">
        <v>1209951</v>
      </c>
      <c r="C1337" s="2" t="s">
        <v>27</v>
      </c>
      <c r="D1337" s="2" t="s">
        <v>55</v>
      </c>
      <c r="E1337" s="3">
        <v>45881.632349537038</v>
      </c>
      <c r="G1337" s="2" t="s">
        <v>937</v>
      </c>
      <c r="H1337" s="2">
        <v>1740412</v>
      </c>
      <c r="I1337" s="2" t="s">
        <v>483</v>
      </c>
      <c r="N1337">
        <v>21</v>
      </c>
      <c r="O1337" s="2" t="s">
        <v>153</v>
      </c>
      <c r="P1337">
        <v>278177.25</v>
      </c>
      <c r="Q1337" s="2" t="s">
        <v>69</v>
      </c>
      <c r="S1337" s="2">
        <v>10723455</v>
      </c>
      <c r="T1337">
        <v>278177.25</v>
      </c>
      <c r="U1337" s="2" t="s">
        <v>69</v>
      </c>
    </row>
    <row r="1338" spans="2:21" x14ac:dyDescent="0.2">
      <c r="B1338" s="2">
        <v>1209951</v>
      </c>
      <c r="C1338" s="2" t="s">
        <v>27</v>
      </c>
      <c r="D1338" s="2" t="s">
        <v>55</v>
      </c>
      <c r="E1338" s="3">
        <v>45881.632349537038</v>
      </c>
      <c r="G1338" s="2" t="s">
        <v>937</v>
      </c>
      <c r="H1338" s="2">
        <v>1740413</v>
      </c>
      <c r="I1338" s="2" t="s">
        <v>496</v>
      </c>
      <c r="N1338">
        <v>21</v>
      </c>
      <c r="O1338" s="2" t="s">
        <v>153</v>
      </c>
      <c r="P1338">
        <v>278177.25</v>
      </c>
      <c r="Q1338" s="2" t="s">
        <v>69</v>
      </c>
      <c r="S1338" s="2">
        <v>10723456</v>
      </c>
      <c r="T1338">
        <v>278177.25</v>
      </c>
      <c r="U1338" s="2" t="s">
        <v>69</v>
      </c>
    </row>
    <row r="1339" spans="2:21" x14ac:dyDescent="0.2">
      <c r="B1339" s="2">
        <v>1209951</v>
      </c>
      <c r="C1339" s="2" t="s">
        <v>27</v>
      </c>
      <c r="D1339" s="2" t="s">
        <v>55</v>
      </c>
      <c r="E1339" s="3">
        <v>45881.632349537038</v>
      </c>
      <c r="G1339" s="2" t="s">
        <v>937</v>
      </c>
      <c r="H1339" s="2">
        <v>1740414</v>
      </c>
      <c r="I1339" s="2" t="s">
        <v>509</v>
      </c>
      <c r="N1339">
        <v>21</v>
      </c>
      <c r="O1339" s="2" t="s">
        <v>153</v>
      </c>
      <c r="P1339">
        <v>2846724.3</v>
      </c>
      <c r="Q1339" s="2" t="s">
        <v>69</v>
      </c>
      <c r="S1339" s="2">
        <v>10723457</v>
      </c>
      <c r="T1339">
        <v>2471351.1</v>
      </c>
      <c r="U1339" s="2" t="s">
        <v>69</v>
      </c>
    </row>
    <row r="1340" spans="2:21" x14ac:dyDescent="0.2">
      <c r="B1340" s="2">
        <v>1209951</v>
      </c>
      <c r="C1340" s="2" t="s">
        <v>27</v>
      </c>
      <c r="D1340" s="2" t="s">
        <v>55</v>
      </c>
      <c r="E1340" s="3">
        <v>45881.632349537038</v>
      </c>
      <c r="G1340" s="2" t="s">
        <v>937</v>
      </c>
      <c r="H1340" s="2">
        <v>1740415</v>
      </c>
      <c r="I1340" s="2" t="s">
        <v>522</v>
      </c>
      <c r="N1340">
        <v>21</v>
      </c>
      <c r="O1340" s="2" t="s">
        <v>153</v>
      </c>
      <c r="P1340">
        <v>2175998.6</v>
      </c>
      <c r="Q1340" s="2" t="s">
        <v>69</v>
      </c>
      <c r="S1340" s="2">
        <v>10723458</v>
      </c>
      <c r="T1340">
        <v>1948296.5</v>
      </c>
      <c r="U1340" s="2" t="s">
        <v>69</v>
      </c>
    </row>
    <row r="1341" spans="2:21" x14ac:dyDescent="0.2">
      <c r="B1341" s="2">
        <v>1209951</v>
      </c>
      <c r="C1341" s="2" t="s">
        <v>27</v>
      </c>
      <c r="D1341" s="2" t="s">
        <v>55</v>
      </c>
      <c r="E1341" s="3">
        <v>45881.632349537038</v>
      </c>
      <c r="G1341" s="2" t="s">
        <v>937</v>
      </c>
      <c r="H1341" s="2">
        <v>1740416</v>
      </c>
      <c r="I1341" s="2" t="s">
        <v>535</v>
      </c>
      <c r="N1341">
        <v>21</v>
      </c>
      <c r="O1341" s="2" t="s">
        <v>153</v>
      </c>
      <c r="P1341">
        <v>2175998.6</v>
      </c>
      <c r="Q1341" s="2" t="s">
        <v>69</v>
      </c>
      <c r="S1341" s="2">
        <v>10723459</v>
      </c>
      <c r="T1341">
        <v>1948296.5</v>
      </c>
      <c r="U1341" s="2" t="s">
        <v>69</v>
      </c>
    </row>
    <row r="1342" spans="2:21" x14ac:dyDescent="0.2">
      <c r="B1342" s="2">
        <v>1209951</v>
      </c>
      <c r="C1342" s="2" t="s">
        <v>27</v>
      </c>
      <c r="D1342" s="2" t="s">
        <v>55</v>
      </c>
      <c r="E1342" s="3">
        <v>45881.632349537038</v>
      </c>
      <c r="G1342" s="2" t="s">
        <v>937</v>
      </c>
      <c r="H1342" s="2">
        <v>1740417</v>
      </c>
      <c r="I1342" s="2" t="s">
        <v>548</v>
      </c>
      <c r="N1342">
        <v>21</v>
      </c>
      <c r="O1342" s="2" t="s">
        <v>153</v>
      </c>
      <c r="P1342">
        <v>9732372.1500000004</v>
      </c>
      <c r="Q1342" s="2" t="s">
        <v>69</v>
      </c>
      <c r="S1342" s="2">
        <v>10723460</v>
      </c>
      <c r="T1342">
        <v>8006931.5999999996</v>
      </c>
      <c r="U1342" s="2" t="s">
        <v>69</v>
      </c>
    </row>
    <row r="1343" spans="2:21" x14ac:dyDescent="0.2">
      <c r="B1343" s="2">
        <v>1209951</v>
      </c>
      <c r="C1343" s="2" t="s">
        <v>27</v>
      </c>
      <c r="D1343" s="2" t="s">
        <v>55</v>
      </c>
      <c r="E1343" s="3">
        <v>45881.632349537038</v>
      </c>
      <c r="G1343" s="2" t="s">
        <v>937</v>
      </c>
      <c r="H1343" s="2">
        <v>1740418</v>
      </c>
      <c r="I1343" s="2" t="s">
        <v>561</v>
      </c>
      <c r="N1343">
        <v>21</v>
      </c>
      <c r="O1343" s="2" t="s">
        <v>153</v>
      </c>
      <c r="P1343">
        <v>7457024.9000000004</v>
      </c>
      <c r="Q1343" s="2" t="s">
        <v>69</v>
      </c>
      <c r="S1343" s="2">
        <v>10723461</v>
      </c>
      <c r="T1343">
        <v>5892156.2000000002</v>
      </c>
      <c r="U1343" s="2" t="s">
        <v>69</v>
      </c>
    </row>
    <row r="1344" spans="2:21" x14ac:dyDescent="0.2">
      <c r="B1344" s="2">
        <v>1209951</v>
      </c>
      <c r="C1344" s="2" t="s">
        <v>27</v>
      </c>
      <c r="D1344" s="2" t="s">
        <v>55</v>
      </c>
      <c r="E1344" s="3">
        <v>45881.632349537038</v>
      </c>
      <c r="G1344" s="2" t="s">
        <v>937</v>
      </c>
      <c r="H1344" s="2">
        <v>1740419</v>
      </c>
      <c r="I1344" s="2" t="s">
        <v>574</v>
      </c>
      <c r="N1344">
        <v>21</v>
      </c>
      <c r="O1344" s="2" t="s">
        <v>153</v>
      </c>
      <c r="P1344">
        <v>7457024.9000000004</v>
      </c>
      <c r="Q1344" s="2" t="s">
        <v>69</v>
      </c>
      <c r="S1344" s="2">
        <v>10723462</v>
      </c>
      <c r="T1344">
        <v>5892156.2000000002</v>
      </c>
      <c r="U1344" s="2" t="s">
        <v>69</v>
      </c>
    </row>
    <row r="1345" spans="2:21" x14ac:dyDescent="0.2">
      <c r="B1345" s="2">
        <v>1209951</v>
      </c>
      <c r="C1345" s="2" t="s">
        <v>27</v>
      </c>
      <c r="D1345" s="2" t="s">
        <v>55</v>
      </c>
      <c r="E1345" s="3">
        <v>45881.632349537038</v>
      </c>
      <c r="G1345" s="2" t="s">
        <v>937</v>
      </c>
      <c r="H1345" s="2">
        <v>1740420</v>
      </c>
      <c r="I1345" s="2" t="s">
        <v>587</v>
      </c>
      <c r="N1345">
        <v>21</v>
      </c>
      <c r="O1345" s="2" t="s">
        <v>153</v>
      </c>
      <c r="P1345">
        <v>1694828.95</v>
      </c>
      <c r="Q1345" s="2" t="s">
        <v>69</v>
      </c>
      <c r="S1345" s="2">
        <v>10723463</v>
      </c>
      <c r="T1345">
        <v>1694828.95</v>
      </c>
      <c r="U1345" s="2" t="s">
        <v>69</v>
      </c>
    </row>
    <row r="1346" spans="2:21" x14ac:dyDescent="0.2">
      <c r="B1346" s="2">
        <v>1209951</v>
      </c>
      <c r="C1346" s="2" t="s">
        <v>27</v>
      </c>
      <c r="D1346" s="2" t="s">
        <v>55</v>
      </c>
      <c r="E1346" s="3">
        <v>45881.632349537038</v>
      </c>
      <c r="G1346" s="2" t="s">
        <v>937</v>
      </c>
      <c r="H1346" s="2">
        <v>1740421</v>
      </c>
      <c r="I1346" s="2" t="s">
        <v>600</v>
      </c>
      <c r="N1346">
        <v>21</v>
      </c>
      <c r="O1346" s="2" t="s">
        <v>153</v>
      </c>
      <c r="P1346">
        <v>1935411.2</v>
      </c>
      <c r="Q1346" s="2" t="s">
        <v>69</v>
      </c>
      <c r="S1346" s="2">
        <v>10723464</v>
      </c>
      <c r="T1346">
        <v>1935411.2</v>
      </c>
      <c r="U1346" s="2" t="s">
        <v>69</v>
      </c>
    </row>
    <row r="1347" spans="2:21" x14ac:dyDescent="0.2">
      <c r="B1347" s="2">
        <v>1209951</v>
      </c>
      <c r="C1347" s="2" t="s">
        <v>27</v>
      </c>
      <c r="D1347" s="2" t="s">
        <v>55</v>
      </c>
      <c r="E1347" s="3">
        <v>45881.632349537038</v>
      </c>
      <c r="G1347" s="2" t="s">
        <v>937</v>
      </c>
      <c r="H1347" s="2">
        <v>1740422</v>
      </c>
      <c r="I1347" s="2" t="s">
        <v>613</v>
      </c>
      <c r="N1347">
        <v>21</v>
      </c>
      <c r="O1347" s="2" t="s">
        <v>153</v>
      </c>
      <c r="P1347">
        <v>4886918.2</v>
      </c>
      <c r="Q1347" s="2" t="s">
        <v>69</v>
      </c>
      <c r="S1347" s="2">
        <v>10723465</v>
      </c>
      <c r="T1347">
        <v>4886918.2</v>
      </c>
      <c r="U1347" s="2" t="s">
        <v>69</v>
      </c>
    </row>
    <row r="1348" spans="2:21" x14ac:dyDescent="0.2">
      <c r="B1348" s="2">
        <v>1209951</v>
      </c>
      <c r="C1348" s="2" t="s">
        <v>27</v>
      </c>
      <c r="D1348" s="2" t="s">
        <v>55</v>
      </c>
      <c r="E1348" s="3">
        <v>45881.632349537038</v>
      </c>
      <c r="G1348" s="2" t="s">
        <v>937</v>
      </c>
      <c r="H1348" s="2">
        <v>1740423</v>
      </c>
      <c r="I1348" s="2" t="s">
        <v>626</v>
      </c>
      <c r="N1348">
        <v>21</v>
      </c>
      <c r="O1348" s="2" t="s">
        <v>153</v>
      </c>
      <c r="P1348">
        <v>2168996.63</v>
      </c>
      <c r="Q1348" s="2" t="s">
        <v>69</v>
      </c>
      <c r="S1348" s="2">
        <v>10723466</v>
      </c>
      <c r="T1348">
        <v>2168996.63</v>
      </c>
      <c r="U1348" s="2" t="s">
        <v>69</v>
      </c>
    </row>
    <row r="1349" spans="2:21" x14ac:dyDescent="0.2">
      <c r="B1349" s="2">
        <v>1209951</v>
      </c>
      <c r="C1349" s="2" t="s">
        <v>27</v>
      </c>
      <c r="D1349" s="2" t="s">
        <v>55</v>
      </c>
      <c r="E1349" s="3">
        <v>45881.632349537038</v>
      </c>
      <c r="G1349" s="2" t="s">
        <v>937</v>
      </c>
      <c r="H1349" s="2">
        <v>1740424</v>
      </c>
      <c r="I1349" s="2" t="s">
        <v>639</v>
      </c>
      <c r="N1349">
        <v>21</v>
      </c>
      <c r="O1349" s="2" t="s">
        <v>153</v>
      </c>
      <c r="P1349">
        <v>424529.97</v>
      </c>
      <c r="Q1349" s="2" t="s">
        <v>69</v>
      </c>
      <c r="S1349" s="2">
        <v>10723467</v>
      </c>
      <c r="T1349">
        <v>320683.68</v>
      </c>
      <c r="U1349" s="2" t="s">
        <v>69</v>
      </c>
    </row>
    <row r="1350" spans="2:21" x14ac:dyDescent="0.2">
      <c r="B1350" s="2">
        <v>1209951</v>
      </c>
      <c r="C1350" s="2" t="s">
        <v>27</v>
      </c>
      <c r="D1350" s="2" t="s">
        <v>55</v>
      </c>
      <c r="E1350" s="3">
        <v>45881.632349537038</v>
      </c>
      <c r="G1350" s="2" t="s">
        <v>937</v>
      </c>
      <c r="H1350" s="2">
        <v>1740425</v>
      </c>
      <c r="I1350" s="2" t="s">
        <v>652</v>
      </c>
      <c r="N1350">
        <v>21</v>
      </c>
      <c r="O1350" s="2" t="s">
        <v>153</v>
      </c>
      <c r="P1350">
        <v>42581.88</v>
      </c>
      <c r="Q1350" s="2" t="s">
        <v>69</v>
      </c>
      <c r="S1350" s="2">
        <v>10723468</v>
      </c>
      <c r="T1350">
        <v>42581.88</v>
      </c>
      <c r="U1350" s="2" t="s">
        <v>69</v>
      </c>
    </row>
    <row r="1351" spans="2:21" x14ac:dyDescent="0.2">
      <c r="B1351" s="2">
        <v>1209951</v>
      </c>
      <c r="C1351" s="2" t="s">
        <v>27</v>
      </c>
      <c r="D1351" s="2" t="s">
        <v>55</v>
      </c>
      <c r="E1351" s="3">
        <v>45881.632349537038</v>
      </c>
      <c r="G1351" s="2" t="s">
        <v>937</v>
      </c>
      <c r="H1351" s="2">
        <v>1740426</v>
      </c>
      <c r="I1351" s="2" t="s">
        <v>665</v>
      </c>
      <c r="N1351">
        <v>21</v>
      </c>
      <c r="O1351" s="2" t="s">
        <v>153</v>
      </c>
      <c r="P1351">
        <v>2020798.2</v>
      </c>
      <c r="Q1351" s="2" t="s">
        <v>69</v>
      </c>
      <c r="S1351" s="2">
        <v>10723469</v>
      </c>
      <c r="T1351">
        <v>2020798.2</v>
      </c>
      <c r="U1351" s="2" t="s">
        <v>69</v>
      </c>
    </row>
    <row r="1352" spans="2:21" x14ac:dyDescent="0.2">
      <c r="B1352" s="2">
        <v>1209951</v>
      </c>
      <c r="C1352" s="2" t="s">
        <v>27</v>
      </c>
      <c r="D1352" s="2" t="s">
        <v>55</v>
      </c>
      <c r="E1352" s="3">
        <v>45881.632349537038</v>
      </c>
      <c r="G1352" s="2" t="s">
        <v>937</v>
      </c>
      <c r="H1352" s="2">
        <v>1740427</v>
      </c>
      <c r="I1352" s="2" t="s">
        <v>678</v>
      </c>
      <c r="N1352">
        <v>21</v>
      </c>
      <c r="O1352" s="2" t="s">
        <v>153</v>
      </c>
      <c r="P1352">
        <v>2203927.0499999998</v>
      </c>
      <c r="Q1352" s="2" t="s">
        <v>69</v>
      </c>
      <c r="S1352" s="2">
        <v>10723470</v>
      </c>
      <c r="T1352">
        <v>2203927.0499999998</v>
      </c>
      <c r="U1352" s="2" t="s">
        <v>69</v>
      </c>
    </row>
    <row r="1353" spans="2:21" x14ac:dyDescent="0.2">
      <c r="B1353" s="2">
        <v>1209951</v>
      </c>
      <c r="C1353" s="2" t="s">
        <v>27</v>
      </c>
      <c r="D1353" s="2" t="s">
        <v>55</v>
      </c>
      <c r="E1353" s="3">
        <v>45881.632349537038</v>
      </c>
      <c r="G1353" s="2" t="s">
        <v>937</v>
      </c>
      <c r="H1353" s="2">
        <v>1740428</v>
      </c>
      <c r="I1353" s="2" t="s">
        <v>691</v>
      </c>
      <c r="N1353">
        <v>21</v>
      </c>
      <c r="O1353" s="2" t="s">
        <v>153</v>
      </c>
      <c r="P1353">
        <v>3389657.9</v>
      </c>
      <c r="Q1353" s="2" t="s">
        <v>69</v>
      </c>
      <c r="S1353" s="2">
        <v>10723471</v>
      </c>
      <c r="T1353">
        <v>1609977.55</v>
      </c>
      <c r="U1353" s="2" t="s">
        <v>69</v>
      </c>
    </row>
    <row r="1354" spans="2:21" x14ac:dyDescent="0.2">
      <c r="B1354" s="2">
        <v>1209951</v>
      </c>
      <c r="C1354" s="2" t="s">
        <v>27</v>
      </c>
      <c r="D1354" s="2" t="s">
        <v>55</v>
      </c>
      <c r="E1354" s="3">
        <v>45881.632349537038</v>
      </c>
      <c r="G1354" s="2" t="s">
        <v>937</v>
      </c>
      <c r="H1354" s="2">
        <v>1740429</v>
      </c>
      <c r="I1354" s="2" t="s">
        <v>704</v>
      </c>
      <c r="N1354">
        <v>21</v>
      </c>
      <c r="O1354" s="2" t="s">
        <v>153</v>
      </c>
      <c r="P1354">
        <v>888550.56</v>
      </c>
      <c r="Q1354" s="2" t="s">
        <v>69</v>
      </c>
      <c r="S1354" s="2">
        <v>10723472</v>
      </c>
      <c r="T1354">
        <v>784886.22</v>
      </c>
      <c r="U1354" s="2" t="s">
        <v>69</v>
      </c>
    </row>
    <row r="1355" spans="2:21" x14ac:dyDescent="0.2">
      <c r="B1355" s="2">
        <v>1209951</v>
      </c>
      <c r="C1355" s="2" t="s">
        <v>27</v>
      </c>
      <c r="D1355" s="2" t="s">
        <v>55</v>
      </c>
      <c r="E1355" s="3">
        <v>45881.632349537038</v>
      </c>
      <c r="G1355" s="2" t="s">
        <v>937</v>
      </c>
      <c r="H1355" s="2">
        <v>1740430</v>
      </c>
      <c r="I1355" s="2" t="s">
        <v>717</v>
      </c>
      <c r="N1355">
        <v>21</v>
      </c>
      <c r="O1355" s="2" t="s">
        <v>153</v>
      </c>
      <c r="P1355">
        <v>1808913.23</v>
      </c>
      <c r="Q1355" s="2" t="s">
        <v>69</v>
      </c>
      <c r="S1355" s="2">
        <v>10723473</v>
      </c>
      <c r="T1355">
        <v>1808913.23</v>
      </c>
      <c r="U1355" s="2" t="s">
        <v>69</v>
      </c>
    </row>
    <row r="1356" spans="2:21" x14ac:dyDescent="0.2">
      <c r="B1356" s="2">
        <v>1209951</v>
      </c>
      <c r="C1356" s="2" t="s">
        <v>27</v>
      </c>
      <c r="D1356" s="2" t="s">
        <v>55</v>
      </c>
      <c r="E1356" s="3">
        <v>45881.632349537038</v>
      </c>
      <c r="G1356" s="2" t="s">
        <v>937</v>
      </c>
      <c r="H1356" s="2">
        <v>1740431</v>
      </c>
      <c r="I1356" s="2" t="s">
        <v>730</v>
      </c>
      <c r="N1356">
        <v>21</v>
      </c>
      <c r="O1356" s="2" t="s">
        <v>153</v>
      </c>
      <c r="P1356">
        <v>2824713.2</v>
      </c>
      <c r="Q1356" s="2" t="s">
        <v>69</v>
      </c>
      <c r="S1356" s="2">
        <v>10723474</v>
      </c>
      <c r="T1356">
        <v>360340.35</v>
      </c>
      <c r="U1356" s="2" t="s">
        <v>69</v>
      </c>
    </row>
    <row r="1357" spans="2:21" x14ac:dyDescent="0.2">
      <c r="B1357" s="2">
        <v>1209951</v>
      </c>
      <c r="C1357" s="2" t="s">
        <v>27</v>
      </c>
      <c r="D1357" s="2" t="s">
        <v>55</v>
      </c>
      <c r="E1357" s="3">
        <v>45881.632349537038</v>
      </c>
      <c r="G1357" s="2" t="s">
        <v>937</v>
      </c>
      <c r="H1357" s="2">
        <v>1740432</v>
      </c>
      <c r="I1357" s="2" t="s">
        <v>743</v>
      </c>
      <c r="N1357">
        <v>21</v>
      </c>
      <c r="O1357" s="2" t="s">
        <v>153</v>
      </c>
      <c r="P1357">
        <v>11419794.66</v>
      </c>
      <c r="Q1357" s="2" t="s">
        <v>69</v>
      </c>
      <c r="S1357" s="2">
        <v>10723475</v>
      </c>
      <c r="T1357">
        <v>5197933.74</v>
      </c>
      <c r="U1357" s="2" t="s">
        <v>69</v>
      </c>
    </row>
    <row r="1358" spans="2:21" x14ac:dyDescent="0.2">
      <c r="B1358" s="2">
        <v>1209951</v>
      </c>
      <c r="C1358" s="2" t="s">
        <v>27</v>
      </c>
      <c r="D1358" s="2" t="s">
        <v>55</v>
      </c>
      <c r="E1358" s="3">
        <v>45881.632349537038</v>
      </c>
      <c r="G1358" s="2" t="s">
        <v>937</v>
      </c>
      <c r="H1358" s="2">
        <v>1740433</v>
      </c>
      <c r="I1358" s="2" t="s">
        <v>756</v>
      </c>
      <c r="N1358">
        <v>21</v>
      </c>
      <c r="O1358" s="2" t="s">
        <v>153</v>
      </c>
      <c r="P1358">
        <v>1401935.47</v>
      </c>
      <c r="Q1358" s="2" t="s">
        <v>69</v>
      </c>
      <c r="S1358" s="2">
        <v>10723476</v>
      </c>
      <c r="T1358">
        <v>1401935.47</v>
      </c>
      <c r="U1358" s="2" t="s">
        <v>69</v>
      </c>
    </row>
    <row r="1359" spans="2:21" x14ac:dyDescent="0.2">
      <c r="B1359" s="2">
        <v>1209951</v>
      </c>
      <c r="C1359" s="2" t="s">
        <v>27</v>
      </c>
      <c r="D1359" s="2" t="s">
        <v>55</v>
      </c>
      <c r="E1359" s="3">
        <v>45881.632349537038</v>
      </c>
      <c r="G1359" s="2" t="s">
        <v>937</v>
      </c>
      <c r="H1359" s="2">
        <v>1740434</v>
      </c>
      <c r="I1359" s="2" t="s">
        <v>769</v>
      </c>
      <c r="N1359">
        <v>21</v>
      </c>
      <c r="O1359" s="2" t="s">
        <v>153</v>
      </c>
      <c r="P1359">
        <v>993037.24</v>
      </c>
      <c r="Q1359" s="2" t="s">
        <v>69</v>
      </c>
      <c r="S1359" s="2">
        <v>10723477</v>
      </c>
      <c r="T1359">
        <v>463017.98</v>
      </c>
      <c r="U1359" s="2" t="s">
        <v>69</v>
      </c>
    </row>
    <row r="1360" spans="2:21" x14ac:dyDescent="0.2">
      <c r="B1360" s="2">
        <v>1209951</v>
      </c>
      <c r="C1360" s="2" t="s">
        <v>27</v>
      </c>
      <c r="D1360" s="2" t="s">
        <v>55</v>
      </c>
      <c r="E1360" s="3">
        <v>45881.632349537038</v>
      </c>
      <c r="G1360" s="2" t="s">
        <v>937</v>
      </c>
      <c r="H1360" s="2">
        <v>1740435</v>
      </c>
      <c r="I1360" s="2" t="s">
        <v>782</v>
      </c>
      <c r="N1360">
        <v>21</v>
      </c>
      <c r="O1360" s="2" t="s">
        <v>153</v>
      </c>
      <c r="P1360">
        <v>1864526.6</v>
      </c>
      <c r="Q1360" s="2" t="s">
        <v>69</v>
      </c>
      <c r="S1360" s="2">
        <v>10723478</v>
      </c>
      <c r="T1360">
        <v>1287767.8</v>
      </c>
      <c r="U1360" s="2" t="s">
        <v>69</v>
      </c>
    </row>
    <row r="1361" spans="2:21" x14ac:dyDescent="0.2">
      <c r="B1361" s="2">
        <v>1209951</v>
      </c>
      <c r="C1361" s="2" t="s">
        <v>27</v>
      </c>
      <c r="D1361" s="2" t="s">
        <v>55</v>
      </c>
      <c r="E1361" s="3">
        <v>45881.632349537038</v>
      </c>
      <c r="G1361" s="2" t="s">
        <v>937</v>
      </c>
      <c r="H1361" s="2">
        <v>1740436</v>
      </c>
      <c r="I1361" s="2" t="s">
        <v>795</v>
      </c>
      <c r="N1361">
        <v>21</v>
      </c>
      <c r="O1361" s="2" t="s">
        <v>153</v>
      </c>
      <c r="P1361">
        <v>3077840.67</v>
      </c>
      <c r="Q1361" s="2" t="s">
        <v>69</v>
      </c>
      <c r="S1361" s="2">
        <v>10723479</v>
      </c>
      <c r="T1361">
        <v>711988.41</v>
      </c>
      <c r="U1361" s="2" t="s">
        <v>69</v>
      </c>
    </row>
    <row r="1362" spans="2:21" x14ac:dyDescent="0.2">
      <c r="B1362" s="2">
        <v>1209951</v>
      </c>
      <c r="C1362" s="2" t="s">
        <v>27</v>
      </c>
      <c r="D1362" s="2" t="s">
        <v>55</v>
      </c>
      <c r="E1362" s="3">
        <v>45881.632349537038</v>
      </c>
      <c r="G1362" s="2" t="s">
        <v>937</v>
      </c>
      <c r="H1362" s="2">
        <v>1740437</v>
      </c>
      <c r="I1362" s="2" t="s">
        <v>808</v>
      </c>
      <c r="N1362">
        <v>21</v>
      </c>
      <c r="O1362" s="2" t="s">
        <v>153</v>
      </c>
      <c r="P1362">
        <v>806277.36</v>
      </c>
      <c r="Q1362" s="2" t="s">
        <v>69</v>
      </c>
      <c r="S1362" s="2">
        <v>10723480</v>
      </c>
      <c r="T1362">
        <v>302802.92</v>
      </c>
      <c r="U1362" s="2" t="s">
        <v>69</v>
      </c>
    </row>
    <row r="1363" spans="2:21" x14ac:dyDescent="0.2">
      <c r="B1363" s="2">
        <v>1209951</v>
      </c>
      <c r="C1363" s="2" t="s">
        <v>27</v>
      </c>
      <c r="D1363" s="2" t="s">
        <v>55</v>
      </c>
      <c r="E1363" s="3">
        <v>45881.632349537038</v>
      </c>
      <c r="G1363" s="2" t="s">
        <v>937</v>
      </c>
      <c r="H1363" s="2">
        <v>1740438</v>
      </c>
      <c r="I1363" s="2" t="s">
        <v>821</v>
      </c>
      <c r="N1363">
        <v>21</v>
      </c>
      <c r="O1363" s="2" t="s">
        <v>153</v>
      </c>
      <c r="P1363">
        <v>14150990.4</v>
      </c>
      <c r="Q1363" s="2" t="s">
        <v>69</v>
      </c>
      <c r="S1363" s="2">
        <v>10723481</v>
      </c>
      <c r="T1363">
        <v>10613242.800000001</v>
      </c>
      <c r="U1363" s="2" t="s">
        <v>69</v>
      </c>
    </row>
    <row r="1364" spans="2:21" x14ac:dyDescent="0.2">
      <c r="B1364" s="2">
        <v>1209951</v>
      </c>
      <c r="C1364" s="2" t="s">
        <v>27</v>
      </c>
      <c r="D1364" s="2" t="s">
        <v>55</v>
      </c>
      <c r="E1364" s="3">
        <v>45881.632349537038</v>
      </c>
      <c r="G1364" s="2" t="s">
        <v>937</v>
      </c>
      <c r="H1364" s="2">
        <v>1740439</v>
      </c>
      <c r="I1364" s="2" t="s">
        <v>834</v>
      </c>
      <c r="N1364">
        <v>21</v>
      </c>
      <c r="O1364" s="2" t="s">
        <v>153</v>
      </c>
      <c r="P1364">
        <v>3784567.2</v>
      </c>
      <c r="Q1364" s="2" t="s">
        <v>69</v>
      </c>
      <c r="S1364" s="2">
        <v>10723482</v>
      </c>
      <c r="T1364">
        <v>3784567.2</v>
      </c>
      <c r="U1364" s="2" t="s">
        <v>69</v>
      </c>
    </row>
    <row r="1365" spans="2:21" x14ac:dyDescent="0.2">
      <c r="B1365" s="2">
        <v>1209951</v>
      </c>
      <c r="C1365" s="2" t="s">
        <v>27</v>
      </c>
      <c r="D1365" s="2" t="s">
        <v>55</v>
      </c>
      <c r="E1365" s="3">
        <v>45881.632349537038</v>
      </c>
      <c r="G1365" s="2" t="s">
        <v>937</v>
      </c>
      <c r="H1365" s="2">
        <v>1740440</v>
      </c>
      <c r="I1365" s="2" t="s">
        <v>847</v>
      </c>
      <c r="N1365">
        <v>1</v>
      </c>
      <c r="O1365" s="2" t="s">
        <v>153</v>
      </c>
      <c r="P1365">
        <v>0</v>
      </c>
      <c r="Q1365" s="2" t="s">
        <v>69</v>
      </c>
      <c r="S1365" s="2">
        <v>10723483</v>
      </c>
      <c r="T1365">
        <v>0</v>
      </c>
      <c r="U1365" s="2" t="s">
        <v>69</v>
      </c>
    </row>
    <row r="1366" spans="2:21" x14ac:dyDescent="0.2">
      <c r="B1366" s="2">
        <v>1209951</v>
      </c>
      <c r="C1366" s="2" t="s">
        <v>27</v>
      </c>
      <c r="D1366" s="2" t="s">
        <v>55</v>
      </c>
      <c r="E1366" s="3">
        <v>45881.632349537038</v>
      </c>
      <c r="G1366" s="2" t="s">
        <v>937</v>
      </c>
      <c r="H1366" s="2">
        <v>1740441</v>
      </c>
      <c r="I1366" s="2" t="s">
        <v>860</v>
      </c>
      <c r="N1366">
        <v>1</v>
      </c>
      <c r="O1366" s="2" t="s">
        <v>153</v>
      </c>
      <c r="P1366">
        <v>3640399765.46</v>
      </c>
      <c r="Q1366" s="2" t="s">
        <v>69</v>
      </c>
      <c r="S1366" s="2">
        <v>10723484</v>
      </c>
      <c r="T1366">
        <v>3564766039.3800001</v>
      </c>
      <c r="U1366" s="2" t="s">
        <v>69</v>
      </c>
    </row>
    <row r="1367" spans="2:21" x14ac:dyDescent="0.2">
      <c r="B1367" s="2">
        <v>1209951</v>
      </c>
      <c r="C1367" s="2" t="s">
        <v>27</v>
      </c>
      <c r="D1367" s="2" t="s">
        <v>55</v>
      </c>
      <c r="E1367" s="3">
        <v>45881.632349537038</v>
      </c>
      <c r="G1367" s="2" t="s">
        <v>937</v>
      </c>
      <c r="H1367" s="2">
        <v>1740442</v>
      </c>
      <c r="I1367" s="2" t="s">
        <v>873</v>
      </c>
      <c r="N1367">
        <v>1</v>
      </c>
      <c r="O1367" s="2" t="s">
        <v>153</v>
      </c>
      <c r="P1367">
        <v>691675955.44000006</v>
      </c>
      <c r="Q1367" s="2" t="s">
        <v>69</v>
      </c>
      <c r="S1367" s="2">
        <v>10723485</v>
      </c>
      <c r="T1367">
        <v>677305547.48000002</v>
      </c>
      <c r="U1367" s="2" t="s">
        <v>69</v>
      </c>
    </row>
    <row r="1368" spans="2:21" x14ac:dyDescent="0.2">
      <c r="B1368" s="2">
        <v>1205621</v>
      </c>
      <c r="C1368" s="2" t="s">
        <v>28</v>
      </c>
      <c r="D1368" s="2" t="s">
        <v>56</v>
      </c>
      <c r="E1368" s="3">
        <v>45881.678067129629</v>
      </c>
      <c r="G1368" s="2" t="s">
        <v>937</v>
      </c>
      <c r="H1368" s="2">
        <v>1740381</v>
      </c>
      <c r="I1368" s="2" t="s">
        <v>64</v>
      </c>
      <c r="N1368">
        <v>21</v>
      </c>
      <c r="O1368" s="2" t="s">
        <v>84</v>
      </c>
      <c r="P1368">
        <v>1450014991.3499999</v>
      </c>
      <c r="Q1368" s="2" t="s">
        <v>69</v>
      </c>
      <c r="S1368" s="2">
        <v>10675360</v>
      </c>
      <c r="T1368">
        <v>1450014991.3499999</v>
      </c>
      <c r="U1368" s="2" t="s">
        <v>69</v>
      </c>
    </row>
    <row r="1369" spans="2:21" x14ac:dyDescent="0.2">
      <c r="B1369" s="2">
        <v>1205621</v>
      </c>
      <c r="C1369" s="2" t="s">
        <v>28</v>
      </c>
      <c r="D1369" s="2" t="s">
        <v>56</v>
      </c>
      <c r="E1369" s="3">
        <v>45881.678067129629</v>
      </c>
      <c r="G1369" s="2" t="s">
        <v>937</v>
      </c>
      <c r="H1369" s="2">
        <v>1740382</v>
      </c>
      <c r="I1369" s="2" t="s">
        <v>92</v>
      </c>
      <c r="N1369">
        <v>21</v>
      </c>
      <c r="O1369" s="2" t="s">
        <v>84</v>
      </c>
      <c r="P1369">
        <v>9590460</v>
      </c>
      <c r="Q1369" s="2" t="s">
        <v>69</v>
      </c>
      <c r="S1369" s="2">
        <v>10675361</v>
      </c>
      <c r="T1369">
        <v>9590460</v>
      </c>
      <c r="U1369" s="2" t="s">
        <v>69</v>
      </c>
    </row>
    <row r="1370" spans="2:21" x14ac:dyDescent="0.2">
      <c r="B1370" s="2">
        <v>1205621</v>
      </c>
      <c r="C1370" s="2" t="s">
        <v>28</v>
      </c>
      <c r="D1370" s="2" t="s">
        <v>56</v>
      </c>
      <c r="E1370" s="3">
        <v>45881.678067129629</v>
      </c>
      <c r="G1370" s="2" t="s">
        <v>937</v>
      </c>
      <c r="H1370" s="2">
        <v>1740383</v>
      </c>
      <c r="I1370" s="2" t="s">
        <v>105</v>
      </c>
      <c r="N1370">
        <v>21</v>
      </c>
      <c r="O1370" s="2" t="s">
        <v>84</v>
      </c>
      <c r="P1370">
        <v>935307.52</v>
      </c>
      <c r="Q1370" s="2" t="s">
        <v>69</v>
      </c>
      <c r="S1370" s="2">
        <v>10675362</v>
      </c>
      <c r="T1370">
        <v>935307.52</v>
      </c>
      <c r="U1370" s="2" t="s">
        <v>69</v>
      </c>
    </row>
    <row r="1371" spans="2:21" x14ac:dyDescent="0.2">
      <c r="B1371" s="2">
        <v>1205621</v>
      </c>
      <c r="C1371" s="2" t="s">
        <v>28</v>
      </c>
      <c r="D1371" s="2" t="s">
        <v>56</v>
      </c>
      <c r="E1371" s="3">
        <v>45881.678067129629</v>
      </c>
      <c r="G1371" s="2" t="s">
        <v>937</v>
      </c>
      <c r="H1371" s="2">
        <v>1740384</v>
      </c>
      <c r="I1371" s="2" t="s">
        <v>118</v>
      </c>
      <c r="N1371">
        <v>21</v>
      </c>
      <c r="O1371" s="2" t="s">
        <v>84</v>
      </c>
      <c r="P1371">
        <v>87282455.790000007</v>
      </c>
      <c r="Q1371" s="2" t="s">
        <v>69</v>
      </c>
      <c r="S1371" s="2">
        <v>10675363</v>
      </c>
      <c r="T1371">
        <v>87282455.790000007</v>
      </c>
      <c r="U1371" s="2" t="s">
        <v>69</v>
      </c>
    </row>
    <row r="1372" spans="2:21" x14ac:dyDescent="0.2">
      <c r="B1372" s="2">
        <v>1205621</v>
      </c>
      <c r="C1372" s="2" t="s">
        <v>28</v>
      </c>
      <c r="D1372" s="2" t="s">
        <v>56</v>
      </c>
      <c r="E1372" s="3">
        <v>45881.678067129629</v>
      </c>
      <c r="G1372" s="2" t="s">
        <v>937</v>
      </c>
      <c r="H1372" s="2">
        <v>1740385</v>
      </c>
      <c r="I1372" s="2" t="s">
        <v>131</v>
      </c>
      <c r="N1372">
        <v>21</v>
      </c>
      <c r="O1372" s="2" t="s">
        <v>84</v>
      </c>
      <c r="P1372">
        <v>25340067.809999999</v>
      </c>
      <c r="Q1372" s="2" t="s">
        <v>69</v>
      </c>
      <c r="S1372" s="2">
        <v>10675364</v>
      </c>
      <c r="T1372">
        <v>25340067.809999999</v>
      </c>
      <c r="U1372" s="2" t="s">
        <v>69</v>
      </c>
    </row>
    <row r="1373" spans="2:21" x14ac:dyDescent="0.2">
      <c r="B1373" s="2">
        <v>1205621</v>
      </c>
      <c r="C1373" s="2" t="s">
        <v>28</v>
      </c>
      <c r="D1373" s="2" t="s">
        <v>56</v>
      </c>
      <c r="E1373" s="3">
        <v>45881.678067129629</v>
      </c>
      <c r="G1373" s="2" t="s">
        <v>937</v>
      </c>
      <c r="H1373" s="2">
        <v>1740386</v>
      </c>
      <c r="I1373" s="2" t="s">
        <v>144</v>
      </c>
      <c r="N1373">
        <v>21</v>
      </c>
      <c r="O1373" s="2" t="s">
        <v>153</v>
      </c>
      <c r="P1373">
        <v>3107185.55</v>
      </c>
      <c r="Q1373" s="2" t="s">
        <v>69</v>
      </c>
      <c r="S1373" s="2">
        <v>10675365</v>
      </c>
      <c r="T1373">
        <v>2885395.65</v>
      </c>
      <c r="U1373" s="2" t="s">
        <v>69</v>
      </c>
    </row>
    <row r="1374" spans="2:21" x14ac:dyDescent="0.2">
      <c r="B1374" s="2">
        <v>1205621</v>
      </c>
      <c r="C1374" s="2" t="s">
        <v>28</v>
      </c>
      <c r="D1374" s="2" t="s">
        <v>56</v>
      </c>
      <c r="E1374" s="3">
        <v>45881.678067129629</v>
      </c>
      <c r="G1374" s="2" t="s">
        <v>937</v>
      </c>
      <c r="H1374" s="2">
        <v>1740387</v>
      </c>
      <c r="I1374" s="2" t="s">
        <v>158</v>
      </c>
      <c r="N1374">
        <v>21</v>
      </c>
      <c r="O1374" s="2" t="s">
        <v>153</v>
      </c>
      <c r="P1374">
        <v>2122648.56</v>
      </c>
      <c r="Q1374" s="2" t="s">
        <v>69</v>
      </c>
      <c r="S1374" s="2">
        <v>10675366</v>
      </c>
      <c r="T1374">
        <v>1518675.72</v>
      </c>
      <c r="U1374" s="2" t="s">
        <v>69</v>
      </c>
    </row>
    <row r="1375" spans="2:21" x14ac:dyDescent="0.2">
      <c r="B1375" s="2">
        <v>1205621</v>
      </c>
      <c r="C1375" s="2" t="s">
        <v>28</v>
      </c>
      <c r="D1375" s="2" t="s">
        <v>56</v>
      </c>
      <c r="E1375" s="3">
        <v>45881.678067129629</v>
      </c>
      <c r="G1375" s="2" t="s">
        <v>937</v>
      </c>
      <c r="H1375" s="2">
        <v>1740388</v>
      </c>
      <c r="I1375" s="2" t="s">
        <v>171</v>
      </c>
      <c r="N1375">
        <v>21</v>
      </c>
      <c r="O1375" s="2" t="s">
        <v>153</v>
      </c>
      <c r="P1375">
        <v>3954597.45</v>
      </c>
      <c r="Q1375" s="2" t="s">
        <v>69</v>
      </c>
      <c r="S1375" s="2">
        <v>10675367</v>
      </c>
      <c r="T1375">
        <v>2641589.5</v>
      </c>
      <c r="U1375" s="2" t="s">
        <v>69</v>
      </c>
    </row>
    <row r="1376" spans="2:21" x14ac:dyDescent="0.2">
      <c r="B1376" s="2">
        <v>1205621</v>
      </c>
      <c r="C1376" s="2" t="s">
        <v>28</v>
      </c>
      <c r="D1376" s="2" t="s">
        <v>56</v>
      </c>
      <c r="E1376" s="3">
        <v>45881.678067129629</v>
      </c>
      <c r="G1376" s="2" t="s">
        <v>937</v>
      </c>
      <c r="H1376" s="2">
        <v>1740389</v>
      </c>
      <c r="I1376" s="2" t="s">
        <v>184</v>
      </c>
      <c r="N1376">
        <v>21</v>
      </c>
      <c r="O1376" s="2" t="s">
        <v>153</v>
      </c>
      <c r="P1376">
        <v>2264158.98</v>
      </c>
      <c r="Q1376" s="2" t="s">
        <v>69</v>
      </c>
      <c r="S1376" s="2">
        <v>10675368</v>
      </c>
      <c r="T1376">
        <v>1236194.1000000001</v>
      </c>
      <c r="U1376" s="2" t="s">
        <v>69</v>
      </c>
    </row>
    <row r="1377" spans="2:21" x14ac:dyDescent="0.2">
      <c r="B1377" s="2">
        <v>1205621</v>
      </c>
      <c r="C1377" s="2" t="s">
        <v>28</v>
      </c>
      <c r="D1377" s="2" t="s">
        <v>56</v>
      </c>
      <c r="E1377" s="3">
        <v>45881.678067129629</v>
      </c>
      <c r="G1377" s="2" t="s">
        <v>937</v>
      </c>
      <c r="H1377" s="2">
        <v>1740390</v>
      </c>
      <c r="I1377" s="2" t="s">
        <v>197</v>
      </c>
      <c r="N1377">
        <v>21</v>
      </c>
      <c r="O1377" s="2" t="s">
        <v>153</v>
      </c>
      <c r="P1377">
        <v>5935735.5899999999</v>
      </c>
      <c r="Q1377" s="2" t="s">
        <v>69</v>
      </c>
      <c r="S1377" s="2">
        <v>10675369</v>
      </c>
      <c r="T1377">
        <v>3156483.66</v>
      </c>
      <c r="U1377" s="2" t="s">
        <v>69</v>
      </c>
    </row>
    <row r="1378" spans="2:21" x14ac:dyDescent="0.2">
      <c r="B1378" s="2">
        <v>1205621</v>
      </c>
      <c r="C1378" s="2" t="s">
        <v>28</v>
      </c>
      <c r="D1378" s="2" t="s">
        <v>56</v>
      </c>
      <c r="E1378" s="3">
        <v>45881.678067129629</v>
      </c>
      <c r="G1378" s="2" t="s">
        <v>937</v>
      </c>
      <c r="H1378" s="2">
        <v>1740391</v>
      </c>
      <c r="I1378" s="2" t="s">
        <v>210</v>
      </c>
      <c r="N1378">
        <v>21</v>
      </c>
      <c r="O1378" s="2" t="s">
        <v>153</v>
      </c>
      <c r="P1378">
        <v>6509456.0999999996</v>
      </c>
      <c r="Q1378" s="2" t="s">
        <v>69</v>
      </c>
      <c r="S1378" s="2">
        <v>10675370</v>
      </c>
      <c r="T1378">
        <v>3062101.38</v>
      </c>
      <c r="U1378" s="2" t="s">
        <v>69</v>
      </c>
    </row>
    <row r="1379" spans="2:21" x14ac:dyDescent="0.2">
      <c r="B1379" s="2">
        <v>1205621</v>
      </c>
      <c r="C1379" s="2" t="s">
        <v>28</v>
      </c>
      <c r="D1379" s="2" t="s">
        <v>56</v>
      </c>
      <c r="E1379" s="3">
        <v>45881.678067129629</v>
      </c>
      <c r="G1379" s="2" t="s">
        <v>937</v>
      </c>
      <c r="H1379" s="2">
        <v>1740392</v>
      </c>
      <c r="I1379" s="2" t="s">
        <v>223</v>
      </c>
      <c r="N1379">
        <v>21</v>
      </c>
      <c r="O1379" s="2" t="s">
        <v>153</v>
      </c>
      <c r="P1379">
        <v>566039.1</v>
      </c>
      <c r="Q1379" s="2" t="s">
        <v>69</v>
      </c>
      <c r="S1379" s="2">
        <v>10675371</v>
      </c>
      <c r="T1379">
        <v>355254.39</v>
      </c>
      <c r="U1379" s="2" t="s">
        <v>69</v>
      </c>
    </row>
    <row r="1380" spans="2:21" x14ac:dyDescent="0.2">
      <c r="B1380" s="2">
        <v>1205621</v>
      </c>
      <c r="C1380" s="2" t="s">
        <v>28</v>
      </c>
      <c r="D1380" s="2" t="s">
        <v>56</v>
      </c>
      <c r="E1380" s="3">
        <v>45881.678067129629</v>
      </c>
      <c r="G1380" s="2" t="s">
        <v>937</v>
      </c>
      <c r="H1380" s="2">
        <v>1740393</v>
      </c>
      <c r="I1380" s="2" t="s">
        <v>236</v>
      </c>
      <c r="N1380">
        <v>21</v>
      </c>
      <c r="O1380" s="2" t="s">
        <v>153</v>
      </c>
      <c r="P1380">
        <v>495285.18</v>
      </c>
      <c r="Q1380" s="2" t="s">
        <v>69</v>
      </c>
      <c r="S1380" s="2">
        <v>10675372</v>
      </c>
      <c r="T1380">
        <v>293916.18</v>
      </c>
      <c r="U1380" s="2" t="s">
        <v>69</v>
      </c>
    </row>
    <row r="1381" spans="2:21" x14ac:dyDescent="0.2">
      <c r="B1381" s="2">
        <v>1205621</v>
      </c>
      <c r="C1381" s="2" t="s">
        <v>28</v>
      </c>
      <c r="D1381" s="2" t="s">
        <v>56</v>
      </c>
      <c r="E1381" s="3">
        <v>45881.678067129629</v>
      </c>
      <c r="G1381" s="2" t="s">
        <v>937</v>
      </c>
      <c r="H1381" s="2">
        <v>1740394</v>
      </c>
      <c r="I1381" s="2" t="s">
        <v>249</v>
      </c>
      <c r="N1381">
        <v>21</v>
      </c>
      <c r="O1381" s="2" t="s">
        <v>153</v>
      </c>
      <c r="P1381">
        <v>7909194.9000000004</v>
      </c>
      <c r="Q1381" s="2" t="s">
        <v>69</v>
      </c>
      <c r="S1381" s="2">
        <v>10675373</v>
      </c>
      <c r="T1381">
        <v>7909194.9000000004</v>
      </c>
      <c r="U1381" s="2" t="s">
        <v>69</v>
      </c>
    </row>
    <row r="1382" spans="2:21" x14ac:dyDescent="0.2">
      <c r="B1382" s="2">
        <v>1205621</v>
      </c>
      <c r="C1382" s="2" t="s">
        <v>28</v>
      </c>
      <c r="D1382" s="2" t="s">
        <v>56</v>
      </c>
      <c r="E1382" s="3">
        <v>45881.678067129629</v>
      </c>
      <c r="G1382" s="2" t="s">
        <v>937</v>
      </c>
      <c r="H1382" s="2">
        <v>1740395</v>
      </c>
      <c r="I1382" s="2" t="s">
        <v>262</v>
      </c>
      <c r="N1382">
        <v>21</v>
      </c>
      <c r="O1382" s="2" t="s">
        <v>153</v>
      </c>
      <c r="P1382">
        <v>1981138.14</v>
      </c>
      <c r="Q1382" s="2" t="s">
        <v>69</v>
      </c>
      <c r="S1382" s="2">
        <v>10675374</v>
      </c>
      <c r="T1382">
        <v>1981138.14</v>
      </c>
      <c r="U1382" s="2" t="s">
        <v>69</v>
      </c>
    </row>
    <row r="1383" spans="2:21" x14ac:dyDescent="0.2">
      <c r="B1383" s="2">
        <v>1205621</v>
      </c>
      <c r="C1383" s="2" t="s">
        <v>28</v>
      </c>
      <c r="D1383" s="2" t="s">
        <v>56</v>
      </c>
      <c r="E1383" s="3">
        <v>45881.678067129629</v>
      </c>
      <c r="G1383" s="2" t="s">
        <v>937</v>
      </c>
      <c r="H1383" s="2">
        <v>1740396</v>
      </c>
      <c r="I1383" s="2" t="s">
        <v>275</v>
      </c>
      <c r="N1383">
        <v>21</v>
      </c>
      <c r="O1383" s="2" t="s">
        <v>153</v>
      </c>
      <c r="P1383">
        <v>2122648.56</v>
      </c>
      <c r="Q1383" s="2" t="s">
        <v>69</v>
      </c>
      <c r="S1383" s="2">
        <v>10675375</v>
      </c>
      <c r="T1383">
        <v>820677.36</v>
      </c>
      <c r="U1383" s="2" t="s">
        <v>69</v>
      </c>
    </row>
    <row r="1384" spans="2:21" x14ac:dyDescent="0.2">
      <c r="B1384" s="2">
        <v>1205621</v>
      </c>
      <c r="C1384" s="2" t="s">
        <v>28</v>
      </c>
      <c r="D1384" s="2" t="s">
        <v>56</v>
      </c>
      <c r="E1384" s="3">
        <v>45881.678067129629</v>
      </c>
      <c r="G1384" s="2" t="s">
        <v>937</v>
      </c>
      <c r="H1384" s="2">
        <v>1740397</v>
      </c>
      <c r="I1384" s="2" t="s">
        <v>288</v>
      </c>
      <c r="N1384">
        <v>21</v>
      </c>
      <c r="O1384" s="2" t="s">
        <v>153</v>
      </c>
      <c r="P1384">
        <v>1981138.14</v>
      </c>
      <c r="Q1384" s="2" t="s">
        <v>69</v>
      </c>
      <c r="S1384" s="2">
        <v>10675376</v>
      </c>
      <c r="T1384">
        <v>1371786</v>
      </c>
      <c r="U1384" s="2" t="s">
        <v>69</v>
      </c>
    </row>
    <row r="1385" spans="2:21" x14ac:dyDescent="0.2">
      <c r="B1385" s="2">
        <v>1205621</v>
      </c>
      <c r="C1385" s="2" t="s">
        <v>28</v>
      </c>
      <c r="D1385" s="2" t="s">
        <v>56</v>
      </c>
      <c r="E1385" s="3">
        <v>45881.678067129629</v>
      </c>
      <c r="G1385" s="2" t="s">
        <v>937</v>
      </c>
      <c r="H1385" s="2">
        <v>1740398</v>
      </c>
      <c r="I1385" s="2" t="s">
        <v>301</v>
      </c>
      <c r="N1385">
        <v>21</v>
      </c>
      <c r="O1385" s="2" t="s">
        <v>153</v>
      </c>
      <c r="P1385">
        <v>990569.07</v>
      </c>
      <c r="Q1385" s="2" t="s">
        <v>69</v>
      </c>
      <c r="S1385" s="2">
        <v>10675377</v>
      </c>
      <c r="T1385">
        <v>661411.38</v>
      </c>
      <c r="U1385" s="2" t="s">
        <v>69</v>
      </c>
    </row>
    <row r="1386" spans="2:21" x14ac:dyDescent="0.2">
      <c r="B1386" s="2">
        <v>1205621</v>
      </c>
      <c r="C1386" s="2" t="s">
        <v>28</v>
      </c>
      <c r="D1386" s="2" t="s">
        <v>56</v>
      </c>
      <c r="E1386" s="3">
        <v>45881.678067129629</v>
      </c>
      <c r="G1386" s="2" t="s">
        <v>937</v>
      </c>
      <c r="H1386" s="2">
        <v>1740399</v>
      </c>
      <c r="I1386" s="2" t="s">
        <v>314</v>
      </c>
      <c r="N1386">
        <v>21</v>
      </c>
      <c r="O1386" s="2" t="s">
        <v>153</v>
      </c>
      <c r="P1386">
        <v>2655015.5499999998</v>
      </c>
      <c r="Q1386" s="2" t="s">
        <v>69</v>
      </c>
      <c r="S1386" s="2">
        <v>10675378</v>
      </c>
      <c r="T1386">
        <v>2655015.5499999998</v>
      </c>
      <c r="U1386" s="2" t="s">
        <v>69</v>
      </c>
    </row>
    <row r="1387" spans="2:21" x14ac:dyDescent="0.2">
      <c r="B1387" s="2">
        <v>1205621</v>
      </c>
      <c r="C1387" s="2" t="s">
        <v>28</v>
      </c>
      <c r="D1387" s="2" t="s">
        <v>56</v>
      </c>
      <c r="E1387" s="3">
        <v>45881.678067129629</v>
      </c>
      <c r="G1387" s="2" t="s">
        <v>937</v>
      </c>
      <c r="H1387" s="2">
        <v>1740400</v>
      </c>
      <c r="I1387" s="2" t="s">
        <v>327</v>
      </c>
      <c r="N1387">
        <v>21</v>
      </c>
      <c r="O1387" s="2" t="s">
        <v>153</v>
      </c>
      <c r="P1387">
        <v>1330085.46</v>
      </c>
      <c r="Q1387" s="2" t="s">
        <v>69</v>
      </c>
      <c r="S1387" s="2">
        <v>10675379</v>
      </c>
      <c r="T1387">
        <v>1330085.46</v>
      </c>
      <c r="U1387" s="2" t="s">
        <v>69</v>
      </c>
    </row>
    <row r="1388" spans="2:21" x14ac:dyDescent="0.2">
      <c r="B1388" s="2">
        <v>1205621</v>
      </c>
      <c r="C1388" s="2" t="s">
        <v>28</v>
      </c>
      <c r="D1388" s="2" t="s">
        <v>56</v>
      </c>
      <c r="E1388" s="3">
        <v>45881.678067129629</v>
      </c>
      <c r="G1388" s="2" t="s">
        <v>937</v>
      </c>
      <c r="H1388" s="2">
        <v>1740401</v>
      </c>
      <c r="I1388" s="2" t="s">
        <v>340</v>
      </c>
      <c r="N1388">
        <v>21</v>
      </c>
      <c r="O1388" s="2" t="s">
        <v>153</v>
      </c>
      <c r="P1388">
        <v>215877.7</v>
      </c>
      <c r="Q1388" s="2" t="s">
        <v>69</v>
      </c>
      <c r="S1388" s="2">
        <v>10675380</v>
      </c>
      <c r="T1388">
        <v>215877.7</v>
      </c>
      <c r="U1388" s="2" t="s">
        <v>69</v>
      </c>
    </row>
    <row r="1389" spans="2:21" x14ac:dyDescent="0.2">
      <c r="B1389" s="2">
        <v>1205621</v>
      </c>
      <c r="C1389" s="2" t="s">
        <v>28</v>
      </c>
      <c r="D1389" s="2" t="s">
        <v>56</v>
      </c>
      <c r="E1389" s="3">
        <v>45881.678067129629</v>
      </c>
      <c r="G1389" s="2" t="s">
        <v>937</v>
      </c>
      <c r="H1389" s="2">
        <v>1740402</v>
      </c>
      <c r="I1389" s="2" t="s">
        <v>353</v>
      </c>
      <c r="N1389">
        <v>21</v>
      </c>
      <c r="O1389" s="2" t="s">
        <v>153</v>
      </c>
      <c r="P1389">
        <v>1388728.4</v>
      </c>
      <c r="Q1389" s="2" t="s">
        <v>69</v>
      </c>
      <c r="S1389" s="2">
        <v>10675381</v>
      </c>
      <c r="T1389">
        <v>1388728.4</v>
      </c>
      <c r="U1389" s="2" t="s">
        <v>69</v>
      </c>
    </row>
    <row r="1390" spans="2:21" x14ac:dyDescent="0.2">
      <c r="B1390" s="2">
        <v>1205621</v>
      </c>
      <c r="C1390" s="2" t="s">
        <v>28</v>
      </c>
      <c r="D1390" s="2" t="s">
        <v>56</v>
      </c>
      <c r="E1390" s="3">
        <v>45881.678067129629</v>
      </c>
      <c r="G1390" s="2" t="s">
        <v>937</v>
      </c>
      <c r="H1390" s="2">
        <v>1740403</v>
      </c>
      <c r="I1390" s="2" t="s">
        <v>366</v>
      </c>
      <c r="N1390">
        <v>21</v>
      </c>
      <c r="O1390" s="2" t="s">
        <v>153</v>
      </c>
      <c r="P1390">
        <v>678493.56</v>
      </c>
      <c r="Q1390" s="2" t="s">
        <v>69</v>
      </c>
      <c r="S1390" s="2">
        <v>10675382</v>
      </c>
      <c r="T1390">
        <v>678493.56</v>
      </c>
      <c r="U1390" s="2" t="s">
        <v>69</v>
      </c>
    </row>
    <row r="1391" spans="2:21" x14ac:dyDescent="0.2">
      <c r="B1391" s="2">
        <v>1205621</v>
      </c>
      <c r="C1391" s="2" t="s">
        <v>28</v>
      </c>
      <c r="D1391" s="2" t="s">
        <v>56</v>
      </c>
      <c r="E1391" s="3">
        <v>45881.678067129629</v>
      </c>
      <c r="G1391" s="2" t="s">
        <v>937</v>
      </c>
      <c r="H1391" s="2">
        <v>1740404</v>
      </c>
      <c r="I1391" s="2" t="s">
        <v>379</v>
      </c>
      <c r="N1391">
        <v>21</v>
      </c>
      <c r="O1391" s="2" t="s">
        <v>153</v>
      </c>
      <c r="P1391">
        <v>3347515.15</v>
      </c>
      <c r="Q1391" s="2" t="s">
        <v>69</v>
      </c>
      <c r="S1391" s="2">
        <v>10675383</v>
      </c>
      <c r="T1391">
        <v>3347515.15</v>
      </c>
      <c r="U1391" s="2" t="s">
        <v>69</v>
      </c>
    </row>
    <row r="1392" spans="2:21" x14ac:dyDescent="0.2">
      <c r="B1392" s="2">
        <v>1205621</v>
      </c>
      <c r="C1392" s="2" t="s">
        <v>28</v>
      </c>
      <c r="D1392" s="2" t="s">
        <v>56</v>
      </c>
      <c r="E1392" s="3">
        <v>45881.678067129629</v>
      </c>
      <c r="G1392" s="2" t="s">
        <v>937</v>
      </c>
      <c r="H1392" s="2">
        <v>1740405</v>
      </c>
      <c r="I1392" s="2" t="s">
        <v>392</v>
      </c>
      <c r="N1392">
        <v>21</v>
      </c>
      <c r="O1392" s="2" t="s">
        <v>153</v>
      </c>
      <c r="P1392">
        <v>559044.72</v>
      </c>
      <c r="Q1392" s="2" t="s">
        <v>69</v>
      </c>
      <c r="S1392" s="2">
        <v>10675384</v>
      </c>
      <c r="T1392">
        <v>559044.72</v>
      </c>
      <c r="U1392" s="2" t="s">
        <v>69</v>
      </c>
    </row>
    <row r="1393" spans="2:21" x14ac:dyDescent="0.2">
      <c r="B1393" s="2">
        <v>1205621</v>
      </c>
      <c r="C1393" s="2" t="s">
        <v>28</v>
      </c>
      <c r="D1393" s="2" t="s">
        <v>56</v>
      </c>
      <c r="E1393" s="3">
        <v>45881.678067129629</v>
      </c>
      <c r="G1393" s="2" t="s">
        <v>937</v>
      </c>
      <c r="H1393" s="2">
        <v>1740406</v>
      </c>
      <c r="I1393" s="2" t="s">
        <v>405</v>
      </c>
      <c r="N1393">
        <v>21</v>
      </c>
      <c r="O1393" s="2" t="s">
        <v>153</v>
      </c>
      <c r="P1393">
        <v>5087777.78</v>
      </c>
      <c r="Q1393" s="2" t="s">
        <v>69</v>
      </c>
      <c r="S1393" s="2">
        <v>10675385</v>
      </c>
      <c r="T1393">
        <v>5087777.78</v>
      </c>
      <c r="U1393" s="2" t="s">
        <v>69</v>
      </c>
    </row>
    <row r="1394" spans="2:21" x14ac:dyDescent="0.2">
      <c r="B1394" s="2">
        <v>1205621</v>
      </c>
      <c r="C1394" s="2" t="s">
        <v>28</v>
      </c>
      <c r="D1394" s="2" t="s">
        <v>56</v>
      </c>
      <c r="E1394" s="3">
        <v>45881.678067129629</v>
      </c>
      <c r="G1394" s="2" t="s">
        <v>937</v>
      </c>
      <c r="H1394" s="2">
        <v>1740407</v>
      </c>
      <c r="I1394" s="2" t="s">
        <v>418</v>
      </c>
      <c r="N1394">
        <v>21</v>
      </c>
      <c r="O1394" s="2" t="s">
        <v>153</v>
      </c>
      <c r="P1394">
        <v>3347515.15</v>
      </c>
      <c r="Q1394" s="2" t="s">
        <v>69</v>
      </c>
      <c r="S1394" s="2">
        <v>10675386</v>
      </c>
      <c r="T1394">
        <v>3347515.15</v>
      </c>
      <c r="U1394" s="2" t="s">
        <v>69</v>
      </c>
    </row>
    <row r="1395" spans="2:21" x14ac:dyDescent="0.2">
      <c r="B1395" s="2">
        <v>1205621</v>
      </c>
      <c r="C1395" s="2" t="s">
        <v>28</v>
      </c>
      <c r="D1395" s="2" t="s">
        <v>56</v>
      </c>
      <c r="E1395" s="3">
        <v>45881.678067129629</v>
      </c>
      <c r="G1395" s="2" t="s">
        <v>937</v>
      </c>
      <c r="H1395" s="2">
        <v>1740408</v>
      </c>
      <c r="I1395" s="2" t="s">
        <v>431</v>
      </c>
      <c r="N1395">
        <v>21</v>
      </c>
      <c r="O1395" s="2" t="s">
        <v>153</v>
      </c>
      <c r="P1395">
        <v>1947760.9</v>
      </c>
      <c r="Q1395" s="2" t="s">
        <v>69</v>
      </c>
      <c r="S1395" s="2">
        <v>10675387</v>
      </c>
      <c r="T1395">
        <v>1947760.9</v>
      </c>
      <c r="U1395" s="2" t="s">
        <v>69</v>
      </c>
    </row>
    <row r="1396" spans="2:21" x14ac:dyDescent="0.2">
      <c r="B1396" s="2">
        <v>1205621</v>
      </c>
      <c r="C1396" s="2" t="s">
        <v>28</v>
      </c>
      <c r="D1396" s="2" t="s">
        <v>56</v>
      </c>
      <c r="E1396" s="3">
        <v>45881.678067129629</v>
      </c>
      <c r="G1396" s="2" t="s">
        <v>937</v>
      </c>
      <c r="H1396" s="2">
        <v>1740409</v>
      </c>
      <c r="I1396" s="2" t="s">
        <v>444</v>
      </c>
      <c r="N1396">
        <v>21</v>
      </c>
      <c r="O1396" s="2" t="s">
        <v>153</v>
      </c>
      <c r="P1396">
        <v>2355091.08</v>
      </c>
      <c r="Q1396" s="2" t="s">
        <v>69</v>
      </c>
      <c r="S1396" s="2">
        <v>10675388</v>
      </c>
      <c r="T1396">
        <v>2306665.77</v>
      </c>
      <c r="U1396" s="2" t="s">
        <v>69</v>
      </c>
    </row>
    <row r="1397" spans="2:21" x14ac:dyDescent="0.2">
      <c r="B1397" s="2">
        <v>1205621</v>
      </c>
      <c r="C1397" s="2" t="s">
        <v>28</v>
      </c>
      <c r="D1397" s="2" t="s">
        <v>56</v>
      </c>
      <c r="E1397" s="3">
        <v>45881.678067129629</v>
      </c>
      <c r="G1397" s="2" t="s">
        <v>937</v>
      </c>
      <c r="H1397" s="2">
        <v>1740410</v>
      </c>
      <c r="I1397" s="2" t="s">
        <v>457</v>
      </c>
      <c r="N1397">
        <v>21</v>
      </c>
      <c r="O1397" s="2" t="s">
        <v>153</v>
      </c>
      <c r="P1397">
        <v>2355091.08</v>
      </c>
      <c r="Q1397" s="2" t="s">
        <v>69</v>
      </c>
      <c r="S1397" s="2">
        <v>10675389</v>
      </c>
      <c r="T1397">
        <v>2306665.77</v>
      </c>
      <c r="U1397" s="2" t="s">
        <v>69</v>
      </c>
    </row>
    <row r="1398" spans="2:21" x14ac:dyDescent="0.2">
      <c r="B1398" s="2">
        <v>1205621</v>
      </c>
      <c r="C1398" s="2" t="s">
        <v>28</v>
      </c>
      <c r="D1398" s="2" t="s">
        <v>56</v>
      </c>
      <c r="E1398" s="3">
        <v>45881.678067129629</v>
      </c>
      <c r="G1398" s="2" t="s">
        <v>937</v>
      </c>
      <c r="H1398" s="2">
        <v>1740411</v>
      </c>
      <c r="I1398" s="2" t="s">
        <v>470</v>
      </c>
      <c r="N1398">
        <v>21</v>
      </c>
      <c r="O1398" s="2" t="s">
        <v>153</v>
      </c>
      <c r="P1398">
        <v>962329</v>
      </c>
      <c r="Q1398" s="2" t="s">
        <v>69</v>
      </c>
      <c r="S1398" s="2">
        <v>10675390</v>
      </c>
      <c r="T1398">
        <v>962329</v>
      </c>
      <c r="U1398" s="2" t="s">
        <v>69</v>
      </c>
    </row>
    <row r="1399" spans="2:21" x14ac:dyDescent="0.2">
      <c r="B1399" s="2">
        <v>1205621</v>
      </c>
      <c r="C1399" s="2" t="s">
        <v>28</v>
      </c>
      <c r="D1399" s="2" t="s">
        <v>56</v>
      </c>
      <c r="E1399" s="3">
        <v>45881.678067129629</v>
      </c>
      <c r="G1399" s="2" t="s">
        <v>937</v>
      </c>
      <c r="H1399" s="2">
        <v>1740412</v>
      </c>
      <c r="I1399" s="2" t="s">
        <v>483</v>
      </c>
      <c r="N1399">
        <v>21</v>
      </c>
      <c r="O1399" s="2" t="s">
        <v>153</v>
      </c>
      <c r="P1399">
        <v>278177.25</v>
      </c>
      <c r="Q1399" s="2" t="s">
        <v>69</v>
      </c>
      <c r="S1399" s="2">
        <v>10675391</v>
      </c>
      <c r="T1399">
        <v>278177.25</v>
      </c>
      <c r="U1399" s="2" t="s">
        <v>69</v>
      </c>
    </row>
    <row r="1400" spans="2:21" x14ac:dyDescent="0.2">
      <c r="B1400" s="2">
        <v>1205621</v>
      </c>
      <c r="C1400" s="2" t="s">
        <v>28</v>
      </c>
      <c r="D1400" s="2" t="s">
        <v>56</v>
      </c>
      <c r="E1400" s="3">
        <v>45881.678067129629</v>
      </c>
      <c r="G1400" s="2" t="s">
        <v>937</v>
      </c>
      <c r="H1400" s="2">
        <v>1740413</v>
      </c>
      <c r="I1400" s="2" t="s">
        <v>496</v>
      </c>
      <c r="N1400">
        <v>21</v>
      </c>
      <c r="O1400" s="2" t="s">
        <v>153</v>
      </c>
      <c r="P1400">
        <v>278177.25</v>
      </c>
      <c r="Q1400" s="2" t="s">
        <v>69</v>
      </c>
      <c r="S1400" s="2">
        <v>10675392</v>
      </c>
      <c r="T1400">
        <v>278177.25</v>
      </c>
      <c r="U1400" s="2" t="s">
        <v>69</v>
      </c>
    </row>
    <row r="1401" spans="2:21" x14ac:dyDescent="0.2">
      <c r="B1401" s="2">
        <v>1205621</v>
      </c>
      <c r="C1401" s="2" t="s">
        <v>28</v>
      </c>
      <c r="D1401" s="2" t="s">
        <v>56</v>
      </c>
      <c r="E1401" s="3">
        <v>45881.678067129629</v>
      </c>
      <c r="G1401" s="2" t="s">
        <v>937</v>
      </c>
      <c r="H1401" s="2">
        <v>1740414</v>
      </c>
      <c r="I1401" s="2" t="s">
        <v>509</v>
      </c>
      <c r="N1401">
        <v>21</v>
      </c>
      <c r="O1401" s="2" t="s">
        <v>153</v>
      </c>
      <c r="P1401">
        <v>2846724.3</v>
      </c>
      <c r="Q1401" s="2" t="s">
        <v>69</v>
      </c>
      <c r="S1401" s="2">
        <v>10675393</v>
      </c>
      <c r="T1401">
        <v>2471351.1</v>
      </c>
      <c r="U1401" s="2" t="s">
        <v>69</v>
      </c>
    </row>
    <row r="1402" spans="2:21" x14ac:dyDescent="0.2">
      <c r="B1402" s="2">
        <v>1205621</v>
      </c>
      <c r="C1402" s="2" t="s">
        <v>28</v>
      </c>
      <c r="D1402" s="2" t="s">
        <v>56</v>
      </c>
      <c r="E1402" s="3">
        <v>45881.678067129629</v>
      </c>
      <c r="G1402" s="2" t="s">
        <v>937</v>
      </c>
      <c r="H1402" s="2">
        <v>1740415</v>
      </c>
      <c r="I1402" s="2" t="s">
        <v>522</v>
      </c>
      <c r="N1402">
        <v>21</v>
      </c>
      <c r="O1402" s="2" t="s">
        <v>153</v>
      </c>
      <c r="P1402">
        <v>2175998.6</v>
      </c>
      <c r="Q1402" s="2" t="s">
        <v>69</v>
      </c>
      <c r="S1402" s="2">
        <v>10675394</v>
      </c>
      <c r="T1402">
        <v>1948296.5</v>
      </c>
      <c r="U1402" s="2" t="s">
        <v>69</v>
      </c>
    </row>
    <row r="1403" spans="2:21" x14ac:dyDescent="0.2">
      <c r="B1403" s="2">
        <v>1205621</v>
      </c>
      <c r="C1403" s="2" t="s">
        <v>28</v>
      </c>
      <c r="D1403" s="2" t="s">
        <v>56</v>
      </c>
      <c r="E1403" s="3">
        <v>45881.678067129629</v>
      </c>
      <c r="G1403" s="2" t="s">
        <v>937</v>
      </c>
      <c r="H1403" s="2">
        <v>1740416</v>
      </c>
      <c r="I1403" s="2" t="s">
        <v>535</v>
      </c>
      <c r="N1403">
        <v>21</v>
      </c>
      <c r="O1403" s="2" t="s">
        <v>153</v>
      </c>
      <c r="P1403">
        <v>2175998.6</v>
      </c>
      <c r="Q1403" s="2" t="s">
        <v>69</v>
      </c>
      <c r="S1403" s="2">
        <v>10675395</v>
      </c>
      <c r="T1403">
        <v>1948296.5</v>
      </c>
      <c r="U1403" s="2" t="s">
        <v>69</v>
      </c>
    </row>
    <row r="1404" spans="2:21" x14ac:dyDescent="0.2">
      <c r="B1404" s="2">
        <v>1205621</v>
      </c>
      <c r="C1404" s="2" t="s">
        <v>28</v>
      </c>
      <c r="D1404" s="2" t="s">
        <v>56</v>
      </c>
      <c r="E1404" s="3">
        <v>45881.678067129629</v>
      </c>
      <c r="G1404" s="2" t="s">
        <v>937</v>
      </c>
      <c r="H1404" s="2">
        <v>1740417</v>
      </c>
      <c r="I1404" s="2" t="s">
        <v>548</v>
      </c>
      <c r="N1404">
        <v>21</v>
      </c>
      <c r="O1404" s="2" t="s">
        <v>153</v>
      </c>
      <c r="P1404">
        <v>9732372.1500000004</v>
      </c>
      <c r="Q1404" s="2" t="s">
        <v>69</v>
      </c>
      <c r="S1404" s="2">
        <v>10675396</v>
      </c>
      <c r="T1404">
        <v>8006931.5999999996</v>
      </c>
      <c r="U1404" s="2" t="s">
        <v>69</v>
      </c>
    </row>
    <row r="1405" spans="2:21" x14ac:dyDescent="0.2">
      <c r="B1405" s="2">
        <v>1205621</v>
      </c>
      <c r="C1405" s="2" t="s">
        <v>28</v>
      </c>
      <c r="D1405" s="2" t="s">
        <v>56</v>
      </c>
      <c r="E1405" s="3">
        <v>45881.678067129629</v>
      </c>
      <c r="G1405" s="2" t="s">
        <v>937</v>
      </c>
      <c r="H1405" s="2">
        <v>1740418</v>
      </c>
      <c r="I1405" s="2" t="s">
        <v>561</v>
      </c>
      <c r="N1405">
        <v>21</v>
      </c>
      <c r="O1405" s="2" t="s">
        <v>153</v>
      </c>
      <c r="P1405">
        <v>7457024.9000000004</v>
      </c>
      <c r="Q1405" s="2" t="s">
        <v>69</v>
      </c>
      <c r="S1405" s="2">
        <v>10675397</v>
      </c>
      <c r="T1405">
        <v>5892156.2000000002</v>
      </c>
      <c r="U1405" s="2" t="s">
        <v>69</v>
      </c>
    </row>
    <row r="1406" spans="2:21" x14ac:dyDescent="0.2">
      <c r="B1406" s="2">
        <v>1205621</v>
      </c>
      <c r="C1406" s="2" t="s">
        <v>28</v>
      </c>
      <c r="D1406" s="2" t="s">
        <v>56</v>
      </c>
      <c r="E1406" s="3">
        <v>45881.678067129629</v>
      </c>
      <c r="G1406" s="2" t="s">
        <v>937</v>
      </c>
      <c r="H1406" s="2">
        <v>1740419</v>
      </c>
      <c r="I1406" s="2" t="s">
        <v>574</v>
      </c>
      <c r="N1406">
        <v>21</v>
      </c>
      <c r="O1406" s="2" t="s">
        <v>153</v>
      </c>
      <c r="P1406">
        <v>7457024.9000000004</v>
      </c>
      <c r="Q1406" s="2" t="s">
        <v>69</v>
      </c>
      <c r="S1406" s="2">
        <v>10675398</v>
      </c>
      <c r="T1406">
        <v>5892156.2000000002</v>
      </c>
      <c r="U1406" s="2" t="s">
        <v>69</v>
      </c>
    </row>
    <row r="1407" spans="2:21" x14ac:dyDescent="0.2">
      <c r="B1407" s="2">
        <v>1205621</v>
      </c>
      <c r="C1407" s="2" t="s">
        <v>28</v>
      </c>
      <c r="D1407" s="2" t="s">
        <v>56</v>
      </c>
      <c r="E1407" s="3">
        <v>45881.678067129629</v>
      </c>
      <c r="G1407" s="2" t="s">
        <v>937</v>
      </c>
      <c r="H1407" s="2">
        <v>1740420</v>
      </c>
      <c r="I1407" s="2" t="s">
        <v>587</v>
      </c>
      <c r="N1407">
        <v>21</v>
      </c>
      <c r="O1407" s="2" t="s">
        <v>153</v>
      </c>
      <c r="P1407">
        <v>1694828.95</v>
      </c>
      <c r="Q1407" s="2" t="s">
        <v>69</v>
      </c>
      <c r="S1407" s="2">
        <v>10675399</v>
      </c>
      <c r="T1407">
        <v>1694828.95</v>
      </c>
      <c r="U1407" s="2" t="s">
        <v>69</v>
      </c>
    </row>
    <row r="1408" spans="2:21" x14ac:dyDescent="0.2">
      <c r="B1408" s="2">
        <v>1205621</v>
      </c>
      <c r="C1408" s="2" t="s">
        <v>28</v>
      </c>
      <c r="D1408" s="2" t="s">
        <v>56</v>
      </c>
      <c r="E1408" s="3">
        <v>45881.678067129629</v>
      </c>
      <c r="G1408" s="2" t="s">
        <v>937</v>
      </c>
      <c r="H1408" s="2">
        <v>1740421</v>
      </c>
      <c r="I1408" s="2" t="s">
        <v>600</v>
      </c>
      <c r="N1408">
        <v>21</v>
      </c>
      <c r="O1408" s="2" t="s">
        <v>153</v>
      </c>
      <c r="P1408">
        <v>1935411.2</v>
      </c>
      <c r="Q1408" s="2" t="s">
        <v>69</v>
      </c>
      <c r="S1408" s="2">
        <v>10675400</v>
      </c>
      <c r="T1408">
        <v>1935411.2</v>
      </c>
      <c r="U1408" s="2" t="s">
        <v>69</v>
      </c>
    </row>
    <row r="1409" spans="2:21" x14ac:dyDescent="0.2">
      <c r="B1409" s="2">
        <v>1205621</v>
      </c>
      <c r="C1409" s="2" t="s">
        <v>28</v>
      </c>
      <c r="D1409" s="2" t="s">
        <v>56</v>
      </c>
      <c r="E1409" s="3">
        <v>45881.678067129629</v>
      </c>
      <c r="G1409" s="2" t="s">
        <v>937</v>
      </c>
      <c r="H1409" s="2">
        <v>1740422</v>
      </c>
      <c r="I1409" s="2" t="s">
        <v>613</v>
      </c>
      <c r="N1409">
        <v>21</v>
      </c>
      <c r="O1409" s="2" t="s">
        <v>153</v>
      </c>
      <c r="P1409">
        <v>4886918.2</v>
      </c>
      <c r="Q1409" s="2" t="s">
        <v>69</v>
      </c>
      <c r="S1409" s="2">
        <v>10675401</v>
      </c>
      <c r="T1409">
        <v>4886918.2</v>
      </c>
      <c r="U1409" s="2" t="s">
        <v>69</v>
      </c>
    </row>
    <row r="1410" spans="2:21" x14ac:dyDescent="0.2">
      <c r="B1410" s="2">
        <v>1205621</v>
      </c>
      <c r="C1410" s="2" t="s">
        <v>28</v>
      </c>
      <c r="D1410" s="2" t="s">
        <v>56</v>
      </c>
      <c r="E1410" s="3">
        <v>45881.678067129629</v>
      </c>
      <c r="G1410" s="2" t="s">
        <v>937</v>
      </c>
      <c r="H1410" s="2">
        <v>1740423</v>
      </c>
      <c r="I1410" s="2" t="s">
        <v>626</v>
      </c>
      <c r="N1410">
        <v>21</v>
      </c>
      <c r="O1410" s="2" t="s">
        <v>153</v>
      </c>
      <c r="P1410">
        <v>2168996.63</v>
      </c>
      <c r="Q1410" s="2" t="s">
        <v>69</v>
      </c>
      <c r="S1410" s="2">
        <v>10675402</v>
      </c>
      <c r="T1410">
        <v>2168996.63</v>
      </c>
      <c r="U1410" s="2" t="s">
        <v>69</v>
      </c>
    </row>
    <row r="1411" spans="2:21" x14ac:dyDescent="0.2">
      <c r="B1411" s="2">
        <v>1205621</v>
      </c>
      <c r="C1411" s="2" t="s">
        <v>28</v>
      </c>
      <c r="D1411" s="2" t="s">
        <v>56</v>
      </c>
      <c r="E1411" s="3">
        <v>45881.678067129629</v>
      </c>
      <c r="G1411" s="2" t="s">
        <v>937</v>
      </c>
      <c r="H1411" s="2">
        <v>1740424</v>
      </c>
      <c r="I1411" s="2" t="s">
        <v>639</v>
      </c>
      <c r="N1411">
        <v>21</v>
      </c>
      <c r="O1411" s="2" t="s">
        <v>153</v>
      </c>
      <c r="P1411">
        <v>424529.97</v>
      </c>
      <c r="Q1411" s="2" t="s">
        <v>69</v>
      </c>
      <c r="S1411" s="2">
        <v>10675403</v>
      </c>
      <c r="T1411">
        <v>320683.68</v>
      </c>
      <c r="U1411" s="2" t="s">
        <v>69</v>
      </c>
    </row>
    <row r="1412" spans="2:21" x14ac:dyDescent="0.2">
      <c r="B1412" s="2">
        <v>1205621</v>
      </c>
      <c r="C1412" s="2" t="s">
        <v>28</v>
      </c>
      <c r="D1412" s="2" t="s">
        <v>56</v>
      </c>
      <c r="E1412" s="3">
        <v>45881.678067129629</v>
      </c>
      <c r="G1412" s="2" t="s">
        <v>937</v>
      </c>
      <c r="H1412" s="2">
        <v>1740425</v>
      </c>
      <c r="I1412" s="2" t="s">
        <v>652</v>
      </c>
      <c r="N1412">
        <v>21</v>
      </c>
      <c r="O1412" s="2" t="s">
        <v>153</v>
      </c>
      <c r="P1412">
        <v>42581.88</v>
      </c>
      <c r="Q1412" s="2" t="s">
        <v>69</v>
      </c>
      <c r="S1412" s="2">
        <v>10675404</v>
      </c>
      <c r="T1412">
        <v>42581.88</v>
      </c>
      <c r="U1412" s="2" t="s">
        <v>69</v>
      </c>
    </row>
    <row r="1413" spans="2:21" x14ac:dyDescent="0.2">
      <c r="B1413" s="2">
        <v>1205621</v>
      </c>
      <c r="C1413" s="2" t="s">
        <v>28</v>
      </c>
      <c r="D1413" s="2" t="s">
        <v>56</v>
      </c>
      <c r="E1413" s="3">
        <v>45881.678067129629</v>
      </c>
      <c r="G1413" s="2" t="s">
        <v>937</v>
      </c>
      <c r="H1413" s="2">
        <v>1740426</v>
      </c>
      <c r="I1413" s="2" t="s">
        <v>665</v>
      </c>
      <c r="N1413">
        <v>21</v>
      </c>
      <c r="O1413" s="2" t="s">
        <v>153</v>
      </c>
      <c r="P1413">
        <v>2020798.2</v>
      </c>
      <c r="Q1413" s="2" t="s">
        <v>69</v>
      </c>
      <c r="S1413" s="2">
        <v>10675405</v>
      </c>
      <c r="T1413">
        <v>2020798.2</v>
      </c>
      <c r="U1413" s="2" t="s">
        <v>69</v>
      </c>
    </row>
    <row r="1414" spans="2:21" x14ac:dyDescent="0.2">
      <c r="B1414" s="2">
        <v>1205621</v>
      </c>
      <c r="C1414" s="2" t="s">
        <v>28</v>
      </c>
      <c r="D1414" s="2" t="s">
        <v>56</v>
      </c>
      <c r="E1414" s="3">
        <v>45881.678067129629</v>
      </c>
      <c r="G1414" s="2" t="s">
        <v>937</v>
      </c>
      <c r="H1414" s="2">
        <v>1740427</v>
      </c>
      <c r="I1414" s="2" t="s">
        <v>678</v>
      </c>
      <c r="N1414">
        <v>21</v>
      </c>
      <c r="O1414" s="2" t="s">
        <v>153</v>
      </c>
      <c r="P1414">
        <v>2203927.0499999998</v>
      </c>
      <c r="Q1414" s="2" t="s">
        <v>69</v>
      </c>
      <c r="S1414" s="2">
        <v>10675406</v>
      </c>
      <c r="T1414">
        <v>2203927.0499999998</v>
      </c>
      <c r="U1414" s="2" t="s">
        <v>69</v>
      </c>
    </row>
    <row r="1415" spans="2:21" x14ac:dyDescent="0.2">
      <c r="B1415" s="2">
        <v>1205621</v>
      </c>
      <c r="C1415" s="2" t="s">
        <v>28</v>
      </c>
      <c r="D1415" s="2" t="s">
        <v>56</v>
      </c>
      <c r="E1415" s="3">
        <v>45881.678067129629</v>
      </c>
      <c r="G1415" s="2" t="s">
        <v>937</v>
      </c>
      <c r="H1415" s="2">
        <v>1740428</v>
      </c>
      <c r="I1415" s="2" t="s">
        <v>691</v>
      </c>
      <c r="N1415">
        <v>21</v>
      </c>
      <c r="O1415" s="2" t="s">
        <v>153</v>
      </c>
      <c r="P1415">
        <v>3389657.9</v>
      </c>
      <c r="Q1415" s="2" t="s">
        <v>69</v>
      </c>
      <c r="S1415" s="2">
        <v>10675407</v>
      </c>
      <c r="T1415">
        <v>1609977.55</v>
      </c>
      <c r="U1415" s="2" t="s">
        <v>69</v>
      </c>
    </row>
    <row r="1416" spans="2:21" x14ac:dyDescent="0.2">
      <c r="B1416" s="2">
        <v>1205621</v>
      </c>
      <c r="C1416" s="2" t="s">
        <v>28</v>
      </c>
      <c r="D1416" s="2" t="s">
        <v>56</v>
      </c>
      <c r="E1416" s="3">
        <v>45881.678067129629</v>
      </c>
      <c r="G1416" s="2" t="s">
        <v>937</v>
      </c>
      <c r="H1416" s="2">
        <v>1740429</v>
      </c>
      <c r="I1416" s="2" t="s">
        <v>704</v>
      </c>
      <c r="N1416">
        <v>21</v>
      </c>
      <c r="O1416" s="2" t="s">
        <v>153</v>
      </c>
      <c r="P1416">
        <v>888550.56</v>
      </c>
      <c r="Q1416" s="2" t="s">
        <v>69</v>
      </c>
      <c r="S1416" s="2">
        <v>10675408</v>
      </c>
      <c r="T1416">
        <v>784886.22</v>
      </c>
      <c r="U1416" s="2" t="s">
        <v>69</v>
      </c>
    </row>
    <row r="1417" spans="2:21" x14ac:dyDescent="0.2">
      <c r="B1417" s="2">
        <v>1205621</v>
      </c>
      <c r="C1417" s="2" t="s">
        <v>28</v>
      </c>
      <c r="D1417" s="2" t="s">
        <v>56</v>
      </c>
      <c r="E1417" s="3">
        <v>45881.678067129629</v>
      </c>
      <c r="G1417" s="2" t="s">
        <v>937</v>
      </c>
      <c r="H1417" s="2">
        <v>1740430</v>
      </c>
      <c r="I1417" s="2" t="s">
        <v>717</v>
      </c>
      <c r="N1417">
        <v>21</v>
      </c>
      <c r="O1417" s="2" t="s">
        <v>153</v>
      </c>
      <c r="P1417">
        <v>1808913.23</v>
      </c>
      <c r="Q1417" s="2" t="s">
        <v>69</v>
      </c>
      <c r="S1417" s="2">
        <v>10675409</v>
      </c>
      <c r="T1417">
        <v>1808913.23</v>
      </c>
      <c r="U1417" s="2" t="s">
        <v>69</v>
      </c>
    </row>
    <row r="1418" spans="2:21" x14ac:dyDescent="0.2">
      <c r="B1418" s="2">
        <v>1205621</v>
      </c>
      <c r="C1418" s="2" t="s">
        <v>28</v>
      </c>
      <c r="D1418" s="2" t="s">
        <v>56</v>
      </c>
      <c r="E1418" s="3">
        <v>45881.678067129629</v>
      </c>
      <c r="G1418" s="2" t="s">
        <v>937</v>
      </c>
      <c r="H1418" s="2">
        <v>1740431</v>
      </c>
      <c r="I1418" s="2" t="s">
        <v>730</v>
      </c>
      <c r="N1418">
        <v>21</v>
      </c>
      <c r="O1418" s="2" t="s">
        <v>153</v>
      </c>
      <c r="P1418">
        <v>2824713.2</v>
      </c>
      <c r="Q1418" s="2" t="s">
        <v>69</v>
      </c>
      <c r="S1418" s="2">
        <v>10675410</v>
      </c>
      <c r="T1418">
        <v>360340.35</v>
      </c>
      <c r="U1418" s="2" t="s">
        <v>69</v>
      </c>
    </row>
    <row r="1419" spans="2:21" x14ac:dyDescent="0.2">
      <c r="B1419" s="2">
        <v>1205621</v>
      </c>
      <c r="C1419" s="2" t="s">
        <v>28</v>
      </c>
      <c r="D1419" s="2" t="s">
        <v>56</v>
      </c>
      <c r="E1419" s="3">
        <v>45881.678067129629</v>
      </c>
      <c r="G1419" s="2" t="s">
        <v>937</v>
      </c>
      <c r="H1419" s="2">
        <v>1740432</v>
      </c>
      <c r="I1419" s="2" t="s">
        <v>743</v>
      </c>
      <c r="N1419">
        <v>21</v>
      </c>
      <c r="O1419" s="2" t="s">
        <v>153</v>
      </c>
      <c r="P1419">
        <v>11419794.66</v>
      </c>
      <c r="Q1419" s="2" t="s">
        <v>69</v>
      </c>
      <c r="S1419" s="2">
        <v>10675411</v>
      </c>
      <c r="T1419">
        <v>5197933.74</v>
      </c>
      <c r="U1419" s="2" t="s">
        <v>69</v>
      </c>
    </row>
    <row r="1420" spans="2:21" x14ac:dyDescent="0.2">
      <c r="B1420" s="2">
        <v>1205621</v>
      </c>
      <c r="C1420" s="2" t="s">
        <v>28</v>
      </c>
      <c r="D1420" s="2" t="s">
        <v>56</v>
      </c>
      <c r="E1420" s="3">
        <v>45881.678067129629</v>
      </c>
      <c r="G1420" s="2" t="s">
        <v>937</v>
      </c>
      <c r="H1420" s="2">
        <v>1740433</v>
      </c>
      <c r="I1420" s="2" t="s">
        <v>756</v>
      </c>
      <c r="N1420">
        <v>21</v>
      </c>
      <c r="O1420" s="2" t="s">
        <v>153</v>
      </c>
      <c r="P1420">
        <v>1401935.47</v>
      </c>
      <c r="Q1420" s="2" t="s">
        <v>69</v>
      </c>
      <c r="S1420" s="2">
        <v>10675412</v>
      </c>
      <c r="T1420">
        <v>1401935.47</v>
      </c>
      <c r="U1420" s="2" t="s">
        <v>69</v>
      </c>
    </row>
    <row r="1421" spans="2:21" x14ac:dyDescent="0.2">
      <c r="B1421" s="2">
        <v>1205621</v>
      </c>
      <c r="C1421" s="2" t="s">
        <v>28</v>
      </c>
      <c r="D1421" s="2" t="s">
        <v>56</v>
      </c>
      <c r="E1421" s="3">
        <v>45881.678067129629</v>
      </c>
      <c r="G1421" s="2" t="s">
        <v>937</v>
      </c>
      <c r="H1421" s="2">
        <v>1740434</v>
      </c>
      <c r="I1421" s="2" t="s">
        <v>769</v>
      </c>
      <c r="N1421">
        <v>21</v>
      </c>
      <c r="O1421" s="2" t="s">
        <v>153</v>
      </c>
      <c r="P1421">
        <v>993037.24</v>
      </c>
      <c r="Q1421" s="2" t="s">
        <v>69</v>
      </c>
      <c r="S1421" s="2">
        <v>10675413</v>
      </c>
      <c r="T1421">
        <v>463017.98</v>
      </c>
      <c r="U1421" s="2" t="s">
        <v>69</v>
      </c>
    </row>
    <row r="1422" spans="2:21" x14ac:dyDescent="0.2">
      <c r="B1422" s="2">
        <v>1205621</v>
      </c>
      <c r="C1422" s="2" t="s">
        <v>28</v>
      </c>
      <c r="D1422" s="2" t="s">
        <v>56</v>
      </c>
      <c r="E1422" s="3">
        <v>45881.678067129629</v>
      </c>
      <c r="G1422" s="2" t="s">
        <v>937</v>
      </c>
      <c r="H1422" s="2">
        <v>1740435</v>
      </c>
      <c r="I1422" s="2" t="s">
        <v>782</v>
      </c>
      <c r="N1422">
        <v>21</v>
      </c>
      <c r="O1422" s="2" t="s">
        <v>153</v>
      </c>
      <c r="P1422">
        <v>1864526.6</v>
      </c>
      <c r="Q1422" s="2" t="s">
        <v>69</v>
      </c>
      <c r="S1422" s="2">
        <v>10675414</v>
      </c>
      <c r="T1422">
        <v>1287767.8</v>
      </c>
      <c r="U1422" s="2" t="s">
        <v>69</v>
      </c>
    </row>
    <row r="1423" spans="2:21" x14ac:dyDescent="0.2">
      <c r="B1423" s="2">
        <v>1205621</v>
      </c>
      <c r="C1423" s="2" t="s">
        <v>28</v>
      </c>
      <c r="D1423" s="2" t="s">
        <v>56</v>
      </c>
      <c r="E1423" s="3">
        <v>45881.678067129629</v>
      </c>
      <c r="G1423" s="2" t="s">
        <v>937</v>
      </c>
      <c r="H1423" s="2">
        <v>1740436</v>
      </c>
      <c r="I1423" s="2" t="s">
        <v>795</v>
      </c>
      <c r="N1423">
        <v>21</v>
      </c>
      <c r="O1423" s="2" t="s">
        <v>153</v>
      </c>
      <c r="P1423">
        <v>3077840.67</v>
      </c>
      <c r="Q1423" s="2" t="s">
        <v>69</v>
      </c>
      <c r="S1423" s="2">
        <v>10675415</v>
      </c>
      <c r="T1423">
        <v>711988.41</v>
      </c>
      <c r="U1423" s="2" t="s">
        <v>69</v>
      </c>
    </row>
    <row r="1424" spans="2:21" x14ac:dyDescent="0.2">
      <c r="B1424" s="2">
        <v>1205621</v>
      </c>
      <c r="C1424" s="2" t="s">
        <v>28</v>
      </c>
      <c r="D1424" s="2" t="s">
        <v>56</v>
      </c>
      <c r="E1424" s="3">
        <v>45881.678067129629</v>
      </c>
      <c r="G1424" s="2" t="s">
        <v>937</v>
      </c>
      <c r="H1424" s="2">
        <v>1740437</v>
      </c>
      <c r="I1424" s="2" t="s">
        <v>808</v>
      </c>
      <c r="N1424">
        <v>21</v>
      </c>
      <c r="O1424" s="2" t="s">
        <v>153</v>
      </c>
      <c r="P1424">
        <v>806277.36</v>
      </c>
      <c r="Q1424" s="2" t="s">
        <v>69</v>
      </c>
      <c r="S1424" s="2">
        <v>10675416</v>
      </c>
      <c r="T1424">
        <v>302802.92</v>
      </c>
      <c r="U1424" s="2" t="s">
        <v>69</v>
      </c>
    </row>
    <row r="1425" spans="2:21" x14ac:dyDescent="0.2">
      <c r="B1425" s="2">
        <v>1205621</v>
      </c>
      <c r="C1425" s="2" t="s">
        <v>28</v>
      </c>
      <c r="D1425" s="2" t="s">
        <v>56</v>
      </c>
      <c r="E1425" s="3">
        <v>45881.678067129629</v>
      </c>
      <c r="G1425" s="2" t="s">
        <v>937</v>
      </c>
      <c r="H1425" s="2">
        <v>1740438</v>
      </c>
      <c r="I1425" s="2" t="s">
        <v>821</v>
      </c>
      <c r="N1425">
        <v>21</v>
      </c>
      <c r="O1425" s="2" t="s">
        <v>153</v>
      </c>
      <c r="P1425">
        <v>14150990.4</v>
      </c>
      <c r="Q1425" s="2" t="s">
        <v>69</v>
      </c>
      <c r="S1425" s="2">
        <v>10675417</v>
      </c>
      <c r="T1425">
        <v>10613242.800000001</v>
      </c>
      <c r="U1425" s="2" t="s">
        <v>69</v>
      </c>
    </row>
    <row r="1426" spans="2:21" x14ac:dyDescent="0.2">
      <c r="B1426" s="2">
        <v>1205621</v>
      </c>
      <c r="C1426" s="2" t="s">
        <v>28</v>
      </c>
      <c r="D1426" s="2" t="s">
        <v>56</v>
      </c>
      <c r="E1426" s="3">
        <v>45881.678067129629</v>
      </c>
      <c r="G1426" s="2" t="s">
        <v>937</v>
      </c>
      <c r="H1426" s="2">
        <v>1740439</v>
      </c>
      <c r="I1426" s="2" t="s">
        <v>834</v>
      </c>
      <c r="N1426">
        <v>21</v>
      </c>
      <c r="O1426" s="2" t="s">
        <v>153</v>
      </c>
      <c r="P1426">
        <v>3784567.2</v>
      </c>
      <c r="Q1426" s="2" t="s">
        <v>69</v>
      </c>
      <c r="S1426" s="2">
        <v>10675418</v>
      </c>
      <c r="T1426">
        <v>3784567.2</v>
      </c>
      <c r="U1426" s="2" t="s">
        <v>69</v>
      </c>
    </row>
    <row r="1427" spans="2:21" x14ac:dyDescent="0.2">
      <c r="B1427" s="2">
        <v>1205621</v>
      </c>
      <c r="C1427" s="2" t="s">
        <v>28</v>
      </c>
      <c r="D1427" s="2" t="s">
        <v>56</v>
      </c>
      <c r="E1427" s="3">
        <v>45881.678067129629</v>
      </c>
      <c r="G1427" s="2" t="s">
        <v>937</v>
      </c>
      <c r="H1427" s="2">
        <v>1740440</v>
      </c>
      <c r="I1427" s="2" t="s">
        <v>847</v>
      </c>
      <c r="N1427">
        <v>1</v>
      </c>
      <c r="O1427" s="2" t="s">
        <v>153</v>
      </c>
      <c r="P1427">
        <v>0</v>
      </c>
      <c r="Q1427" s="2" t="s">
        <v>69</v>
      </c>
      <c r="S1427" s="2">
        <v>10675419</v>
      </c>
      <c r="T1427">
        <v>0</v>
      </c>
      <c r="U1427" s="2" t="s">
        <v>69</v>
      </c>
    </row>
    <row r="1428" spans="2:21" x14ac:dyDescent="0.2">
      <c r="B1428" s="2">
        <v>1205621</v>
      </c>
      <c r="C1428" s="2" t="s">
        <v>28</v>
      </c>
      <c r="D1428" s="2" t="s">
        <v>56</v>
      </c>
      <c r="E1428" s="3">
        <v>45881.678067129629</v>
      </c>
      <c r="G1428" s="2" t="s">
        <v>937</v>
      </c>
      <c r="H1428" s="2">
        <v>1740441</v>
      </c>
      <c r="I1428" s="2" t="s">
        <v>860</v>
      </c>
      <c r="N1428">
        <v>1</v>
      </c>
      <c r="O1428" s="2" t="s">
        <v>153</v>
      </c>
      <c r="P1428">
        <v>3640399765.46</v>
      </c>
      <c r="Q1428" s="2" t="s">
        <v>69</v>
      </c>
      <c r="S1428" s="2">
        <v>10675420</v>
      </c>
      <c r="T1428">
        <v>3564766039.3800001</v>
      </c>
      <c r="U1428" s="2" t="s">
        <v>69</v>
      </c>
    </row>
    <row r="1429" spans="2:21" x14ac:dyDescent="0.2">
      <c r="B1429" s="2">
        <v>1205621</v>
      </c>
      <c r="C1429" s="2" t="s">
        <v>28</v>
      </c>
      <c r="D1429" s="2" t="s">
        <v>56</v>
      </c>
      <c r="E1429" s="3">
        <v>45881.678067129629</v>
      </c>
      <c r="G1429" s="2" t="s">
        <v>937</v>
      </c>
      <c r="H1429" s="2">
        <v>1740442</v>
      </c>
      <c r="I1429" s="2" t="s">
        <v>873</v>
      </c>
      <c r="N1429">
        <v>1</v>
      </c>
      <c r="O1429" s="2" t="s">
        <v>153</v>
      </c>
      <c r="P1429">
        <v>691675955.44000006</v>
      </c>
      <c r="Q1429" s="2" t="s">
        <v>69</v>
      </c>
      <c r="S1429" s="2">
        <v>10675421</v>
      </c>
      <c r="T1429">
        <v>677305547.48000002</v>
      </c>
      <c r="U1429" s="2" t="s">
        <v>69</v>
      </c>
    </row>
    <row r="1430" spans="2:21" x14ac:dyDescent="0.2">
      <c r="B1430" s="2">
        <v>1205622</v>
      </c>
      <c r="C1430" s="2" t="s">
        <v>29</v>
      </c>
      <c r="D1430" s="2" t="s">
        <v>57</v>
      </c>
      <c r="E1430" s="3">
        <v>45881.609131944446</v>
      </c>
      <c r="G1430" s="2" t="s">
        <v>937</v>
      </c>
      <c r="H1430" s="2">
        <v>1740381</v>
      </c>
      <c r="I1430" s="2" t="s">
        <v>64</v>
      </c>
      <c r="N1430">
        <v>21</v>
      </c>
      <c r="O1430" s="2" t="s">
        <v>84</v>
      </c>
      <c r="P1430">
        <v>1450014991.3499999</v>
      </c>
      <c r="Q1430" s="2" t="s">
        <v>69</v>
      </c>
      <c r="S1430" s="2">
        <v>10656677</v>
      </c>
      <c r="T1430">
        <v>1450014991.3499999</v>
      </c>
      <c r="U1430" s="2" t="s">
        <v>69</v>
      </c>
    </row>
    <row r="1431" spans="2:21" x14ac:dyDescent="0.2">
      <c r="B1431" s="2">
        <v>1205622</v>
      </c>
      <c r="C1431" s="2" t="s">
        <v>29</v>
      </c>
      <c r="D1431" s="2" t="s">
        <v>57</v>
      </c>
      <c r="E1431" s="3">
        <v>45881.609131944446</v>
      </c>
      <c r="G1431" s="2" t="s">
        <v>937</v>
      </c>
      <c r="H1431" s="2">
        <v>1740382</v>
      </c>
      <c r="I1431" s="2" t="s">
        <v>92</v>
      </c>
      <c r="N1431">
        <v>21</v>
      </c>
      <c r="O1431" s="2" t="s">
        <v>84</v>
      </c>
      <c r="P1431">
        <v>9590460</v>
      </c>
      <c r="Q1431" s="2" t="s">
        <v>69</v>
      </c>
      <c r="S1431" s="2">
        <v>10656678</v>
      </c>
      <c r="T1431">
        <v>9590460</v>
      </c>
      <c r="U1431" s="2" t="s">
        <v>69</v>
      </c>
    </row>
    <row r="1432" spans="2:21" x14ac:dyDescent="0.2">
      <c r="B1432" s="2">
        <v>1205622</v>
      </c>
      <c r="C1432" s="2" t="s">
        <v>29</v>
      </c>
      <c r="D1432" s="2" t="s">
        <v>57</v>
      </c>
      <c r="E1432" s="3">
        <v>45881.609131944446</v>
      </c>
      <c r="G1432" s="2" t="s">
        <v>937</v>
      </c>
      <c r="H1432" s="2">
        <v>1740383</v>
      </c>
      <c r="I1432" s="2" t="s">
        <v>105</v>
      </c>
      <c r="N1432">
        <v>21</v>
      </c>
      <c r="O1432" s="2" t="s">
        <v>84</v>
      </c>
      <c r="P1432">
        <v>935307.52</v>
      </c>
      <c r="Q1432" s="2" t="s">
        <v>69</v>
      </c>
      <c r="S1432" s="2">
        <v>10656679</v>
      </c>
      <c r="T1432">
        <v>935307.52</v>
      </c>
      <c r="U1432" s="2" t="s">
        <v>69</v>
      </c>
    </row>
    <row r="1433" spans="2:21" x14ac:dyDescent="0.2">
      <c r="B1433" s="2">
        <v>1205622</v>
      </c>
      <c r="C1433" s="2" t="s">
        <v>29</v>
      </c>
      <c r="D1433" s="2" t="s">
        <v>57</v>
      </c>
      <c r="E1433" s="3">
        <v>45881.609131944446</v>
      </c>
      <c r="G1433" s="2" t="s">
        <v>937</v>
      </c>
      <c r="H1433" s="2">
        <v>1740384</v>
      </c>
      <c r="I1433" s="2" t="s">
        <v>118</v>
      </c>
      <c r="N1433">
        <v>21</v>
      </c>
      <c r="O1433" s="2" t="s">
        <v>84</v>
      </c>
      <c r="P1433">
        <v>87282455.790000007</v>
      </c>
      <c r="Q1433" s="2" t="s">
        <v>69</v>
      </c>
      <c r="S1433" s="2">
        <v>10656680</v>
      </c>
      <c r="T1433">
        <v>87282455.790000007</v>
      </c>
      <c r="U1433" s="2" t="s">
        <v>69</v>
      </c>
    </row>
    <row r="1434" spans="2:21" x14ac:dyDescent="0.2">
      <c r="B1434" s="2">
        <v>1205622</v>
      </c>
      <c r="C1434" s="2" t="s">
        <v>29</v>
      </c>
      <c r="D1434" s="2" t="s">
        <v>57</v>
      </c>
      <c r="E1434" s="3">
        <v>45881.609131944446</v>
      </c>
      <c r="G1434" s="2" t="s">
        <v>937</v>
      </c>
      <c r="H1434" s="2">
        <v>1740385</v>
      </c>
      <c r="I1434" s="2" t="s">
        <v>131</v>
      </c>
      <c r="N1434">
        <v>21</v>
      </c>
      <c r="O1434" s="2" t="s">
        <v>84</v>
      </c>
      <c r="P1434">
        <v>25340067.809999999</v>
      </c>
      <c r="Q1434" s="2" t="s">
        <v>69</v>
      </c>
      <c r="S1434" s="2">
        <v>10656681</v>
      </c>
      <c r="T1434">
        <v>25340067.809999999</v>
      </c>
      <c r="U1434" s="2" t="s">
        <v>69</v>
      </c>
    </row>
    <row r="1435" spans="2:21" x14ac:dyDescent="0.2">
      <c r="B1435" s="2">
        <v>1205622</v>
      </c>
      <c r="C1435" s="2" t="s">
        <v>29</v>
      </c>
      <c r="D1435" s="2" t="s">
        <v>57</v>
      </c>
      <c r="E1435" s="3">
        <v>45881.609131944446</v>
      </c>
      <c r="G1435" s="2" t="s">
        <v>937</v>
      </c>
      <c r="H1435" s="2">
        <v>1740386</v>
      </c>
      <c r="I1435" s="2" t="s">
        <v>144</v>
      </c>
      <c r="N1435">
        <v>21</v>
      </c>
      <c r="O1435" s="2" t="s">
        <v>153</v>
      </c>
      <c r="P1435">
        <v>3107185.55</v>
      </c>
      <c r="Q1435" s="2" t="s">
        <v>69</v>
      </c>
      <c r="S1435" s="2">
        <v>10656682</v>
      </c>
      <c r="T1435">
        <v>2885395.65</v>
      </c>
      <c r="U1435" s="2" t="s">
        <v>69</v>
      </c>
    </row>
    <row r="1436" spans="2:21" x14ac:dyDescent="0.2">
      <c r="B1436" s="2">
        <v>1205622</v>
      </c>
      <c r="C1436" s="2" t="s">
        <v>29</v>
      </c>
      <c r="D1436" s="2" t="s">
        <v>57</v>
      </c>
      <c r="E1436" s="3">
        <v>45881.609131944446</v>
      </c>
      <c r="G1436" s="2" t="s">
        <v>937</v>
      </c>
      <c r="H1436" s="2">
        <v>1740387</v>
      </c>
      <c r="I1436" s="2" t="s">
        <v>158</v>
      </c>
      <c r="N1436">
        <v>21</v>
      </c>
      <c r="O1436" s="2" t="s">
        <v>153</v>
      </c>
      <c r="P1436">
        <v>2122648.56</v>
      </c>
      <c r="Q1436" s="2" t="s">
        <v>69</v>
      </c>
      <c r="S1436" s="2">
        <v>10656683</v>
      </c>
      <c r="T1436">
        <v>1518675.72</v>
      </c>
      <c r="U1436" s="2" t="s">
        <v>69</v>
      </c>
    </row>
    <row r="1437" spans="2:21" x14ac:dyDescent="0.2">
      <c r="B1437" s="2">
        <v>1205622</v>
      </c>
      <c r="C1437" s="2" t="s">
        <v>29</v>
      </c>
      <c r="D1437" s="2" t="s">
        <v>57</v>
      </c>
      <c r="E1437" s="3">
        <v>45881.609131944446</v>
      </c>
      <c r="G1437" s="2" t="s">
        <v>937</v>
      </c>
      <c r="H1437" s="2">
        <v>1740388</v>
      </c>
      <c r="I1437" s="2" t="s">
        <v>171</v>
      </c>
      <c r="N1437">
        <v>21</v>
      </c>
      <c r="O1437" s="2" t="s">
        <v>153</v>
      </c>
      <c r="P1437">
        <v>3954597.45</v>
      </c>
      <c r="Q1437" s="2" t="s">
        <v>69</v>
      </c>
      <c r="S1437" s="2">
        <v>10656684</v>
      </c>
      <c r="T1437">
        <v>2641589.5</v>
      </c>
      <c r="U1437" s="2" t="s">
        <v>69</v>
      </c>
    </row>
    <row r="1438" spans="2:21" x14ac:dyDescent="0.2">
      <c r="B1438" s="2">
        <v>1205622</v>
      </c>
      <c r="C1438" s="2" t="s">
        <v>29</v>
      </c>
      <c r="D1438" s="2" t="s">
        <v>57</v>
      </c>
      <c r="E1438" s="3">
        <v>45881.609131944446</v>
      </c>
      <c r="G1438" s="2" t="s">
        <v>937</v>
      </c>
      <c r="H1438" s="2">
        <v>1740389</v>
      </c>
      <c r="I1438" s="2" t="s">
        <v>184</v>
      </c>
      <c r="N1438">
        <v>21</v>
      </c>
      <c r="O1438" s="2" t="s">
        <v>153</v>
      </c>
      <c r="P1438">
        <v>2264158.98</v>
      </c>
      <c r="Q1438" s="2" t="s">
        <v>69</v>
      </c>
      <c r="S1438" s="2">
        <v>10656685</v>
      </c>
      <c r="T1438">
        <v>1236194.1000000001</v>
      </c>
      <c r="U1438" s="2" t="s">
        <v>69</v>
      </c>
    </row>
    <row r="1439" spans="2:21" x14ac:dyDescent="0.2">
      <c r="B1439" s="2">
        <v>1205622</v>
      </c>
      <c r="C1439" s="2" t="s">
        <v>29</v>
      </c>
      <c r="D1439" s="2" t="s">
        <v>57</v>
      </c>
      <c r="E1439" s="3">
        <v>45881.609131944446</v>
      </c>
      <c r="G1439" s="2" t="s">
        <v>937</v>
      </c>
      <c r="H1439" s="2">
        <v>1740390</v>
      </c>
      <c r="I1439" s="2" t="s">
        <v>197</v>
      </c>
      <c r="N1439">
        <v>21</v>
      </c>
      <c r="O1439" s="2" t="s">
        <v>153</v>
      </c>
      <c r="P1439">
        <v>5935735.5899999999</v>
      </c>
      <c r="Q1439" s="2" t="s">
        <v>69</v>
      </c>
      <c r="S1439" s="2">
        <v>10656686</v>
      </c>
      <c r="T1439">
        <v>3156483.66</v>
      </c>
      <c r="U1439" s="2" t="s">
        <v>69</v>
      </c>
    </row>
    <row r="1440" spans="2:21" x14ac:dyDescent="0.2">
      <c r="B1440" s="2">
        <v>1205622</v>
      </c>
      <c r="C1440" s="2" t="s">
        <v>29</v>
      </c>
      <c r="D1440" s="2" t="s">
        <v>57</v>
      </c>
      <c r="E1440" s="3">
        <v>45881.609131944446</v>
      </c>
      <c r="G1440" s="2" t="s">
        <v>937</v>
      </c>
      <c r="H1440" s="2">
        <v>1740391</v>
      </c>
      <c r="I1440" s="2" t="s">
        <v>210</v>
      </c>
      <c r="N1440">
        <v>21</v>
      </c>
      <c r="O1440" s="2" t="s">
        <v>153</v>
      </c>
      <c r="P1440">
        <v>6509456.0999999996</v>
      </c>
      <c r="Q1440" s="2" t="s">
        <v>69</v>
      </c>
      <c r="S1440" s="2">
        <v>10656687</v>
      </c>
      <c r="T1440">
        <v>3062101.38</v>
      </c>
      <c r="U1440" s="2" t="s">
        <v>69</v>
      </c>
    </row>
    <row r="1441" spans="2:21" x14ac:dyDescent="0.2">
      <c r="B1441" s="2">
        <v>1205622</v>
      </c>
      <c r="C1441" s="2" t="s">
        <v>29</v>
      </c>
      <c r="D1441" s="2" t="s">
        <v>57</v>
      </c>
      <c r="E1441" s="3">
        <v>45881.609131944446</v>
      </c>
      <c r="G1441" s="2" t="s">
        <v>937</v>
      </c>
      <c r="H1441" s="2">
        <v>1740392</v>
      </c>
      <c r="I1441" s="2" t="s">
        <v>223</v>
      </c>
      <c r="N1441">
        <v>21</v>
      </c>
      <c r="O1441" s="2" t="s">
        <v>153</v>
      </c>
      <c r="P1441">
        <v>566039.1</v>
      </c>
      <c r="Q1441" s="2" t="s">
        <v>69</v>
      </c>
      <c r="S1441" s="2">
        <v>10656688</v>
      </c>
      <c r="T1441">
        <v>355254.39</v>
      </c>
      <c r="U1441" s="2" t="s">
        <v>69</v>
      </c>
    </row>
    <row r="1442" spans="2:21" x14ac:dyDescent="0.2">
      <c r="B1442" s="2">
        <v>1205622</v>
      </c>
      <c r="C1442" s="2" t="s">
        <v>29</v>
      </c>
      <c r="D1442" s="2" t="s">
        <v>57</v>
      </c>
      <c r="E1442" s="3">
        <v>45881.609131944446</v>
      </c>
      <c r="G1442" s="2" t="s">
        <v>937</v>
      </c>
      <c r="H1442" s="2">
        <v>1740393</v>
      </c>
      <c r="I1442" s="2" t="s">
        <v>236</v>
      </c>
      <c r="N1442">
        <v>21</v>
      </c>
      <c r="O1442" s="2" t="s">
        <v>153</v>
      </c>
      <c r="P1442">
        <v>495285.18</v>
      </c>
      <c r="Q1442" s="2" t="s">
        <v>69</v>
      </c>
      <c r="S1442" s="2">
        <v>10656689</v>
      </c>
      <c r="T1442">
        <v>293916.18</v>
      </c>
      <c r="U1442" s="2" t="s">
        <v>69</v>
      </c>
    </row>
    <row r="1443" spans="2:21" x14ac:dyDescent="0.2">
      <c r="B1443" s="2">
        <v>1205622</v>
      </c>
      <c r="C1443" s="2" t="s">
        <v>29</v>
      </c>
      <c r="D1443" s="2" t="s">
        <v>57</v>
      </c>
      <c r="E1443" s="3">
        <v>45881.609131944446</v>
      </c>
      <c r="G1443" s="2" t="s">
        <v>937</v>
      </c>
      <c r="H1443" s="2">
        <v>1740394</v>
      </c>
      <c r="I1443" s="2" t="s">
        <v>249</v>
      </c>
      <c r="N1443">
        <v>21</v>
      </c>
      <c r="O1443" s="2" t="s">
        <v>153</v>
      </c>
      <c r="P1443">
        <v>7909194.9000000004</v>
      </c>
      <c r="Q1443" s="2" t="s">
        <v>69</v>
      </c>
      <c r="S1443" s="2">
        <v>10656690</v>
      </c>
      <c r="T1443">
        <v>7909194.9000000004</v>
      </c>
      <c r="U1443" s="2" t="s">
        <v>69</v>
      </c>
    </row>
    <row r="1444" spans="2:21" x14ac:dyDescent="0.2">
      <c r="B1444" s="2">
        <v>1205622</v>
      </c>
      <c r="C1444" s="2" t="s">
        <v>29</v>
      </c>
      <c r="D1444" s="2" t="s">
        <v>57</v>
      </c>
      <c r="E1444" s="3">
        <v>45881.609131944446</v>
      </c>
      <c r="G1444" s="2" t="s">
        <v>937</v>
      </c>
      <c r="H1444" s="2">
        <v>1740395</v>
      </c>
      <c r="I1444" s="2" t="s">
        <v>262</v>
      </c>
      <c r="N1444">
        <v>21</v>
      </c>
      <c r="O1444" s="2" t="s">
        <v>153</v>
      </c>
      <c r="P1444">
        <v>1981138.14</v>
      </c>
      <c r="Q1444" s="2" t="s">
        <v>69</v>
      </c>
      <c r="S1444" s="2">
        <v>10656691</v>
      </c>
      <c r="T1444">
        <v>1981138.14</v>
      </c>
      <c r="U1444" s="2" t="s">
        <v>69</v>
      </c>
    </row>
    <row r="1445" spans="2:21" x14ac:dyDescent="0.2">
      <c r="B1445" s="2">
        <v>1205622</v>
      </c>
      <c r="C1445" s="2" t="s">
        <v>29</v>
      </c>
      <c r="D1445" s="2" t="s">
        <v>57</v>
      </c>
      <c r="E1445" s="3">
        <v>45881.609131944446</v>
      </c>
      <c r="G1445" s="2" t="s">
        <v>937</v>
      </c>
      <c r="H1445" s="2">
        <v>1740396</v>
      </c>
      <c r="I1445" s="2" t="s">
        <v>275</v>
      </c>
      <c r="N1445">
        <v>21</v>
      </c>
      <c r="O1445" s="2" t="s">
        <v>153</v>
      </c>
      <c r="P1445">
        <v>2122648.56</v>
      </c>
      <c r="Q1445" s="2" t="s">
        <v>69</v>
      </c>
      <c r="S1445" s="2">
        <v>10656692</v>
      </c>
      <c r="T1445">
        <v>820677.36</v>
      </c>
      <c r="U1445" s="2" t="s">
        <v>69</v>
      </c>
    </row>
    <row r="1446" spans="2:21" x14ac:dyDescent="0.2">
      <c r="B1446" s="2">
        <v>1205622</v>
      </c>
      <c r="C1446" s="2" t="s">
        <v>29</v>
      </c>
      <c r="D1446" s="2" t="s">
        <v>57</v>
      </c>
      <c r="E1446" s="3">
        <v>45881.609131944446</v>
      </c>
      <c r="G1446" s="2" t="s">
        <v>937</v>
      </c>
      <c r="H1446" s="2">
        <v>1740397</v>
      </c>
      <c r="I1446" s="2" t="s">
        <v>288</v>
      </c>
      <c r="N1446">
        <v>21</v>
      </c>
      <c r="O1446" s="2" t="s">
        <v>153</v>
      </c>
      <c r="P1446">
        <v>1981138.14</v>
      </c>
      <c r="Q1446" s="2" t="s">
        <v>69</v>
      </c>
      <c r="S1446" s="2">
        <v>10656693</v>
      </c>
      <c r="T1446">
        <v>1371786</v>
      </c>
      <c r="U1446" s="2" t="s">
        <v>69</v>
      </c>
    </row>
    <row r="1447" spans="2:21" x14ac:dyDescent="0.2">
      <c r="B1447" s="2">
        <v>1205622</v>
      </c>
      <c r="C1447" s="2" t="s">
        <v>29</v>
      </c>
      <c r="D1447" s="2" t="s">
        <v>57</v>
      </c>
      <c r="E1447" s="3">
        <v>45881.609131944446</v>
      </c>
      <c r="G1447" s="2" t="s">
        <v>937</v>
      </c>
      <c r="H1447" s="2">
        <v>1740398</v>
      </c>
      <c r="I1447" s="2" t="s">
        <v>301</v>
      </c>
      <c r="N1447">
        <v>21</v>
      </c>
      <c r="O1447" s="2" t="s">
        <v>153</v>
      </c>
      <c r="P1447">
        <v>990569.07</v>
      </c>
      <c r="Q1447" s="2" t="s">
        <v>69</v>
      </c>
      <c r="S1447" s="2">
        <v>10656694</v>
      </c>
      <c r="T1447">
        <v>661411.38</v>
      </c>
      <c r="U1447" s="2" t="s">
        <v>69</v>
      </c>
    </row>
    <row r="1448" spans="2:21" x14ac:dyDescent="0.2">
      <c r="B1448" s="2">
        <v>1205622</v>
      </c>
      <c r="C1448" s="2" t="s">
        <v>29</v>
      </c>
      <c r="D1448" s="2" t="s">
        <v>57</v>
      </c>
      <c r="E1448" s="3">
        <v>45881.609131944446</v>
      </c>
      <c r="G1448" s="2" t="s">
        <v>937</v>
      </c>
      <c r="H1448" s="2">
        <v>1740399</v>
      </c>
      <c r="I1448" s="2" t="s">
        <v>314</v>
      </c>
      <c r="N1448">
        <v>21</v>
      </c>
      <c r="O1448" s="2" t="s">
        <v>153</v>
      </c>
      <c r="P1448">
        <v>2655015.5499999998</v>
      </c>
      <c r="Q1448" s="2" t="s">
        <v>69</v>
      </c>
      <c r="S1448" s="2">
        <v>10656695</v>
      </c>
      <c r="T1448">
        <v>2655015.5499999998</v>
      </c>
      <c r="U1448" s="2" t="s">
        <v>69</v>
      </c>
    </row>
    <row r="1449" spans="2:21" x14ac:dyDescent="0.2">
      <c r="B1449" s="2">
        <v>1205622</v>
      </c>
      <c r="C1449" s="2" t="s">
        <v>29</v>
      </c>
      <c r="D1449" s="2" t="s">
        <v>57</v>
      </c>
      <c r="E1449" s="3">
        <v>45881.609131944446</v>
      </c>
      <c r="G1449" s="2" t="s">
        <v>937</v>
      </c>
      <c r="H1449" s="2">
        <v>1740400</v>
      </c>
      <c r="I1449" s="2" t="s">
        <v>327</v>
      </c>
      <c r="N1449">
        <v>21</v>
      </c>
      <c r="O1449" s="2" t="s">
        <v>153</v>
      </c>
      <c r="P1449">
        <v>1330085.46</v>
      </c>
      <c r="Q1449" s="2" t="s">
        <v>69</v>
      </c>
      <c r="S1449" s="2">
        <v>10656696</v>
      </c>
      <c r="T1449">
        <v>1330085.46</v>
      </c>
      <c r="U1449" s="2" t="s">
        <v>69</v>
      </c>
    </row>
    <row r="1450" spans="2:21" x14ac:dyDescent="0.2">
      <c r="B1450" s="2">
        <v>1205622</v>
      </c>
      <c r="C1450" s="2" t="s">
        <v>29</v>
      </c>
      <c r="D1450" s="2" t="s">
        <v>57</v>
      </c>
      <c r="E1450" s="3">
        <v>45881.609131944446</v>
      </c>
      <c r="G1450" s="2" t="s">
        <v>937</v>
      </c>
      <c r="H1450" s="2">
        <v>1740401</v>
      </c>
      <c r="I1450" s="2" t="s">
        <v>340</v>
      </c>
      <c r="N1450">
        <v>21</v>
      </c>
      <c r="O1450" s="2" t="s">
        <v>153</v>
      </c>
      <c r="P1450">
        <v>215877.7</v>
      </c>
      <c r="Q1450" s="2" t="s">
        <v>69</v>
      </c>
      <c r="S1450" s="2">
        <v>10656697</v>
      </c>
      <c r="T1450">
        <v>215877.7</v>
      </c>
      <c r="U1450" s="2" t="s">
        <v>69</v>
      </c>
    </row>
    <row r="1451" spans="2:21" x14ac:dyDescent="0.2">
      <c r="B1451" s="2">
        <v>1205622</v>
      </c>
      <c r="C1451" s="2" t="s">
        <v>29</v>
      </c>
      <c r="D1451" s="2" t="s">
        <v>57</v>
      </c>
      <c r="E1451" s="3">
        <v>45881.609131944446</v>
      </c>
      <c r="G1451" s="2" t="s">
        <v>937</v>
      </c>
      <c r="H1451" s="2">
        <v>1740402</v>
      </c>
      <c r="I1451" s="2" t="s">
        <v>353</v>
      </c>
      <c r="N1451">
        <v>21</v>
      </c>
      <c r="O1451" s="2" t="s">
        <v>153</v>
      </c>
      <c r="P1451">
        <v>1388728.4</v>
      </c>
      <c r="Q1451" s="2" t="s">
        <v>69</v>
      </c>
      <c r="S1451" s="2">
        <v>10656698</v>
      </c>
      <c r="T1451">
        <v>1388728.4</v>
      </c>
      <c r="U1451" s="2" t="s">
        <v>69</v>
      </c>
    </row>
    <row r="1452" spans="2:21" x14ac:dyDescent="0.2">
      <c r="B1452" s="2">
        <v>1205622</v>
      </c>
      <c r="C1452" s="2" t="s">
        <v>29</v>
      </c>
      <c r="D1452" s="2" t="s">
        <v>57</v>
      </c>
      <c r="E1452" s="3">
        <v>45881.609131944446</v>
      </c>
      <c r="G1452" s="2" t="s">
        <v>937</v>
      </c>
      <c r="H1452" s="2">
        <v>1740403</v>
      </c>
      <c r="I1452" s="2" t="s">
        <v>366</v>
      </c>
      <c r="N1452">
        <v>21</v>
      </c>
      <c r="O1452" s="2" t="s">
        <v>153</v>
      </c>
      <c r="P1452">
        <v>678493.56</v>
      </c>
      <c r="Q1452" s="2" t="s">
        <v>69</v>
      </c>
      <c r="S1452" s="2">
        <v>10656699</v>
      </c>
      <c r="T1452">
        <v>678493.56</v>
      </c>
      <c r="U1452" s="2" t="s">
        <v>69</v>
      </c>
    </row>
    <row r="1453" spans="2:21" x14ac:dyDescent="0.2">
      <c r="B1453" s="2">
        <v>1205622</v>
      </c>
      <c r="C1453" s="2" t="s">
        <v>29</v>
      </c>
      <c r="D1453" s="2" t="s">
        <v>57</v>
      </c>
      <c r="E1453" s="3">
        <v>45881.609131944446</v>
      </c>
      <c r="G1453" s="2" t="s">
        <v>937</v>
      </c>
      <c r="H1453" s="2">
        <v>1740404</v>
      </c>
      <c r="I1453" s="2" t="s">
        <v>379</v>
      </c>
      <c r="N1453">
        <v>21</v>
      </c>
      <c r="O1453" s="2" t="s">
        <v>153</v>
      </c>
      <c r="P1453">
        <v>3347515.15</v>
      </c>
      <c r="Q1453" s="2" t="s">
        <v>69</v>
      </c>
      <c r="S1453" s="2">
        <v>10656700</v>
      </c>
      <c r="T1453">
        <v>3347515.15</v>
      </c>
      <c r="U1453" s="2" t="s">
        <v>69</v>
      </c>
    </row>
    <row r="1454" spans="2:21" x14ac:dyDescent="0.2">
      <c r="B1454" s="2">
        <v>1205622</v>
      </c>
      <c r="C1454" s="2" t="s">
        <v>29</v>
      </c>
      <c r="D1454" s="2" t="s">
        <v>57</v>
      </c>
      <c r="E1454" s="3">
        <v>45881.609131944446</v>
      </c>
      <c r="G1454" s="2" t="s">
        <v>937</v>
      </c>
      <c r="H1454" s="2">
        <v>1740405</v>
      </c>
      <c r="I1454" s="2" t="s">
        <v>392</v>
      </c>
      <c r="N1454">
        <v>21</v>
      </c>
      <c r="O1454" s="2" t="s">
        <v>153</v>
      </c>
      <c r="P1454">
        <v>559044.72</v>
      </c>
      <c r="Q1454" s="2" t="s">
        <v>69</v>
      </c>
      <c r="S1454" s="2">
        <v>10656701</v>
      </c>
      <c r="T1454">
        <v>559044.72</v>
      </c>
      <c r="U1454" s="2" t="s">
        <v>69</v>
      </c>
    </row>
    <row r="1455" spans="2:21" x14ac:dyDescent="0.2">
      <c r="B1455" s="2">
        <v>1205622</v>
      </c>
      <c r="C1455" s="2" t="s">
        <v>29</v>
      </c>
      <c r="D1455" s="2" t="s">
        <v>57</v>
      </c>
      <c r="E1455" s="3">
        <v>45881.609131944446</v>
      </c>
      <c r="G1455" s="2" t="s">
        <v>937</v>
      </c>
      <c r="H1455" s="2">
        <v>1740406</v>
      </c>
      <c r="I1455" s="2" t="s">
        <v>405</v>
      </c>
      <c r="N1455">
        <v>21</v>
      </c>
      <c r="O1455" s="2" t="s">
        <v>153</v>
      </c>
      <c r="P1455">
        <v>5087777.78</v>
      </c>
      <c r="Q1455" s="2" t="s">
        <v>69</v>
      </c>
      <c r="S1455" s="2">
        <v>10656702</v>
      </c>
      <c r="T1455">
        <v>5087777.78</v>
      </c>
      <c r="U1455" s="2" t="s">
        <v>69</v>
      </c>
    </row>
    <row r="1456" spans="2:21" x14ac:dyDescent="0.2">
      <c r="B1456" s="2">
        <v>1205622</v>
      </c>
      <c r="C1456" s="2" t="s">
        <v>29</v>
      </c>
      <c r="D1456" s="2" t="s">
        <v>57</v>
      </c>
      <c r="E1456" s="3">
        <v>45881.609131944446</v>
      </c>
      <c r="G1456" s="2" t="s">
        <v>937</v>
      </c>
      <c r="H1456" s="2">
        <v>1740407</v>
      </c>
      <c r="I1456" s="2" t="s">
        <v>418</v>
      </c>
      <c r="N1456">
        <v>21</v>
      </c>
      <c r="O1456" s="2" t="s">
        <v>153</v>
      </c>
      <c r="P1456">
        <v>3347515.15</v>
      </c>
      <c r="Q1456" s="2" t="s">
        <v>69</v>
      </c>
      <c r="S1456" s="2">
        <v>10656703</v>
      </c>
      <c r="T1456">
        <v>3347515.15</v>
      </c>
      <c r="U1456" s="2" t="s">
        <v>69</v>
      </c>
    </row>
    <row r="1457" spans="2:21" x14ac:dyDescent="0.2">
      <c r="B1457" s="2">
        <v>1205622</v>
      </c>
      <c r="C1457" s="2" t="s">
        <v>29</v>
      </c>
      <c r="D1457" s="2" t="s">
        <v>57</v>
      </c>
      <c r="E1457" s="3">
        <v>45881.609131944446</v>
      </c>
      <c r="G1457" s="2" t="s">
        <v>937</v>
      </c>
      <c r="H1457" s="2">
        <v>1740408</v>
      </c>
      <c r="I1457" s="2" t="s">
        <v>431</v>
      </c>
      <c r="N1457">
        <v>21</v>
      </c>
      <c r="O1457" s="2" t="s">
        <v>153</v>
      </c>
      <c r="P1457">
        <v>1947760.9</v>
      </c>
      <c r="Q1457" s="2" t="s">
        <v>69</v>
      </c>
      <c r="S1457" s="2">
        <v>10656704</v>
      </c>
      <c r="T1457">
        <v>1947760.9</v>
      </c>
      <c r="U1457" s="2" t="s">
        <v>69</v>
      </c>
    </row>
    <row r="1458" spans="2:21" x14ac:dyDescent="0.2">
      <c r="B1458" s="2">
        <v>1205622</v>
      </c>
      <c r="C1458" s="2" t="s">
        <v>29</v>
      </c>
      <c r="D1458" s="2" t="s">
        <v>57</v>
      </c>
      <c r="E1458" s="3">
        <v>45881.609131944446</v>
      </c>
      <c r="G1458" s="2" t="s">
        <v>937</v>
      </c>
      <c r="H1458" s="2">
        <v>1740409</v>
      </c>
      <c r="I1458" s="2" t="s">
        <v>444</v>
      </c>
      <c r="N1458">
        <v>21</v>
      </c>
      <c r="O1458" s="2" t="s">
        <v>153</v>
      </c>
      <c r="P1458">
        <v>2355091.08</v>
      </c>
      <c r="Q1458" s="2" t="s">
        <v>69</v>
      </c>
      <c r="S1458" s="2">
        <v>10656705</v>
      </c>
      <c r="T1458">
        <v>2306665.77</v>
      </c>
      <c r="U1458" s="2" t="s">
        <v>69</v>
      </c>
    </row>
    <row r="1459" spans="2:21" x14ac:dyDescent="0.2">
      <c r="B1459" s="2">
        <v>1205622</v>
      </c>
      <c r="C1459" s="2" t="s">
        <v>29</v>
      </c>
      <c r="D1459" s="2" t="s">
        <v>57</v>
      </c>
      <c r="E1459" s="3">
        <v>45881.609131944446</v>
      </c>
      <c r="G1459" s="2" t="s">
        <v>937</v>
      </c>
      <c r="H1459" s="2">
        <v>1740410</v>
      </c>
      <c r="I1459" s="2" t="s">
        <v>457</v>
      </c>
      <c r="N1459">
        <v>21</v>
      </c>
      <c r="O1459" s="2" t="s">
        <v>153</v>
      </c>
      <c r="P1459">
        <v>2355091.08</v>
      </c>
      <c r="Q1459" s="2" t="s">
        <v>69</v>
      </c>
      <c r="S1459" s="2">
        <v>10656706</v>
      </c>
      <c r="T1459">
        <v>2306665.77</v>
      </c>
      <c r="U1459" s="2" t="s">
        <v>69</v>
      </c>
    </row>
    <row r="1460" spans="2:21" x14ac:dyDescent="0.2">
      <c r="B1460" s="2">
        <v>1205622</v>
      </c>
      <c r="C1460" s="2" t="s">
        <v>29</v>
      </c>
      <c r="D1460" s="2" t="s">
        <v>57</v>
      </c>
      <c r="E1460" s="3">
        <v>45881.609131944446</v>
      </c>
      <c r="G1460" s="2" t="s">
        <v>937</v>
      </c>
      <c r="H1460" s="2">
        <v>1740411</v>
      </c>
      <c r="I1460" s="2" t="s">
        <v>470</v>
      </c>
      <c r="N1460">
        <v>21</v>
      </c>
      <c r="O1460" s="2" t="s">
        <v>153</v>
      </c>
      <c r="P1460">
        <v>962329</v>
      </c>
      <c r="Q1460" s="2" t="s">
        <v>69</v>
      </c>
      <c r="S1460" s="2">
        <v>10656707</v>
      </c>
      <c r="T1460">
        <v>962329</v>
      </c>
      <c r="U1460" s="2" t="s">
        <v>69</v>
      </c>
    </row>
    <row r="1461" spans="2:21" x14ac:dyDescent="0.2">
      <c r="B1461" s="2">
        <v>1205622</v>
      </c>
      <c r="C1461" s="2" t="s">
        <v>29</v>
      </c>
      <c r="D1461" s="2" t="s">
        <v>57</v>
      </c>
      <c r="E1461" s="3">
        <v>45881.609131944446</v>
      </c>
      <c r="G1461" s="2" t="s">
        <v>937</v>
      </c>
      <c r="H1461" s="2">
        <v>1740412</v>
      </c>
      <c r="I1461" s="2" t="s">
        <v>483</v>
      </c>
      <c r="N1461">
        <v>21</v>
      </c>
      <c r="O1461" s="2" t="s">
        <v>153</v>
      </c>
      <c r="P1461">
        <v>278177.25</v>
      </c>
      <c r="Q1461" s="2" t="s">
        <v>69</v>
      </c>
      <c r="S1461" s="2">
        <v>10656708</v>
      </c>
      <c r="T1461">
        <v>278177.25</v>
      </c>
      <c r="U1461" s="2" t="s">
        <v>69</v>
      </c>
    </row>
    <row r="1462" spans="2:21" x14ac:dyDescent="0.2">
      <c r="B1462" s="2">
        <v>1205622</v>
      </c>
      <c r="C1462" s="2" t="s">
        <v>29</v>
      </c>
      <c r="D1462" s="2" t="s">
        <v>57</v>
      </c>
      <c r="E1462" s="3">
        <v>45881.609131944446</v>
      </c>
      <c r="G1462" s="2" t="s">
        <v>937</v>
      </c>
      <c r="H1462" s="2">
        <v>1740413</v>
      </c>
      <c r="I1462" s="2" t="s">
        <v>496</v>
      </c>
      <c r="N1462">
        <v>21</v>
      </c>
      <c r="O1462" s="2" t="s">
        <v>153</v>
      </c>
      <c r="P1462">
        <v>278177.25</v>
      </c>
      <c r="Q1462" s="2" t="s">
        <v>69</v>
      </c>
      <c r="S1462" s="2">
        <v>10656709</v>
      </c>
      <c r="T1462">
        <v>278177.25</v>
      </c>
      <c r="U1462" s="2" t="s">
        <v>69</v>
      </c>
    </row>
    <row r="1463" spans="2:21" x14ac:dyDescent="0.2">
      <c r="B1463" s="2">
        <v>1205622</v>
      </c>
      <c r="C1463" s="2" t="s">
        <v>29</v>
      </c>
      <c r="D1463" s="2" t="s">
        <v>57</v>
      </c>
      <c r="E1463" s="3">
        <v>45881.609131944446</v>
      </c>
      <c r="G1463" s="2" t="s">
        <v>937</v>
      </c>
      <c r="H1463" s="2">
        <v>1740414</v>
      </c>
      <c r="I1463" s="2" t="s">
        <v>509</v>
      </c>
      <c r="N1463">
        <v>21</v>
      </c>
      <c r="O1463" s="2" t="s">
        <v>153</v>
      </c>
      <c r="P1463">
        <v>2846724.3</v>
      </c>
      <c r="Q1463" s="2" t="s">
        <v>69</v>
      </c>
      <c r="S1463" s="2">
        <v>10656710</v>
      </c>
      <c r="T1463">
        <v>2471351.1</v>
      </c>
      <c r="U1463" s="2" t="s">
        <v>69</v>
      </c>
    </row>
    <row r="1464" spans="2:21" x14ac:dyDescent="0.2">
      <c r="B1464" s="2">
        <v>1205622</v>
      </c>
      <c r="C1464" s="2" t="s">
        <v>29</v>
      </c>
      <c r="D1464" s="2" t="s">
        <v>57</v>
      </c>
      <c r="E1464" s="3">
        <v>45881.609131944446</v>
      </c>
      <c r="G1464" s="2" t="s">
        <v>937</v>
      </c>
      <c r="H1464" s="2">
        <v>1740415</v>
      </c>
      <c r="I1464" s="2" t="s">
        <v>522</v>
      </c>
      <c r="N1464">
        <v>21</v>
      </c>
      <c r="O1464" s="2" t="s">
        <v>153</v>
      </c>
      <c r="P1464">
        <v>2175998.6</v>
      </c>
      <c r="Q1464" s="2" t="s">
        <v>69</v>
      </c>
      <c r="S1464" s="2">
        <v>10656711</v>
      </c>
      <c r="T1464">
        <v>1948296.5</v>
      </c>
      <c r="U1464" s="2" t="s">
        <v>69</v>
      </c>
    </row>
    <row r="1465" spans="2:21" x14ac:dyDescent="0.2">
      <c r="B1465" s="2">
        <v>1205622</v>
      </c>
      <c r="C1465" s="2" t="s">
        <v>29</v>
      </c>
      <c r="D1465" s="2" t="s">
        <v>57</v>
      </c>
      <c r="E1465" s="3">
        <v>45881.609131944446</v>
      </c>
      <c r="G1465" s="2" t="s">
        <v>937</v>
      </c>
      <c r="H1465" s="2">
        <v>1740416</v>
      </c>
      <c r="I1465" s="2" t="s">
        <v>535</v>
      </c>
      <c r="N1465">
        <v>21</v>
      </c>
      <c r="O1465" s="2" t="s">
        <v>153</v>
      </c>
      <c r="P1465">
        <v>2175998.6</v>
      </c>
      <c r="Q1465" s="2" t="s">
        <v>69</v>
      </c>
      <c r="S1465" s="2">
        <v>10656712</v>
      </c>
      <c r="T1465">
        <v>1948296.5</v>
      </c>
      <c r="U1465" s="2" t="s">
        <v>69</v>
      </c>
    </row>
    <row r="1466" spans="2:21" x14ac:dyDescent="0.2">
      <c r="B1466" s="2">
        <v>1205622</v>
      </c>
      <c r="C1466" s="2" t="s">
        <v>29</v>
      </c>
      <c r="D1466" s="2" t="s">
        <v>57</v>
      </c>
      <c r="E1466" s="3">
        <v>45881.609131944446</v>
      </c>
      <c r="G1466" s="2" t="s">
        <v>937</v>
      </c>
      <c r="H1466" s="2">
        <v>1740417</v>
      </c>
      <c r="I1466" s="2" t="s">
        <v>548</v>
      </c>
      <c r="N1466">
        <v>21</v>
      </c>
      <c r="O1466" s="2" t="s">
        <v>153</v>
      </c>
      <c r="P1466">
        <v>9732372.1500000004</v>
      </c>
      <c r="Q1466" s="2" t="s">
        <v>69</v>
      </c>
      <c r="S1466" s="2">
        <v>10656713</v>
      </c>
      <c r="T1466">
        <v>8006931.5999999996</v>
      </c>
      <c r="U1466" s="2" t="s">
        <v>69</v>
      </c>
    </row>
    <row r="1467" spans="2:21" x14ac:dyDescent="0.2">
      <c r="B1467" s="2">
        <v>1205622</v>
      </c>
      <c r="C1467" s="2" t="s">
        <v>29</v>
      </c>
      <c r="D1467" s="2" t="s">
        <v>57</v>
      </c>
      <c r="E1467" s="3">
        <v>45881.609131944446</v>
      </c>
      <c r="G1467" s="2" t="s">
        <v>937</v>
      </c>
      <c r="H1467" s="2">
        <v>1740418</v>
      </c>
      <c r="I1467" s="2" t="s">
        <v>561</v>
      </c>
      <c r="N1467">
        <v>21</v>
      </c>
      <c r="O1467" s="2" t="s">
        <v>153</v>
      </c>
      <c r="P1467">
        <v>7457024.9000000004</v>
      </c>
      <c r="Q1467" s="2" t="s">
        <v>69</v>
      </c>
      <c r="S1467" s="2">
        <v>10656714</v>
      </c>
      <c r="T1467">
        <v>5892156.2000000002</v>
      </c>
      <c r="U1467" s="2" t="s">
        <v>69</v>
      </c>
    </row>
    <row r="1468" spans="2:21" x14ac:dyDescent="0.2">
      <c r="B1468" s="2">
        <v>1205622</v>
      </c>
      <c r="C1468" s="2" t="s">
        <v>29</v>
      </c>
      <c r="D1468" s="2" t="s">
        <v>57</v>
      </c>
      <c r="E1468" s="3">
        <v>45881.609131944446</v>
      </c>
      <c r="G1468" s="2" t="s">
        <v>937</v>
      </c>
      <c r="H1468" s="2">
        <v>1740419</v>
      </c>
      <c r="I1468" s="2" t="s">
        <v>574</v>
      </c>
      <c r="N1468">
        <v>21</v>
      </c>
      <c r="O1468" s="2" t="s">
        <v>153</v>
      </c>
      <c r="P1468">
        <v>7457024.9000000004</v>
      </c>
      <c r="Q1468" s="2" t="s">
        <v>69</v>
      </c>
      <c r="S1468" s="2">
        <v>10656715</v>
      </c>
      <c r="T1468">
        <v>5892156.2000000002</v>
      </c>
      <c r="U1468" s="2" t="s">
        <v>69</v>
      </c>
    </row>
    <row r="1469" spans="2:21" x14ac:dyDescent="0.2">
      <c r="B1469" s="2">
        <v>1205622</v>
      </c>
      <c r="C1469" s="2" t="s">
        <v>29</v>
      </c>
      <c r="D1469" s="2" t="s">
        <v>57</v>
      </c>
      <c r="E1469" s="3">
        <v>45881.609131944446</v>
      </c>
      <c r="G1469" s="2" t="s">
        <v>937</v>
      </c>
      <c r="H1469" s="2">
        <v>1740420</v>
      </c>
      <c r="I1469" s="2" t="s">
        <v>587</v>
      </c>
      <c r="N1469">
        <v>21</v>
      </c>
      <c r="O1469" s="2" t="s">
        <v>153</v>
      </c>
      <c r="P1469">
        <v>1694828.95</v>
      </c>
      <c r="Q1469" s="2" t="s">
        <v>69</v>
      </c>
      <c r="S1469" s="2">
        <v>10656716</v>
      </c>
      <c r="T1469">
        <v>1694828.95</v>
      </c>
      <c r="U1469" s="2" t="s">
        <v>69</v>
      </c>
    </row>
    <row r="1470" spans="2:21" x14ac:dyDescent="0.2">
      <c r="B1470" s="2">
        <v>1205622</v>
      </c>
      <c r="C1470" s="2" t="s">
        <v>29</v>
      </c>
      <c r="D1470" s="2" t="s">
        <v>57</v>
      </c>
      <c r="E1470" s="3">
        <v>45881.609131944446</v>
      </c>
      <c r="G1470" s="2" t="s">
        <v>937</v>
      </c>
      <c r="H1470" s="2">
        <v>1740421</v>
      </c>
      <c r="I1470" s="2" t="s">
        <v>600</v>
      </c>
      <c r="N1470">
        <v>21</v>
      </c>
      <c r="O1470" s="2" t="s">
        <v>153</v>
      </c>
      <c r="P1470">
        <v>1935411.2</v>
      </c>
      <c r="Q1470" s="2" t="s">
        <v>69</v>
      </c>
      <c r="S1470" s="2">
        <v>10656717</v>
      </c>
      <c r="T1470">
        <v>1935411.2</v>
      </c>
      <c r="U1470" s="2" t="s">
        <v>69</v>
      </c>
    </row>
    <row r="1471" spans="2:21" x14ac:dyDescent="0.2">
      <c r="B1471" s="2">
        <v>1205622</v>
      </c>
      <c r="C1471" s="2" t="s">
        <v>29</v>
      </c>
      <c r="D1471" s="2" t="s">
        <v>57</v>
      </c>
      <c r="E1471" s="3">
        <v>45881.609131944446</v>
      </c>
      <c r="G1471" s="2" t="s">
        <v>937</v>
      </c>
      <c r="H1471" s="2">
        <v>1740422</v>
      </c>
      <c r="I1471" s="2" t="s">
        <v>613</v>
      </c>
      <c r="N1471">
        <v>21</v>
      </c>
      <c r="O1471" s="2" t="s">
        <v>153</v>
      </c>
      <c r="P1471">
        <v>4886918.2</v>
      </c>
      <c r="Q1471" s="2" t="s">
        <v>69</v>
      </c>
      <c r="S1471" s="2">
        <v>10656718</v>
      </c>
      <c r="T1471">
        <v>4886918.2</v>
      </c>
      <c r="U1471" s="2" t="s">
        <v>69</v>
      </c>
    </row>
    <row r="1472" spans="2:21" x14ac:dyDescent="0.2">
      <c r="B1472" s="2">
        <v>1205622</v>
      </c>
      <c r="C1472" s="2" t="s">
        <v>29</v>
      </c>
      <c r="D1472" s="2" t="s">
        <v>57</v>
      </c>
      <c r="E1472" s="3">
        <v>45881.609131944446</v>
      </c>
      <c r="G1472" s="2" t="s">
        <v>937</v>
      </c>
      <c r="H1472" s="2">
        <v>1740423</v>
      </c>
      <c r="I1472" s="2" t="s">
        <v>626</v>
      </c>
      <c r="N1472">
        <v>21</v>
      </c>
      <c r="O1472" s="2" t="s">
        <v>153</v>
      </c>
      <c r="P1472">
        <v>2168996.63</v>
      </c>
      <c r="Q1472" s="2" t="s">
        <v>69</v>
      </c>
      <c r="S1472" s="2">
        <v>10656719</v>
      </c>
      <c r="T1472">
        <v>2168996.63</v>
      </c>
      <c r="U1472" s="2" t="s">
        <v>69</v>
      </c>
    </row>
    <row r="1473" spans="2:21" x14ac:dyDescent="0.2">
      <c r="B1473" s="2">
        <v>1205622</v>
      </c>
      <c r="C1473" s="2" t="s">
        <v>29</v>
      </c>
      <c r="D1473" s="2" t="s">
        <v>57</v>
      </c>
      <c r="E1473" s="3">
        <v>45881.609131944446</v>
      </c>
      <c r="G1473" s="2" t="s">
        <v>937</v>
      </c>
      <c r="H1473" s="2">
        <v>1740424</v>
      </c>
      <c r="I1473" s="2" t="s">
        <v>639</v>
      </c>
      <c r="N1473">
        <v>21</v>
      </c>
      <c r="O1473" s="2" t="s">
        <v>153</v>
      </c>
      <c r="P1473">
        <v>424529.97</v>
      </c>
      <c r="Q1473" s="2" t="s">
        <v>69</v>
      </c>
      <c r="S1473" s="2">
        <v>10656720</v>
      </c>
      <c r="T1473">
        <v>320683.68</v>
      </c>
      <c r="U1473" s="2" t="s">
        <v>69</v>
      </c>
    </row>
    <row r="1474" spans="2:21" x14ac:dyDescent="0.2">
      <c r="B1474" s="2">
        <v>1205622</v>
      </c>
      <c r="C1474" s="2" t="s">
        <v>29</v>
      </c>
      <c r="D1474" s="2" t="s">
        <v>57</v>
      </c>
      <c r="E1474" s="3">
        <v>45881.609131944446</v>
      </c>
      <c r="G1474" s="2" t="s">
        <v>937</v>
      </c>
      <c r="H1474" s="2">
        <v>1740425</v>
      </c>
      <c r="I1474" s="2" t="s">
        <v>652</v>
      </c>
      <c r="N1474">
        <v>21</v>
      </c>
      <c r="O1474" s="2" t="s">
        <v>153</v>
      </c>
      <c r="P1474">
        <v>42581.88</v>
      </c>
      <c r="Q1474" s="2" t="s">
        <v>69</v>
      </c>
      <c r="S1474" s="2">
        <v>10656721</v>
      </c>
      <c r="T1474">
        <v>42581.88</v>
      </c>
      <c r="U1474" s="2" t="s">
        <v>69</v>
      </c>
    </row>
    <row r="1475" spans="2:21" x14ac:dyDescent="0.2">
      <c r="B1475" s="2">
        <v>1205622</v>
      </c>
      <c r="C1475" s="2" t="s">
        <v>29</v>
      </c>
      <c r="D1475" s="2" t="s">
        <v>57</v>
      </c>
      <c r="E1475" s="3">
        <v>45881.609131944446</v>
      </c>
      <c r="G1475" s="2" t="s">
        <v>937</v>
      </c>
      <c r="H1475" s="2">
        <v>1740426</v>
      </c>
      <c r="I1475" s="2" t="s">
        <v>665</v>
      </c>
      <c r="N1475">
        <v>21</v>
      </c>
      <c r="O1475" s="2" t="s">
        <v>153</v>
      </c>
      <c r="P1475">
        <v>2020798.2</v>
      </c>
      <c r="Q1475" s="2" t="s">
        <v>69</v>
      </c>
      <c r="S1475" s="2">
        <v>10656722</v>
      </c>
      <c r="T1475">
        <v>2020798.2</v>
      </c>
      <c r="U1475" s="2" t="s">
        <v>69</v>
      </c>
    </row>
    <row r="1476" spans="2:21" x14ac:dyDescent="0.2">
      <c r="B1476" s="2">
        <v>1205622</v>
      </c>
      <c r="C1476" s="2" t="s">
        <v>29</v>
      </c>
      <c r="D1476" s="2" t="s">
        <v>57</v>
      </c>
      <c r="E1476" s="3">
        <v>45881.609131944446</v>
      </c>
      <c r="G1476" s="2" t="s">
        <v>937</v>
      </c>
      <c r="H1476" s="2">
        <v>1740427</v>
      </c>
      <c r="I1476" s="2" t="s">
        <v>678</v>
      </c>
      <c r="N1476">
        <v>21</v>
      </c>
      <c r="O1476" s="2" t="s">
        <v>153</v>
      </c>
      <c r="P1476">
        <v>2203927.0499999998</v>
      </c>
      <c r="Q1476" s="2" t="s">
        <v>69</v>
      </c>
      <c r="S1476" s="2">
        <v>10656723</v>
      </c>
      <c r="T1476">
        <v>2203927.0499999998</v>
      </c>
      <c r="U1476" s="2" t="s">
        <v>69</v>
      </c>
    </row>
    <row r="1477" spans="2:21" x14ac:dyDescent="0.2">
      <c r="B1477" s="2">
        <v>1205622</v>
      </c>
      <c r="C1477" s="2" t="s">
        <v>29</v>
      </c>
      <c r="D1477" s="2" t="s">
        <v>57</v>
      </c>
      <c r="E1477" s="3">
        <v>45881.609131944446</v>
      </c>
      <c r="G1477" s="2" t="s">
        <v>937</v>
      </c>
      <c r="H1477" s="2">
        <v>1740428</v>
      </c>
      <c r="I1477" s="2" t="s">
        <v>691</v>
      </c>
      <c r="N1477">
        <v>21</v>
      </c>
      <c r="O1477" s="2" t="s">
        <v>153</v>
      </c>
      <c r="P1477">
        <v>3389657.9</v>
      </c>
      <c r="Q1477" s="2" t="s">
        <v>69</v>
      </c>
      <c r="S1477" s="2">
        <v>10656724</v>
      </c>
      <c r="T1477">
        <v>1609977.55</v>
      </c>
      <c r="U1477" s="2" t="s">
        <v>69</v>
      </c>
    </row>
    <row r="1478" spans="2:21" x14ac:dyDescent="0.2">
      <c r="B1478" s="2">
        <v>1205622</v>
      </c>
      <c r="C1478" s="2" t="s">
        <v>29</v>
      </c>
      <c r="D1478" s="2" t="s">
        <v>57</v>
      </c>
      <c r="E1478" s="3">
        <v>45881.609131944446</v>
      </c>
      <c r="G1478" s="2" t="s">
        <v>937</v>
      </c>
      <c r="H1478" s="2">
        <v>1740429</v>
      </c>
      <c r="I1478" s="2" t="s">
        <v>704</v>
      </c>
      <c r="N1478">
        <v>21</v>
      </c>
      <c r="O1478" s="2" t="s">
        <v>153</v>
      </c>
      <c r="P1478">
        <v>888550.56</v>
      </c>
      <c r="Q1478" s="2" t="s">
        <v>69</v>
      </c>
      <c r="S1478" s="2">
        <v>10656725</v>
      </c>
      <c r="T1478">
        <v>784886.22</v>
      </c>
      <c r="U1478" s="2" t="s">
        <v>69</v>
      </c>
    </row>
    <row r="1479" spans="2:21" x14ac:dyDescent="0.2">
      <c r="B1479" s="2">
        <v>1205622</v>
      </c>
      <c r="C1479" s="2" t="s">
        <v>29</v>
      </c>
      <c r="D1479" s="2" t="s">
        <v>57</v>
      </c>
      <c r="E1479" s="3">
        <v>45881.609131944446</v>
      </c>
      <c r="G1479" s="2" t="s">
        <v>937</v>
      </c>
      <c r="H1479" s="2">
        <v>1740430</v>
      </c>
      <c r="I1479" s="2" t="s">
        <v>717</v>
      </c>
      <c r="N1479">
        <v>21</v>
      </c>
      <c r="O1479" s="2" t="s">
        <v>153</v>
      </c>
      <c r="P1479">
        <v>1808913.23</v>
      </c>
      <c r="Q1479" s="2" t="s">
        <v>69</v>
      </c>
      <c r="S1479" s="2">
        <v>10656726</v>
      </c>
      <c r="T1479">
        <v>1808913.23</v>
      </c>
      <c r="U1479" s="2" t="s">
        <v>69</v>
      </c>
    </row>
    <row r="1480" spans="2:21" x14ac:dyDescent="0.2">
      <c r="B1480" s="2">
        <v>1205622</v>
      </c>
      <c r="C1480" s="2" t="s">
        <v>29</v>
      </c>
      <c r="D1480" s="2" t="s">
        <v>57</v>
      </c>
      <c r="E1480" s="3">
        <v>45881.609131944446</v>
      </c>
      <c r="G1480" s="2" t="s">
        <v>937</v>
      </c>
      <c r="H1480" s="2">
        <v>1740431</v>
      </c>
      <c r="I1480" s="2" t="s">
        <v>730</v>
      </c>
      <c r="N1480">
        <v>21</v>
      </c>
      <c r="O1480" s="2" t="s">
        <v>153</v>
      </c>
      <c r="P1480">
        <v>2824713.2</v>
      </c>
      <c r="Q1480" s="2" t="s">
        <v>69</v>
      </c>
      <c r="S1480" s="2">
        <v>10656727</v>
      </c>
      <c r="T1480">
        <v>360340.35</v>
      </c>
      <c r="U1480" s="2" t="s">
        <v>69</v>
      </c>
    </row>
    <row r="1481" spans="2:21" x14ac:dyDescent="0.2">
      <c r="B1481" s="2">
        <v>1205622</v>
      </c>
      <c r="C1481" s="2" t="s">
        <v>29</v>
      </c>
      <c r="D1481" s="2" t="s">
        <v>57</v>
      </c>
      <c r="E1481" s="3">
        <v>45881.609131944446</v>
      </c>
      <c r="G1481" s="2" t="s">
        <v>937</v>
      </c>
      <c r="H1481" s="2">
        <v>1740432</v>
      </c>
      <c r="I1481" s="2" t="s">
        <v>743</v>
      </c>
      <c r="N1481">
        <v>21</v>
      </c>
      <c r="O1481" s="2" t="s">
        <v>153</v>
      </c>
      <c r="P1481">
        <v>11419794.66</v>
      </c>
      <c r="Q1481" s="2" t="s">
        <v>69</v>
      </c>
      <c r="S1481" s="2">
        <v>10656728</v>
      </c>
      <c r="T1481">
        <v>5197933.74</v>
      </c>
      <c r="U1481" s="2" t="s">
        <v>69</v>
      </c>
    </row>
    <row r="1482" spans="2:21" x14ac:dyDescent="0.2">
      <c r="B1482" s="2">
        <v>1205622</v>
      </c>
      <c r="C1482" s="2" t="s">
        <v>29</v>
      </c>
      <c r="D1482" s="2" t="s">
        <v>57</v>
      </c>
      <c r="E1482" s="3">
        <v>45881.609131944446</v>
      </c>
      <c r="G1482" s="2" t="s">
        <v>937</v>
      </c>
      <c r="H1482" s="2">
        <v>1740433</v>
      </c>
      <c r="I1482" s="2" t="s">
        <v>756</v>
      </c>
      <c r="N1482">
        <v>21</v>
      </c>
      <c r="O1482" s="2" t="s">
        <v>153</v>
      </c>
      <c r="P1482">
        <v>1401935.47</v>
      </c>
      <c r="Q1482" s="2" t="s">
        <v>69</v>
      </c>
      <c r="S1482" s="2">
        <v>10656729</v>
      </c>
      <c r="T1482">
        <v>1401935.47</v>
      </c>
      <c r="U1482" s="2" t="s">
        <v>69</v>
      </c>
    </row>
    <row r="1483" spans="2:21" x14ac:dyDescent="0.2">
      <c r="B1483" s="2">
        <v>1205622</v>
      </c>
      <c r="C1483" s="2" t="s">
        <v>29</v>
      </c>
      <c r="D1483" s="2" t="s">
        <v>57</v>
      </c>
      <c r="E1483" s="3">
        <v>45881.609131944446</v>
      </c>
      <c r="G1483" s="2" t="s">
        <v>937</v>
      </c>
      <c r="H1483" s="2">
        <v>1740434</v>
      </c>
      <c r="I1483" s="2" t="s">
        <v>769</v>
      </c>
      <c r="N1483">
        <v>21</v>
      </c>
      <c r="O1483" s="2" t="s">
        <v>153</v>
      </c>
      <c r="P1483">
        <v>993037.24</v>
      </c>
      <c r="Q1483" s="2" t="s">
        <v>69</v>
      </c>
      <c r="S1483" s="2">
        <v>10656730</v>
      </c>
      <c r="T1483">
        <v>463017.98</v>
      </c>
      <c r="U1483" s="2" t="s">
        <v>69</v>
      </c>
    </row>
    <row r="1484" spans="2:21" x14ac:dyDescent="0.2">
      <c r="B1484" s="2">
        <v>1205622</v>
      </c>
      <c r="C1484" s="2" t="s">
        <v>29</v>
      </c>
      <c r="D1484" s="2" t="s">
        <v>57</v>
      </c>
      <c r="E1484" s="3">
        <v>45881.609131944446</v>
      </c>
      <c r="G1484" s="2" t="s">
        <v>937</v>
      </c>
      <c r="H1484" s="2">
        <v>1740435</v>
      </c>
      <c r="I1484" s="2" t="s">
        <v>782</v>
      </c>
      <c r="N1484">
        <v>21</v>
      </c>
      <c r="O1484" s="2" t="s">
        <v>153</v>
      </c>
      <c r="P1484">
        <v>1864526.6</v>
      </c>
      <c r="Q1484" s="2" t="s">
        <v>69</v>
      </c>
      <c r="S1484" s="2">
        <v>10656731</v>
      </c>
      <c r="T1484">
        <v>1287767.8</v>
      </c>
      <c r="U1484" s="2" t="s">
        <v>69</v>
      </c>
    </row>
    <row r="1485" spans="2:21" x14ac:dyDescent="0.2">
      <c r="B1485" s="2">
        <v>1205622</v>
      </c>
      <c r="C1485" s="2" t="s">
        <v>29</v>
      </c>
      <c r="D1485" s="2" t="s">
        <v>57</v>
      </c>
      <c r="E1485" s="3">
        <v>45881.609131944446</v>
      </c>
      <c r="G1485" s="2" t="s">
        <v>937</v>
      </c>
      <c r="H1485" s="2">
        <v>1740436</v>
      </c>
      <c r="I1485" s="2" t="s">
        <v>795</v>
      </c>
      <c r="N1485">
        <v>21</v>
      </c>
      <c r="O1485" s="2" t="s">
        <v>153</v>
      </c>
      <c r="P1485">
        <v>3077840.67</v>
      </c>
      <c r="Q1485" s="2" t="s">
        <v>69</v>
      </c>
      <c r="S1485" s="2">
        <v>10656732</v>
      </c>
      <c r="T1485">
        <v>711988.41</v>
      </c>
      <c r="U1485" s="2" t="s">
        <v>69</v>
      </c>
    </row>
    <row r="1486" spans="2:21" x14ac:dyDescent="0.2">
      <c r="B1486" s="2">
        <v>1205622</v>
      </c>
      <c r="C1486" s="2" t="s">
        <v>29</v>
      </c>
      <c r="D1486" s="2" t="s">
        <v>57</v>
      </c>
      <c r="E1486" s="3">
        <v>45881.609131944446</v>
      </c>
      <c r="G1486" s="2" t="s">
        <v>937</v>
      </c>
      <c r="H1486" s="2">
        <v>1740437</v>
      </c>
      <c r="I1486" s="2" t="s">
        <v>808</v>
      </c>
      <c r="N1486">
        <v>21</v>
      </c>
      <c r="O1486" s="2" t="s">
        <v>153</v>
      </c>
      <c r="P1486">
        <v>806277.36</v>
      </c>
      <c r="Q1486" s="2" t="s">
        <v>69</v>
      </c>
      <c r="S1486" s="2">
        <v>10656733</v>
      </c>
      <c r="T1486">
        <v>302802.92</v>
      </c>
      <c r="U1486" s="2" t="s">
        <v>69</v>
      </c>
    </row>
    <row r="1487" spans="2:21" x14ac:dyDescent="0.2">
      <c r="B1487" s="2">
        <v>1205622</v>
      </c>
      <c r="C1487" s="2" t="s">
        <v>29</v>
      </c>
      <c r="D1487" s="2" t="s">
        <v>57</v>
      </c>
      <c r="E1487" s="3">
        <v>45881.609131944446</v>
      </c>
      <c r="G1487" s="2" t="s">
        <v>937</v>
      </c>
      <c r="H1487" s="2">
        <v>1740438</v>
      </c>
      <c r="I1487" s="2" t="s">
        <v>821</v>
      </c>
      <c r="N1487">
        <v>21</v>
      </c>
      <c r="O1487" s="2" t="s">
        <v>153</v>
      </c>
      <c r="P1487">
        <v>14150990.4</v>
      </c>
      <c r="Q1487" s="2" t="s">
        <v>69</v>
      </c>
      <c r="S1487" s="2">
        <v>10656734</v>
      </c>
      <c r="T1487">
        <v>10613242.800000001</v>
      </c>
      <c r="U1487" s="2" t="s">
        <v>69</v>
      </c>
    </row>
    <row r="1488" spans="2:21" x14ac:dyDescent="0.2">
      <c r="B1488" s="2">
        <v>1205622</v>
      </c>
      <c r="C1488" s="2" t="s">
        <v>29</v>
      </c>
      <c r="D1488" s="2" t="s">
        <v>57</v>
      </c>
      <c r="E1488" s="3">
        <v>45881.609131944446</v>
      </c>
      <c r="G1488" s="2" t="s">
        <v>937</v>
      </c>
      <c r="H1488" s="2">
        <v>1740439</v>
      </c>
      <c r="I1488" s="2" t="s">
        <v>834</v>
      </c>
      <c r="N1488">
        <v>21</v>
      </c>
      <c r="O1488" s="2" t="s">
        <v>153</v>
      </c>
      <c r="P1488">
        <v>3784567.2</v>
      </c>
      <c r="Q1488" s="2" t="s">
        <v>69</v>
      </c>
      <c r="S1488" s="2">
        <v>10656735</v>
      </c>
      <c r="T1488">
        <v>3784567.2</v>
      </c>
      <c r="U1488" s="2" t="s">
        <v>69</v>
      </c>
    </row>
    <row r="1489" spans="2:21" x14ac:dyDescent="0.2">
      <c r="B1489" s="2">
        <v>1205622</v>
      </c>
      <c r="C1489" s="2" t="s">
        <v>29</v>
      </c>
      <c r="D1489" s="2" t="s">
        <v>57</v>
      </c>
      <c r="E1489" s="3">
        <v>45881.609131944446</v>
      </c>
      <c r="G1489" s="2" t="s">
        <v>937</v>
      </c>
      <c r="H1489" s="2">
        <v>1740440</v>
      </c>
      <c r="I1489" s="2" t="s">
        <v>847</v>
      </c>
      <c r="N1489">
        <v>1</v>
      </c>
      <c r="O1489" s="2" t="s">
        <v>153</v>
      </c>
      <c r="P1489">
        <v>0</v>
      </c>
      <c r="Q1489" s="2" t="s">
        <v>69</v>
      </c>
      <c r="S1489" s="2">
        <v>10656736</v>
      </c>
      <c r="T1489">
        <v>0</v>
      </c>
      <c r="U1489" s="2" t="s">
        <v>69</v>
      </c>
    </row>
    <row r="1490" spans="2:21" x14ac:dyDescent="0.2">
      <c r="B1490" s="2">
        <v>1205622</v>
      </c>
      <c r="C1490" s="2" t="s">
        <v>29</v>
      </c>
      <c r="D1490" s="2" t="s">
        <v>57</v>
      </c>
      <c r="E1490" s="3">
        <v>45881.609131944446</v>
      </c>
      <c r="G1490" s="2" t="s">
        <v>937</v>
      </c>
      <c r="H1490" s="2">
        <v>1740441</v>
      </c>
      <c r="I1490" s="2" t="s">
        <v>860</v>
      </c>
      <c r="N1490">
        <v>1</v>
      </c>
      <c r="O1490" s="2" t="s">
        <v>153</v>
      </c>
      <c r="P1490">
        <v>3640399765.46</v>
      </c>
      <c r="Q1490" s="2" t="s">
        <v>69</v>
      </c>
      <c r="S1490" s="2">
        <v>10656737</v>
      </c>
      <c r="T1490">
        <v>3564766039.3800001</v>
      </c>
      <c r="U1490" s="2" t="s">
        <v>69</v>
      </c>
    </row>
    <row r="1491" spans="2:21" x14ac:dyDescent="0.2">
      <c r="B1491" s="2">
        <v>1205622</v>
      </c>
      <c r="C1491" s="2" t="s">
        <v>29</v>
      </c>
      <c r="D1491" s="2" t="s">
        <v>57</v>
      </c>
      <c r="E1491" s="3">
        <v>45881.609131944446</v>
      </c>
      <c r="G1491" s="2" t="s">
        <v>937</v>
      </c>
      <c r="H1491" s="2">
        <v>1740442</v>
      </c>
      <c r="I1491" s="2" t="s">
        <v>873</v>
      </c>
      <c r="N1491">
        <v>1</v>
      </c>
      <c r="O1491" s="2" t="s">
        <v>153</v>
      </c>
      <c r="P1491">
        <v>691675955.44000006</v>
      </c>
      <c r="Q1491" s="2" t="s">
        <v>69</v>
      </c>
      <c r="S1491" s="2">
        <v>10656738</v>
      </c>
      <c r="T1491">
        <v>677305547.48000002</v>
      </c>
      <c r="U1491" s="2" t="s">
        <v>69</v>
      </c>
    </row>
    <row r="1492" spans="2:21" x14ac:dyDescent="0.2">
      <c r="B1492" s="2">
        <v>1205623</v>
      </c>
      <c r="C1492" s="2" t="s">
        <v>30</v>
      </c>
      <c r="D1492" s="2" t="s">
        <v>58</v>
      </c>
      <c r="E1492" s="3">
        <v>45878.509456018517</v>
      </c>
      <c r="G1492" s="2" t="s">
        <v>937</v>
      </c>
      <c r="H1492" s="2">
        <v>1740381</v>
      </c>
      <c r="I1492" s="2" t="s">
        <v>64</v>
      </c>
      <c r="N1492">
        <v>21</v>
      </c>
      <c r="O1492" s="2" t="s">
        <v>84</v>
      </c>
      <c r="P1492">
        <v>1450014991.3499999</v>
      </c>
      <c r="Q1492" s="2" t="s">
        <v>69</v>
      </c>
      <c r="S1492" s="2">
        <v>10667198</v>
      </c>
      <c r="T1492">
        <v>1450014991.3499999</v>
      </c>
      <c r="U1492" s="2" t="s">
        <v>69</v>
      </c>
    </row>
    <row r="1493" spans="2:21" x14ac:dyDescent="0.2">
      <c r="B1493" s="2">
        <v>1205623</v>
      </c>
      <c r="C1493" s="2" t="s">
        <v>30</v>
      </c>
      <c r="D1493" s="2" t="s">
        <v>58</v>
      </c>
      <c r="E1493" s="3">
        <v>45878.509456018517</v>
      </c>
      <c r="G1493" s="2" t="s">
        <v>937</v>
      </c>
      <c r="H1493" s="2">
        <v>1740382</v>
      </c>
      <c r="I1493" s="2" t="s">
        <v>92</v>
      </c>
      <c r="N1493">
        <v>21</v>
      </c>
      <c r="O1493" s="2" t="s">
        <v>84</v>
      </c>
      <c r="P1493">
        <v>9590460</v>
      </c>
      <c r="Q1493" s="2" t="s">
        <v>69</v>
      </c>
      <c r="S1493" s="2">
        <v>10667199</v>
      </c>
      <c r="T1493">
        <v>9590460</v>
      </c>
      <c r="U1493" s="2" t="s">
        <v>69</v>
      </c>
    </row>
    <row r="1494" spans="2:21" x14ac:dyDescent="0.2">
      <c r="B1494" s="2">
        <v>1205623</v>
      </c>
      <c r="C1494" s="2" t="s">
        <v>30</v>
      </c>
      <c r="D1494" s="2" t="s">
        <v>58</v>
      </c>
      <c r="E1494" s="3">
        <v>45878.509456018517</v>
      </c>
      <c r="G1494" s="2" t="s">
        <v>937</v>
      </c>
      <c r="H1494" s="2">
        <v>1740383</v>
      </c>
      <c r="I1494" s="2" t="s">
        <v>105</v>
      </c>
      <c r="N1494">
        <v>21</v>
      </c>
      <c r="O1494" s="2" t="s">
        <v>84</v>
      </c>
      <c r="P1494">
        <v>935307.52</v>
      </c>
      <c r="Q1494" s="2" t="s">
        <v>69</v>
      </c>
      <c r="S1494" s="2">
        <v>10667200</v>
      </c>
      <c r="T1494">
        <v>935307.52</v>
      </c>
      <c r="U1494" s="2" t="s">
        <v>69</v>
      </c>
    </row>
    <row r="1495" spans="2:21" x14ac:dyDescent="0.2">
      <c r="B1495" s="2">
        <v>1205623</v>
      </c>
      <c r="C1495" s="2" t="s">
        <v>30</v>
      </c>
      <c r="D1495" s="2" t="s">
        <v>58</v>
      </c>
      <c r="E1495" s="3">
        <v>45878.509456018517</v>
      </c>
      <c r="G1495" s="2" t="s">
        <v>937</v>
      </c>
      <c r="H1495" s="2">
        <v>1740384</v>
      </c>
      <c r="I1495" s="2" t="s">
        <v>118</v>
      </c>
      <c r="N1495">
        <v>21</v>
      </c>
      <c r="O1495" s="2" t="s">
        <v>84</v>
      </c>
      <c r="P1495">
        <v>87282455.790000007</v>
      </c>
      <c r="Q1495" s="2" t="s">
        <v>69</v>
      </c>
      <c r="S1495" s="2">
        <v>10667201</v>
      </c>
      <c r="T1495">
        <v>87282455.790000007</v>
      </c>
      <c r="U1495" s="2" t="s">
        <v>69</v>
      </c>
    </row>
    <row r="1496" spans="2:21" x14ac:dyDescent="0.2">
      <c r="B1496" s="2">
        <v>1205623</v>
      </c>
      <c r="C1496" s="2" t="s">
        <v>30</v>
      </c>
      <c r="D1496" s="2" t="s">
        <v>58</v>
      </c>
      <c r="E1496" s="3">
        <v>45878.509456018517</v>
      </c>
      <c r="G1496" s="2" t="s">
        <v>937</v>
      </c>
      <c r="H1496" s="2">
        <v>1740385</v>
      </c>
      <c r="I1496" s="2" t="s">
        <v>131</v>
      </c>
      <c r="N1496">
        <v>21</v>
      </c>
      <c r="O1496" s="2" t="s">
        <v>84</v>
      </c>
      <c r="P1496">
        <v>25340067.809999999</v>
      </c>
      <c r="Q1496" s="2" t="s">
        <v>69</v>
      </c>
      <c r="S1496" s="2">
        <v>10667202</v>
      </c>
      <c r="T1496">
        <v>25340067.809999999</v>
      </c>
      <c r="U1496" s="2" t="s">
        <v>69</v>
      </c>
    </row>
    <row r="1497" spans="2:21" x14ac:dyDescent="0.2">
      <c r="B1497" s="2">
        <v>1205623</v>
      </c>
      <c r="C1497" s="2" t="s">
        <v>30</v>
      </c>
      <c r="D1497" s="2" t="s">
        <v>58</v>
      </c>
      <c r="E1497" s="3">
        <v>45878.509456018517</v>
      </c>
      <c r="G1497" s="2" t="s">
        <v>937</v>
      </c>
      <c r="H1497" s="2">
        <v>1740386</v>
      </c>
      <c r="I1497" s="2" t="s">
        <v>144</v>
      </c>
      <c r="N1497">
        <v>21</v>
      </c>
      <c r="O1497" s="2" t="s">
        <v>153</v>
      </c>
      <c r="P1497">
        <v>3107185.55</v>
      </c>
      <c r="Q1497" s="2" t="s">
        <v>69</v>
      </c>
      <c r="S1497" s="2">
        <v>10667203</v>
      </c>
      <c r="T1497">
        <v>2885395.65</v>
      </c>
      <c r="U1497" s="2" t="s">
        <v>69</v>
      </c>
    </row>
    <row r="1498" spans="2:21" x14ac:dyDescent="0.2">
      <c r="B1498" s="2">
        <v>1205623</v>
      </c>
      <c r="C1498" s="2" t="s">
        <v>30</v>
      </c>
      <c r="D1498" s="2" t="s">
        <v>58</v>
      </c>
      <c r="E1498" s="3">
        <v>45878.509456018517</v>
      </c>
      <c r="G1498" s="2" t="s">
        <v>937</v>
      </c>
      <c r="H1498" s="2">
        <v>1740387</v>
      </c>
      <c r="I1498" s="2" t="s">
        <v>158</v>
      </c>
      <c r="N1498">
        <v>21</v>
      </c>
      <c r="O1498" s="2" t="s">
        <v>153</v>
      </c>
      <c r="P1498">
        <v>2122648.56</v>
      </c>
      <c r="Q1498" s="2" t="s">
        <v>69</v>
      </c>
      <c r="S1498" s="2">
        <v>10667204</v>
      </c>
      <c r="T1498">
        <v>1518675.72</v>
      </c>
      <c r="U1498" s="2" t="s">
        <v>69</v>
      </c>
    </row>
    <row r="1499" spans="2:21" x14ac:dyDescent="0.2">
      <c r="B1499" s="2">
        <v>1205623</v>
      </c>
      <c r="C1499" s="2" t="s">
        <v>30</v>
      </c>
      <c r="D1499" s="2" t="s">
        <v>58</v>
      </c>
      <c r="E1499" s="3">
        <v>45878.509456018517</v>
      </c>
      <c r="G1499" s="2" t="s">
        <v>937</v>
      </c>
      <c r="H1499" s="2">
        <v>1740388</v>
      </c>
      <c r="I1499" s="2" t="s">
        <v>171</v>
      </c>
      <c r="N1499">
        <v>21</v>
      </c>
      <c r="O1499" s="2" t="s">
        <v>153</v>
      </c>
      <c r="P1499">
        <v>3954597.45</v>
      </c>
      <c r="Q1499" s="2" t="s">
        <v>69</v>
      </c>
      <c r="S1499" s="2">
        <v>10667205</v>
      </c>
      <c r="T1499">
        <v>2641589.5</v>
      </c>
      <c r="U1499" s="2" t="s">
        <v>69</v>
      </c>
    </row>
    <row r="1500" spans="2:21" x14ac:dyDescent="0.2">
      <c r="B1500" s="2">
        <v>1205623</v>
      </c>
      <c r="C1500" s="2" t="s">
        <v>30</v>
      </c>
      <c r="D1500" s="2" t="s">
        <v>58</v>
      </c>
      <c r="E1500" s="3">
        <v>45878.509456018517</v>
      </c>
      <c r="G1500" s="2" t="s">
        <v>937</v>
      </c>
      <c r="H1500" s="2">
        <v>1740389</v>
      </c>
      <c r="I1500" s="2" t="s">
        <v>184</v>
      </c>
      <c r="N1500">
        <v>21</v>
      </c>
      <c r="O1500" s="2" t="s">
        <v>153</v>
      </c>
      <c r="P1500">
        <v>2264158.98</v>
      </c>
      <c r="Q1500" s="2" t="s">
        <v>69</v>
      </c>
      <c r="S1500" s="2">
        <v>10667206</v>
      </c>
      <c r="T1500">
        <v>1236194.1000000001</v>
      </c>
      <c r="U1500" s="2" t="s">
        <v>69</v>
      </c>
    </row>
    <row r="1501" spans="2:21" x14ac:dyDescent="0.2">
      <c r="B1501" s="2">
        <v>1205623</v>
      </c>
      <c r="C1501" s="2" t="s">
        <v>30</v>
      </c>
      <c r="D1501" s="2" t="s">
        <v>58</v>
      </c>
      <c r="E1501" s="3">
        <v>45878.509456018517</v>
      </c>
      <c r="G1501" s="2" t="s">
        <v>937</v>
      </c>
      <c r="H1501" s="2">
        <v>1740390</v>
      </c>
      <c r="I1501" s="2" t="s">
        <v>197</v>
      </c>
      <c r="N1501">
        <v>21</v>
      </c>
      <c r="O1501" s="2" t="s">
        <v>153</v>
      </c>
      <c r="P1501">
        <v>5935735.5899999999</v>
      </c>
      <c r="Q1501" s="2" t="s">
        <v>69</v>
      </c>
      <c r="S1501" s="2">
        <v>10667207</v>
      </c>
      <c r="T1501">
        <v>3156483.66</v>
      </c>
      <c r="U1501" s="2" t="s">
        <v>69</v>
      </c>
    </row>
    <row r="1502" spans="2:21" x14ac:dyDescent="0.2">
      <c r="B1502" s="2">
        <v>1205623</v>
      </c>
      <c r="C1502" s="2" t="s">
        <v>30</v>
      </c>
      <c r="D1502" s="2" t="s">
        <v>58</v>
      </c>
      <c r="E1502" s="3">
        <v>45878.509456018517</v>
      </c>
      <c r="G1502" s="2" t="s">
        <v>937</v>
      </c>
      <c r="H1502" s="2">
        <v>1740391</v>
      </c>
      <c r="I1502" s="2" t="s">
        <v>210</v>
      </c>
      <c r="N1502">
        <v>21</v>
      </c>
      <c r="O1502" s="2" t="s">
        <v>153</v>
      </c>
      <c r="P1502">
        <v>6509456.0999999996</v>
      </c>
      <c r="Q1502" s="2" t="s">
        <v>69</v>
      </c>
      <c r="S1502" s="2">
        <v>10667208</v>
      </c>
      <c r="T1502">
        <v>3062101.38</v>
      </c>
      <c r="U1502" s="2" t="s">
        <v>69</v>
      </c>
    </row>
    <row r="1503" spans="2:21" x14ac:dyDescent="0.2">
      <c r="B1503" s="2">
        <v>1205623</v>
      </c>
      <c r="C1503" s="2" t="s">
        <v>30</v>
      </c>
      <c r="D1503" s="2" t="s">
        <v>58</v>
      </c>
      <c r="E1503" s="3">
        <v>45878.509456018517</v>
      </c>
      <c r="G1503" s="2" t="s">
        <v>937</v>
      </c>
      <c r="H1503" s="2">
        <v>1740392</v>
      </c>
      <c r="I1503" s="2" t="s">
        <v>223</v>
      </c>
      <c r="N1503">
        <v>21</v>
      </c>
      <c r="O1503" s="2" t="s">
        <v>153</v>
      </c>
      <c r="P1503">
        <v>566039.1</v>
      </c>
      <c r="Q1503" s="2" t="s">
        <v>69</v>
      </c>
      <c r="S1503" s="2">
        <v>10667209</v>
      </c>
      <c r="T1503">
        <v>355254.39</v>
      </c>
      <c r="U1503" s="2" t="s">
        <v>69</v>
      </c>
    </row>
    <row r="1504" spans="2:21" x14ac:dyDescent="0.2">
      <c r="B1504" s="2">
        <v>1205623</v>
      </c>
      <c r="C1504" s="2" t="s">
        <v>30</v>
      </c>
      <c r="D1504" s="2" t="s">
        <v>58</v>
      </c>
      <c r="E1504" s="3">
        <v>45878.509456018517</v>
      </c>
      <c r="G1504" s="2" t="s">
        <v>937</v>
      </c>
      <c r="H1504" s="2">
        <v>1740393</v>
      </c>
      <c r="I1504" s="2" t="s">
        <v>236</v>
      </c>
      <c r="N1504">
        <v>21</v>
      </c>
      <c r="O1504" s="2" t="s">
        <v>153</v>
      </c>
      <c r="P1504">
        <v>495285.18</v>
      </c>
      <c r="Q1504" s="2" t="s">
        <v>69</v>
      </c>
      <c r="S1504" s="2">
        <v>10667210</v>
      </c>
      <c r="T1504">
        <v>293916.18</v>
      </c>
      <c r="U1504" s="2" t="s">
        <v>69</v>
      </c>
    </row>
    <row r="1505" spans="2:21" x14ac:dyDescent="0.2">
      <c r="B1505" s="2">
        <v>1205623</v>
      </c>
      <c r="C1505" s="2" t="s">
        <v>30</v>
      </c>
      <c r="D1505" s="2" t="s">
        <v>58</v>
      </c>
      <c r="E1505" s="3">
        <v>45878.509456018517</v>
      </c>
      <c r="G1505" s="2" t="s">
        <v>937</v>
      </c>
      <c r="H1505" s="2">
        <v>1740394</v>
      </c>
      <c r="I1505" s="2" t="s">
        <v>249</v>
      </c>
      <c r="N1505">
        <v>21</v>
      </c>
      <c r="O1505" s="2" t="s">
        <v>153</v>
      </c>
      <c r="P1505">
        <v>7909194.9000000004</v>
      </c>
      <c r="Q1505" s="2" t="s">
        <v>69</v>
      </c>
      <c r="S1505" s="2">
        <v>10667211</v>
      </c>
      <c r="T1505">
        <v>7909194.9000000004</v>
      </c>
      <c r="U1505" s="2" t="s">
        <v>69</v>
      </c>
    </row>
    <row r="1506" spans="2:21" x14ac:dyDescent="0.2">
      <c r="B1506" s="2">
        <v>1205623</v>
      </c>
      <c r="C1506" s="2" t="s">
        <v>30</v>
      </c>
      <c r="D1506" s="2" t="s">
        <v>58</v>
      </c>
      <c r="E1506" s="3">
        <v>45878.509456018517</v>
      </c>
      <c r="G1506" s="2" t="s">
        <v>937</v>
      </c>
      <c r="H1506" s="2">
        <v>1740395</v>
      </c>
      <c r="I1506" s="2" t="s">
        <v>262</v>
      </c>
      <c r="N1506">
        <v>21</v>
      </c>
      <c r="O1506" s="2" t="s">
        <v>153</v>
      </c>
      <c r="P1506">
        <v>1981138.14</v>
      </c>
      <c r="Q1506" s="2" t="s">
        <v>69</v>
      </c>
      <c r="S1506" s="2">
        <v>10667212</v>
      </c>
      <c r="T1506">
        <v>1981138.14</v>
      </c>
      <c r="U1506" s="2" t="s">
        <v>69</v>
      </c>
    </row>
    <row r="1507" spans="2:21" x14ac:dyDescent="0.2">
      <c r="B1507" s="2">
        <v>1205623</v>
      </c>
      <c r="C1507" s="2" t="s">
        <v>30</v>
      </c>
      <c r="D1507" s="2" t="s">
        <v>58</v>
      </c>
      <c r="E1507" s="3">
        <v>45878.509456018517</v>
      </c>
      <c r="G1507" s="2" t="s">
        <v>937</v>
      </c>
      <c r="H1507" s="2">
        <v>1740396</v>
      </c>
      <c r="I1507" s="2" t="s">
        <v>275</v>
      </c>
      <c r="N1507">
        <v>21</v>
      </c>
      <c r="O1507" s="2" t="s">
        <v>153</v>
      </c>
      <c r="P1507">
        <v>2122648.56</v>
      </c>
      <c r="Q1507" s="2" t="s">
        <v>69</v>
      </c>
      <c r="S1507" s="2">
        <v>10667213</v>
      </c>
      <c r="T1507">
        <v>820677.36</v>
      </c>
      <c r="U1507" s="2" t="s">
        <v>69</v>
      </c>
    </row>
    <row r="1508" spans="2:21" x14ac:dyDescent="0.2">
      <c r="B1508" s="2">
        <v>1205623</v>
      </c>
      <c r="C1508" s="2" t="s">
        <v>30</v>
      </c>
      <c r="D1508" s="2" t="s">
        <v>58</v>
      </c>
      <c r="E1508" s="3">
        <v>45878.509456018517</v>
      </c>
      <c r="G1508" s="2" t="s">
        <v>937</v>
      </c>
      <c r="H1508" s="2">
        <v>1740397</v>
      </c>
      <c r="I1508" s="2" t="s">
        <v>288</v>
      </c>
      <c r="N1508">
        <v>21</v>
      </c>
      <c r="O1508" s="2" t="s">
        <v>153</v>
      </c>
      <c r="P1508">
        <v>1981138.14</v>
      </c>
      <c r="Q1508" s="2" t="s">
        <v>69</v>
      </c>
      <c r="S1508" s="2">
        <v>10667214</v>
      </c>
      <c r="T1508">
        <v>1371786</v>
      </c>
      <c r="U1508" s="2" t="s">
        <v>69</v>
      </c>
    </row>
    <row r="1509" spans="2:21" x14ac:dyDescent="0.2">
      <c r="B1509" s="2">
        <v>1205623</v>
      </c>
      <c r="C1509" s="2" t="s">
        <v>30</v>
      </c>
      <c r="D1509" s="2" t="s">
        <v>58</v>
      </c>
      <c r="E1509" s="3">
        <v>45878.509456018517</v>
      </c>
      <c r="G1509" s="2" t="s">
        <v>937</v>
      </c>
      <c r="H1509" s="2">
        <v>1740398</v>
      </c>
      <c r="I1509" s="2" t="s">
        <v>301</v>
      </c>
      <c r="N1509">
        <v>21</v>
      </c>
      <c r="O1509" s="2" t="s">
        <v>153</v>
      </c>
      <c r="P1509">
        <v>990569.07</v>
      </c>
      <c r="Q1509" s="2" t="s">
        <v>69</v>
      </c>
      <c r="S1509" s="2">
        <v>10667215</v>
      </c>
      <c r="T1509">
        <v>661411.38</v>
      </c>
      <c r="U1509" s="2" t="s">
        <v>69</v>
      </c>
    </row>
    <row r="1510" spans="2:21" x14ac:dyDescent="0.2">
      <c r="B1510" s="2">
        <v>1205623</v>
      </c>
      <c r="C1510" s="2" t="s">
        <v>30</v>
      </c>
      <c r="D1510" s="2" t="s">
        <v>58</v>
      </c>
      <c r="E1510" s="3">
        <v>45878.509456018517</v>
      </c>
      <c r="G1510" s="2" t="s">
        <v>937</v>
      </c>
      <c r="H1510" s="2">
        <v>1740399</v>
      </c>
      <c r="I1510" s="2" t="s">
        <v>314</v>
      </c>
      <c r="N1510">
        <v>21</v>
      </c>
      <c r="O1510" s="2" t="s">
        <v>153</v>
      </c>
      <c r="P1510">
        <v>2655015.5499999998</v>
      </c>
      <c r="Q1510" s="2" t="s">
        <v>69</v>
      </c>
      <c r="S1510" s="2">
        <v>10667216</v>
      </c>
      <c r="T1510">
        <v>2655015.5499999998</v>
      </c>
      <c r="U1510" s="2" t="s">
        <v>69</v>
      </c>
    </row>
    <row r="1511" spans="2:21" x14ac:dyDescent="0.2">
      <c r="B1511" s="2">
        <v>1205623</v>
      </c>
      <c r="C1511" s="2" t="s">
        <v>30</v>
      </c>
      <c r="D1511" s="2" t="s">
        <v>58</v>
      </c>
      <c r="E1511" s="3">
        <v>45878.509456018517</v>
      </c>
      <c r="G1511" s="2" t="s">
        <v>937</v>
      </c>
      <c r="H1511" s="2">
        <v>1740400</v>
      </c>
      <c r="I1511" s="2" t="s">
        <v>327</v>
      </c>
      <c r="N1511">
        <v>21</v>
      </c>
      <c r="O1511" s="2" t="s">
        <v>153</v>
      </c>
      <c r="P1511">
        <v>1330085.46</v>
      </c>
      <c r="Q1511" s="2" t="s">
        <v>69</v>
      </c>
      <c r="S1511" s="2">
        <v>10667217</v>
      </c>
      <c r="T1511">
        <v>1330085.46</v>
      </c>
      <c r="U1511" s="2" t="s">
        <v>69</v>
      </c>
    </row>
    <row r="1512" spans="2:21" x14ac:dyDescent="0.2">
      <c r="B1512" s="2">
        <v>1205623</v>
      </c>
      <c r="C1512" s="2" t="s">
        <v>30</v>
      </c>
      <c r="D1512" s="2" t="s">
        <v>58</v>
      </c>
      <c r="E1512" s="3">
        <v>45878.509456018517</v>
      </c>
      <c r="G1512" s="2" t="s">
        <v>937</v>
      </c>
      <c r="H1512" s="2">
        <v>1740401</v>
      </c>
      <c r="I1512" s="2" t="s">
        <v>340</v>
      </c>
      <c r="N1512">
        <v>21</v>
      </c>
      <c r="O1512" s="2" t="s">
        <v>153</v>
      </c>
      <c r="P1512">
        <v>215877.7</v>
      </c>
      <c r="Q1512" s="2" t="s">
        <v>69</v>
      </c>
      <c r="S1512" s="2">
        <v>10667218</v>
      </c>
      <c r="T1512">
        <v>215877.7</v>
      </c>
      <c r="U1512" s="2" t="s">
        <v>69</v>
      </c>
    </row>
    <row r="1513" spans="2:21" x14ac:dyDescent="0.2">
      <c r="B1513" s="2">
        <v>1205623</v>
      </c>
      <c r="C1513" s="2" t="s">
        <v>30</v>
      </c>
      <c r="D1513" s="2" t="s">
        <v>58</v>
      </c>
      <c r="E1513" s="3">
        <v>45878.509456018517</v>
      </c>
      <c r="G1513" s="2" t="s">
        <v>937</v>
      </c>
      <c r="H1513" s="2">
        <v>1740402</v>
      </c>
      <c r="I1513" s="2" t="s">
        <v>353</v>
      </c>
      <c r="N1513">
        <v>21</v>
      </c>
      <c r="O1513" s="2" t="s">
        <v>153</v>
      </c>
      <c r="P1513">
        <v>1388728.4</v>
      </c>
      <c r="Q1513" s="2" t="s">
        <v>69</v>
      </c>
      <c r="S1513" s="2">
        <v>10667219</v>
      </c>
      <c r="T1513">
        <v>1388728.4</v>
      </c>
      <c r="U1513" s="2" t="s">
        <v>69</v>
      </c>
    </row>
    <row r="1514" spans="2:21" x14ac:dyDescent="0.2">
      <c r="B1514" s="2">
        <v>1205623</v>
      </c>
      <c r="C1514" s="2" t="s">
        <v>30</v>
      </c>
      <c r="D1514" s="2" t="s">
        <v>58</v>
      </c>
      <c r="E1514" s="3">
        <v>45878.509456018517</v>
      </c>
      <c r="G1514" s="2" t="s">
        <v>937</v>
      </c>
      <c r="H1514" s="2">
        <v>1740403</v>
      </c>
      <c r="I1514" s="2" t="s">
        <v>366</v>
      </c>
      <c r="N1514">
        <v>21</v>
      </c>
      <c r="O1514" s="2" t="s">
        <v>153</v>
      </c>
      <c r="P1514">
        <v>678493.56</v>
      </c>
      <c r="Q1514" s="2" t="s">
        <v>69</v>
      </c>
      <c r="S1514" s="2">
        <v>10667220</v>
      </c>
      <c r="T1514">
        <v>678493.56</v>
      </c>
      <c r="U1514" s="2" t="s">
        <v>69</v>
      </c>
    </row>
    <row r="1515" spans="2:21" x14ac:dyDescent="0.2">
      <c r="B1515" s="2">
        <v>1205623</v>
      </c>
      <c r="C1515" s="2" t="s">
        <v>30</v>
      </c>
      <c r="D1515" s="2" t="s">
        <v>58</v>
      </c>
      <c r="E1515" s="3">
        <v>45878.509456018517</v>
      </c>
      <c r="G1515" s="2" t="s">
        <v>937</v>
      </c>
      <c r="H1515" s="2">
        <v>1740404</v>
      </c>
      <c r="I1515" s="2" t="s">
        <v>379</v>
      </c>
      <c r="N1515">
        <v>21</v>
      </c>
      <c r="O1515" s="2" t="s">
        <v>153</v>
      </c>
      <c r="P1515">
        <v>3347515.15</v>
      </c>
      <c r="Q1515" s="2" t="s">
        <v>69</v>
      </c>
      <c r="S1515" s="2">
        <v>10667221</v>
      </c>
      <c r="T1515">
        <v>3347515.15</v>
      </c>
      <c r="U1515" s="2" t="s">
        <v>69</v>
      </c>
    </row>
    <row r="1516" spans="2:21" x14ac:dyDescent="0.2">
      <c r="B1516" s="2">
        <v>1205623</v>
      </c>
      <c r="C1516" s="2" t="s">
        <v>30</v>
      </c>
      <c r="D1516" s="2" t="s">
        <v>58</v>
      </c>
      <c r="E1516" s="3">
        <v>45878.509456018517</v>
      </c>
      <c r="G1516" s="2" t="s">
        <v>937</v>
      </c>
      <c r="H1516" s="2">
        <v>1740405</v>
      </c>
      <c r="I1516" s="2" t="s">
        <v>392</v>
      </c>
      <c r="N1516">
        <v>21</v>
      </c>
      <c r="O1516" s="2" t="s">
        <v>153</v>
      </c>
      <c r="P1516">
        <v>559044.72</v>
      </c>
      <c r="Q1516" s="2" t="s">
        <v>69</v>
      </c>
      <c r="S1516" s="2">
        <v>10667222</v>
      </c>
      <c r="T1516">
        <v>559044.72</v>
      </c>
      <c r="U1516" s="2" t="s">
        <v>69</v>
      </c>
    </row>
    <row r="1517" spans="2:21" x14ac:dyDescent="0.2">
      <c r="B1517" s="2">
        <v>1205623</v>
      </c>
      <c r="C1517" s="2" t="s">
        <v>30</v>
      </c>
      <c r="D1517" s="2" t="s">
        <v>58</v>
      </c>
      <c r="E1517" s="3">
        <v>45878.509456018517</v>
      </c>
      <c r="G1517" s="2" t="s">
        <v>937</v>
      </c>
      <c r="H1517" s="2">
        <v>1740406</v>
      </c>
      <c r="I1517" s="2" t="s">
        <v>405</v>
      </c>
      <c r="N1517">
        <v>21</v>
      </c>
      <c r="O1517" s="2" t="s">
        <v>153</v>
      </c>
      <c r="P1517">
        <v>5087777.78</v>
      </c>
      <c r="Q1517" s="2" t="s">
        <v>69</v>
      </c>
      <c r="S1517" s="2">
        <v>10667223</v>
      </c>
      <c r="T1517">
        <v>5087777.78</v>
      </c>
      <c r="U1517" s="2" t="s">
        <v>69</v>
      </c>
    </row>
    <row r="1518" spans="2:21" x14ac:dyDescent="0.2">
      <c r="B1518" s="2">
        <v>1205623</v>
      </c>
      <c r="C1518" s="2" t="s">
        <v>30</v>
      </c>
      <c r="D1518" s="2" t="s">
        <v>58</v>
      </c>
      <c r="E1518" s="3">
        <v>45878.509456018517</v>
      </c>
      <c r="G1518" s="2" t="s">
        <v>937</v>
      </c>
      <c r="H1518" s="2">
        <v>1740407</v>
      </c>
      <c r="I1518" s="2" t="s">
        <v>418</v>
      </c>
      <c r="N1518">
        <v>21</v>
      </c>
      <c r="O1518" s="2" t="s">
        <v>153</v>
      </c>
      <c r="P1518">
        <v>3347515.15</v>
      </c>
      <c r="Q1518" s="2" t="s">
        <v>69</v>
      </c>
      <c r="S1518" s="2">
        <v>10667224</v>
      </c>
      <c r="T1518">
        <v>3347515.15</v>
      </c>
      <c r="U1518" s="2" t="s">
        <v>69</v>
      </c>
    </row>
    <row r="1519" spans="2:21" x14ac:dyDescent="0.2">
      <c r="B1519" s="2">
        <v>1205623</v>
      </c>
      <c r="C1519" s="2" t="s">
        <v>30</v>
      </c>
      <c r="D1519" s="2" t="s">
        <v>58</v>
      </c>
      <c r="E1519" s="3">
        <v>45878.509456018517</v>
      </c>
      <c r="G1519" s="2" t="s">
        <v>937</v>
      </c>
      <c r="H1519" s="2">
        <v>1740408</v>
      </c>
      <c r="I1519" s="2" t="s">
        <v>431</v>
      </c>
      <c r="N1519">
        <v>21</v>
      </c>
      <c r="O1519" s="2" t="s">
        <v>153</v>
      </c>
      <c r="P1519">
        <v>1947760.9</v>
      </c>
      <c r="Q1519" s="2" t="s">
        <v>69</v>
      </c>
      <c r="S1519" s="2">
        <v>10667225</v>
      </c>
      <c r="T1519">
        <v>1947760.9</v>
      </c>
      <c r="U1519" s="2" t="s">
        <v>69</v>
      </c>
    </row>
    <row r="1520" spans="2:21" x14ac:dyDescent="0.2">
      <c r="B1520" s="2">
        <v>1205623</v>
      </c>
      <c r="C1520" s="2" t="s">
        <v>30</v>
      </c>
      <c r="D1520" s="2" t="s">
        <v>58</v>
      </c>
      <c r="E1520" s="3">
        <v>45878.509456018517</v>
      </c>
      <c r="G1520" s="2" t="s">
        <v>937</v>
      </c>
      <c r="H1520" s="2">
        <v>1740409</v>
      </c>
      <c r="I1520" s="2" t="s">
        <v>444</v>
      </c>
      <c r="N1520">
        <v>21</v>
      </c>
      <c r="O1520" s="2" t="s">
        <v>153</v>
      </c>
      <c r="P1520">
        <v>2355091.08</v>
      </c>
      <c r="Q1520" s="2" t="s">
        <v>69</v>
      </c>
      <c r="S1520" s="2">
        <v>10667226</v>
      </c>
      <c r="T1520">
        <v>2306665.77</v>
      </c>
      <c r="U1520" s="2" t="s">
        <v>69</v>
      </c>
    </row>
    <row r="1521" spans="2:21" x14ac:dyDescent="0.2">
      <c r="B1521" s="2">
        <v>1205623</v>
      </c>
      <c r="C1521" s="2" t="s">
        <v>30</v>
      </c>
      <c r="D1521" s="2" t="s">
        <v>58</v>
      </c>
      <c r="E1521" s="3">
        <v>45878.509456018517</v>
      </c>
      <c r="G1521" s="2" t="s">
        <v>937</v>
      </c>
      <c r="H1521" s="2">
        <v>1740410</v>
      </c>
      <c r="I1521" s="2" t="s">
        <v>457</v>
      </c>
      <c r="N1521">
        <v>21</v>
      </c>
      <c r="O1521" s="2" t="s">
        <v>153</v>
      </c>
      <c r="P1521">
        <v>2355091.08</v>
      </c>
      <c r="Q1521" s="2" t="s">
        <v>69</v>
      </c>
      <c r="S1521" s="2">
        <v>10667227</v>
      </c>
      <c r="T1521">
        <v>2306665.77</v>
      </c>
      <c r="U1521" s="2" t="s">
        <v>69</v>
      </c>
    </row>
    <row r="1522" spans="2:21" x14ac:dyDescent="0.2">
      <c r="B1522" s="2">
        <v>1205623</v>
      </c>
      <c r="C1522" s="2" t="s">
        <v>30</v>
      </c>
      <c r="D1522" s="2" t="s">
        <v>58</v>
      </c>
      <c r="E1522" s="3">
        <v>45878.509456018517</v>
      </c>
      <c r="G1522" s="2" t="s">
        <v>937</v>
      </c>
      <c r="H1522" s="2">
        <v>1740411</v>
      </c>
      <c r="I1522" s="2" t="s">
        <v>470</v>
      </c>
      <c r="N1522">
        <v>21</v>
      </c>
      <c r="O1522" s="2" t="s">
        <v>153</v>
      </c>
      <c r="P1522">
        <v>962329</v>
      </c>
      <c r="Q1522" s="2" t="s">
        <v>69</v>
      </c>
      <c r="S1522" s="2">
        <v>10667228</v>
      </c>
      <c r="T1522">
        <v>962329</v>
      </c>
      <c r="U1522" s="2" t="s">
        <v>69</v>
      </c>
    </row>
    <row r="1523" spans="2:21" x14ac:dyDescent="0.2">
      <c r="B1523" s="2">
        <v>1205623</v>
      </c>
      <c r="C1523" s="2" t="s">
        <v>30</v>
      </c>
      <c r="D1523" s="2" t="s">
        <v>58</v>
      </c>
      <c r="E1523" s="3">
        <v>45878.509456018517</v>
      </c>
      <c r="G1523" s="2" t="s">
        <v>937</v>
      </c>
      <c r="H1523" s="2">
        <v>1740412</v>
      </c>
      <c r="I1523" s="2" t="s">
        <v>483</v>
      </c>
      <c r="N1523">
        <v>21</v>
      </c>
      <c r="O1523" s="2" t="s">
        <v>153</v>
      </c>
      <c r="P1523">
        <v>278177.25</v>
      </c>
      <c r="Q1523" s="2" t="s">
        <v>69</v>
      </c>
      <c r="S1523" s="2">
        <v>10667229</v>
      </c>
      <c r="T1523">
        <v>278177.25</v>
      </c>
      <c r="U1523" s="2" t="s">
        <v>69</v>
      </c>
    </row>
    <row r="1524" spans="2:21" x14ac:dyDescent="0.2">
      <c r="B1524" s="2">
        <v>1205623</v>
      </c>
      <c r="C1524" s="2" t="s">
        <v>30</v>
      </c>
      <c r="D1524" s="2" t="s">
        <v>58</v>
      </c>
      <c r="E1524" s="3">
        <v>45878.509456018517</v>
      </c>
      <c r="G1524" s="2" t="s">
        <v>937</v>
      </c>
      <c r="H1524" s="2">
        <v>1740413</v>
      </c>
      <c r="I1524" s="2" t="s">
        <v>496</v>
      </c>
      <c r="N1524">
        <v>21</v>
      </c>
      <c r="O1524" s="2" t="s">
        <v>153</v>
      </c>
      <c r="P1524">
        <v>278177.25</v>
      </c>
      <c r="Q1524" s="2" t="s">
        <v>69</v>
      </c>
      <c r="S1524" s="2">
        <v>10667230</v>
      </c>
      <c r="T1524">
        <v>278177.25</v>
      </c>
      <c r="U1524" s="2" t="s">
        <v>69</v>
      </c>
    </row>
    <row r="1525" spans="2:21" x14ac:dyDescent="0.2">
      <c r="B1525" s="2">
        <v>1205623</v>
      </c>
      <c r="C1525" s="2" t="s">
        <v>30</v>
      </c>
      <c r="D1525" s="2" t="s">
        <v>58</v>
      </c>
      <c r="E1525" s="3">
        <v>45878.509456018517</v>
      </c>
      <c r="G1525" s="2" t="s">
        <v>937</v>
      </c>
      <c r="H1525" s="2">
        <v>1740414</v>
      </c>
      <c r="I1525" s="2" t="s">
        <v>509</v>
      </c>
      <c r="N1525">
        <v>21</v>
      </c>
      <c r="O1525" s="2" t="s">
        <v>153</v>
      </c>
      <c r="P1525">
        <v>2846724.3</v>
      </c>
      <c r="Q1525" s="2" t="s">
        <v>69</v>
      </c>
      <c r="S1525" s="2">
        <v>10667231</v>
      </c>
      <c r="T1525">
        <v>2471351.1</v>
      </c>
      <c r="U1525" s="2" t="s">
        <v>69</v>
      </c>
    </row>
    <row r="1526" spans="2:21" x14ac:dyDescent="0.2">
      <c r="B1526" s="2">
        <v>1205623</v>
      </c>
      <c r="C1526" s="2" t="s">
        <v>30</v>
      </c>
      <c r="D1526" s="2" t="s">
        <v>58</v>
      </c>
      <c r="E1526" s="3">
        <v>45878.509456018517</v>
      </c>
      <c r="G1526" s="2" t="s">
        <v>937</v>
      </c>
      <c r="H1526" s="2">
        <v>1740415</v>
      </c>
      <c r="I1526" s="2" t="s">
        <v>522</v>
      </c>
      <c r="N1526">
        <v>21</v>
      </c>
      <c r="O1526" s="2" t="s">
        <v>153</v>
      </c>
      <c r="P1526">
        <v>2175998.6</v>
      </c>
      <c r="Q1526" s="2" t="s">
        <v>69</v>
      </c>
      <c r="S1526" s="2">
        <v>10667232</v>
      </c>
      <c r="T1526">
        <v>1948296.5</v>
      </c>
      <c r="U1526" s="2" t="s">
        <v>69</v>
      </c>
    </row>
    <row r="1527" spans="2:21" x14ac:dyDescent="0.2">
      <c r="B1527" s="2">
        <v>1205623</v>
      </c>
      <c r="C1527" s="2" t="s">
        <v>30</v>
      </c>
      <c r="D1527" s="2" t="s">
        <v>58</v>
      </c>
      <c r="E1527" s="3">
        <v>45878.509456018517</v>
      </c>
      <c r="G1527" s="2" t="s">
        <v>937</v>
      </c>
      <c r="H1527" s="2">
        <v>1740416</v>
      </c>
      <c r="I1527" s="2" t="s">
        <v>535</v>
      </c>
      <c r="N1527">
        <v>21</v>
      </c>
      <c r="O1527" s="2" t="s">
        <v>153</v>
      </c>
      <c r="P1527">
        <v>2175998.6</v>
      </c>
      <c r="Q1527" s="2" t="s">
        <v>69</v>
      </c>
      <c r="S1527" s="2">
        <v>10667233</v>
      </c>
      <c r="T1527">
        <v>1948296.5</v>
      </c>
      <c r="U1527" s="2" t="s">
        <v>69</v>
      </c>
    </row>
    <row r="1528" spans="2:21" x14ac:dyDescent="0.2">
      <c r="B1528" s="2">
        <v>1205623</v>
      </c>
      <c r="C1528" s="2" t="s">
        <v>30</v>
      </c>
      <c r="D1528" s="2" t="s">
        <v>58</v>
      </c>
      <c r="E1528" s="3">
        <v>45878.509456018517</v>
      </c>
      <c r="G1528" s="2" t="s">
        <v>937</v>
      </c>
      <c r="H1528" s="2">
        <v>1740417</v>
      </c>
      <c r="I1528" s="2" t="s">
        <v>548</v>
      </c>
      <c r="N1528">
        <v>21</v>
      </c>
      <c r="O1528" s="2" t="s">
        <v>153</v>
      </c>
      <c r="P1528">
        <v>9732372.1500000004</v>
      </c>
      <c r="Q1528" s="2" t="s">
        <v>69</v>
      </c>
      <c r="S1528" s="2">
        <v>10667234</v>
      </c>
      <c r="T1528">
        <v>8006931.5999999996</v>
      </c>
      <c r="U1528" s="2" t="s">
        <v>69</v>
      </c>
    </row>
    <row r="1529" spans="2:21" x14ac:dyDescent="0.2">
      <c r="B1529" s="2">
        <v>1205623</v>
      </c>
      <c r="C1529" s="2" t="s">
        <v>30</v>
      </c>
      <c r="D1529" s="2" t="s">
        <v>58</v>
      </c>
      <c r="E1529" s="3">
        <v>45878.509456018517</v>
      </c>
      <c r="G1529" s="2" t="s">
        <v>937</v>
      </c>
      <c r="H1529" s="2">
        <v>1740418</v>
      </c>
      <c r="I1529" s="2" t="s">
        <v>561</v>
      </c>
      <c r="N1529">
        <v>21</v>
      </c>
      <c r="O1529" s="2" t="s">
        <v>153</v>
      </c>
      <c r="P1529">
        <v>7457024.9000000004</v>
      </c>
      <c r="Q1529" s="2" t="s">
        <v>69</v>
      </c>
      <c r="S1529" s="2">
        <v>10667235</v>
      </c>
      <c r="T1529">
        <v>5892156.2000000002</v>
      </c>
      <c r="U1529" s="2" t="s">
        <v>69</v>
      </c>
    </row>
    <row r="1530" spans="2:21" x14ac:dyDescent="0.2">
      <c r="B1530" s="2">
        <v>1205623</v>
      </c>
      <c r="C1530" s="2" t="s">
        <v>30</v>
      </c>
      <c r="D1530" s="2" t="s">
        <v>58</v>
      </c>
      <c r="E1530" s="3">
        <v>45878.509456018517</v>
      </c>
      <c r="G1530" s="2" t="s">
        <v>937</v>
      </c>
      <c r="H1530" s="2">
        <v>1740419</v>
      </c>
      <c r="I1530" s="2" t="s">
        <v>574</v>
      </c>
      <c r="N1530">
        <v>21</v>
      </c>
      <c r="O1530" s="2" t="s">
        <v>153</v>
      </c>
      <c r="P1530">
        <v>7457024.9000000004</v>
      </c>
      <c r="Q1530" s="2" t="s">
        <v>69</v>
      </c>
      <c r="S1530" s="2">
        <v>10667236</v>
      </c>
      <c r="T1530">
        <v>5892156.2000000002</v>
      </c>
      <c r="U1530" s="2" t="s">
        <v>69</v>
      </c>
    </row>
    <row r="1531" spans="2:21" x14ac:dyDescent="0.2">
      <c r="B1531" s="2">
        <v>1205623</v>
      </c>
      <c r="C1531" s="2" t="s">
        <v>30</v>
      </c>
      <c r="D1531" s="2" t="s">
        <v>58</v>
      </c>
      <c r="E1531" s="3">
        <v>45878.509456018517</v>
      </c>
      <c r="G1531" s="2" t="s">
        <v>937</v>
      </c>
      <c r="H1531" s="2">
        <v>1740420</v>
      </c>
      <c r="I1531" s="2" t="s">
        <v>587</v>
      </c>
      <c r="N1531">
        <v>21</v>
      </c>
      <c r="O1531" s="2" t="s">
        <v>153</v>
      </c>
      <c r="P1531">
        <v>1694828.95</v>
      </c>
      <c r="Q1531" s="2" t="s">
        <v>69</v>
      </c>
      <c r="S1531" s="2">
        <v>10667237</v>
      </c>
      <c r="T1531">
        <v>1694828.95</v>
      </c>
      <c r="U1531" s="2" t="s">
        <v>69</v>
      </c>
    </row>
    <row r="1532" spans="2:21" x14ac:dyDescent="0.2">
      <c r="B1532" s="2">
        <v>1205623</v>
      </c>
      <c r="C1532" s="2" t="s">
        <v>30</v>
      </c>
      <c r="D1532" s="2" t="s">
        <v>58</v>
      </c>
      <c r="E1532" s="3">
        <v>45878.509456018517</v>
      </c>
      <c r="G1532" s="2" t="s">
        <v>937</v>
      </c>
      <c r="H1532" s="2">
        <v>1740421</v>
      </c>
      <c r="I1532" s="2" t="s">
        <v>600</v>
      </c>
      <c r="N1532">
        <v>21</v>
      </c>
      <c r="O1532" s="2" t="s">
        <v>153</v>
      </c>
      <c r="P1532">
        <v>1935411.2</v>
      </c>
      <c r="Q1532" s="2" t="s">
        <v>69</v>
      </c>
      <c r="S1532" s="2">
        <v>10667238</v>
      </c>
      <c r="T1532">
        <v>1935411.2</v>
      </c>
      <c r="U1532" s="2" t="s">
        <v>69</v>
      </c>
    </row>
    <row r="1533" spans="2:21" x14ac:dyDescent="0.2">
      <c r="B1533" s="2">
        <v>1205623</v>
      </c>
      <c r="C1533" s="2" t="s">
        <v>30</v>
      </c>
      <c r="D1533" s="2" t="s">
        <v>58</v>
      </c>
      <c r="E1533" s="3">
        <v>45878.509456018517</v>
      </c>
      <c r="G1533" s="2" t="s">
        <v>937</v>
      </c>
      <c r="H1533" s="2">
        <v>1740422</v>
      </c>
      <c r="I1533" s="2" t="s">
        <v>613</v>
      </c>
      <c r="N1533">
        <v>21</v>
      </c>
      <c r="O1533" s="2" t="s">
        <v>153</v>
      </c>
      <c r="P1533">
        <v>4886918.2</v>
      </c>
      <c r="Q1533" s="2" t="s">
        <v>69</v>
      </c>
      <c r="S1533" s="2">
        <v>10667239</v>
      </c>
      <c r="T1533">
        <v>4886918.2</v>
      </c>
      <c r="U1533" s="2" t="s">
        <v>69</v>
      </c>
    </row>
    <row r="1534" spans="2:21" x14ac:dyDescent="0.2">
      <c r="B1534" s="2">
        <v>1205623</v>
      </c>
      <c r="C1534" s="2" t="s">
        <v>30</v>
      </c>
      <c r="D1534" s="2" t="s">
        <v>58</v>
      </c>
      <c r="E1534" s="3">
        <v>45878.509456018517</v>
      </c>
      <c r="G1534" s="2" t="s">
        <v>937</v>
      </c>
      <c r="H1534" s="2">
        <v>1740423</v>
      </c>
      <c r="I1534" s="2" t="s">
        <v>626</v>
      </c>
      <c r="N1534">
        <v>21</v>
      </c>
      <c r="O1534" s="2" t="s">
        <v>153</v>
      </c>
      <c r="P1534">
        <v>2168996.63</v>
      </c>
      <c r="Q1534" s="2" t="s">
        <v>69</v>
      </c>
      <c r="S1534" s="2">
        <v>10667240</v>
      </c>
      <c r="T1534">
        <v>2168996.63</v>
      </c>
      <c r="U1534" s="2" t="s">
        <v>69</v>
      </c>
    </row>
    <row r="1535" spans="2:21" x14ac:dyDescent="0.2">
      <c r="B1535" s="2">
        <v>1205623</v>
      </c>
      <c r="C1535" s="2" t="s">
        <v>30</v>
      </c>
      <c r="D1535" s="2" t="s">
        <v>58</v>
      </c>
      <c r="E1535" s="3">
        <v>45878.509456018517</v>
      </c>
      <c r="G1535" s="2" t="s">
        <v>937</v>
      </c>
      <c r="H1535" s="2">
        <v>1740424</v>
      </c>
      <c r="I1535" s="2" t="s">
        <v>639</v>
      </c>
      <c r="N1535">
        <v>21</v>
      </c>
      <c r="O1535" s="2" t="s">
        <v>153</v>
      </c>
      <c r="P1535">
        <v>424529.97</v>
      </c>
      <c r="Q1535" s="2" t="s">
        <v>69</v>
      </c>
      <c r="S1535" s="2">
        <v>10667241</v>
      </c>
      <c r="T1535">
        <v>320683.68</v>
      </c>
      <c r="U1535" s="2" t="s">
        <v>69</v>
      </c>
    </row>
    <row r="1536" spans="2:21" x14ac:dyDescent="0.2">
      <c r="B1536" s="2">
        <v>1205623</v>
      </c>
      <c r="C1536" s="2" t="s">
        <v>30</v>
      </c>
      <c r="D1536" s="2" t="s">
        <v>58</v>
      </c>
      <c r="E1536" s="3">
        <v>45878.509456018517</v>
      </c>
      <c r="G1536" s="2" t="s">
        <v>937</v>
      </c>
      <c r="H1536" s="2">
        <v>1740425</v>
      </c>
      <c r="I1536" s="2" t="s">
        <v>652</v>
      </c>
      <c r="N1536">
        <v>21</v>
      </c>
      <c r="O1536" s="2" t="s">
        <v>153</v>
      </c>
      <c r="P1536">
        <v>42581.88</v>
      </c>
      <c r="Q1536" s="2" t="s">
        <v>69</v>
      </c>
      <c r="S1536" s="2">
        <v>10667242</v>
      </c>
      <c r="T1536">
        <v>42581.88</v>
      </c>
      <c r="U1536" s="2" t="s">
        <v>69</v>
      </c>
    </row>
    <row r="1537" spans="2:21" x14ac:dyDescent="0.2">
      <c r="B1537" s="2">
        <v>1205623</v>
      </c>
      <c r="C1537" s="2" t="s">
        <v>30</v>
      </c>
      <c r="D1537" s="2" t="s">
        <v>58</v>
      </c>
      <c r="E1537" s="3">
        <v>45878.509456018517</v>
      </c>
      <c r="G1537" s="2" t="s">
        <v>937</v>
      </c>
      <c r="H1537" s="2">
        <v>1740426</v>
      </c>
      <c r="I1537" s="2" t="s">
        <v>665</v>
      </c>
      <c r="N1537">
        <v>21</v>
      </c>
      <c r="O1537" s="2" t="s">
        <v>153</v>
      </c>
      <c r="P1537">
        <v>2020798.2</v>
      </c>
      <c r="Q1537" s="2" t="s">
        <v>69</v>
      </c>
      <c r="S1537" s="2">
        <v>10667243</v>
      </c>
      <c r="T1537">
        <v>2020798.2</v>
      </c>
      <c r="U1537" s="2" t="s">
        <v>69</v>
      </c>
    </row>
    <row r="1538" spans="2:21" x14ac:dyDescent="0.2">
      <c r="B1538" s="2">
        <v>1205623</v>
      </c>
      <c r="C1538" s="2" t="s">
        <v>30</v>
      </c>
      <c r="D1538" s="2" t="s">
        <v>58</v>
      </c>
      <c r="E1538" s="3">
        <v>45878.509456018517</v>
      </c>
      <c r="G1538" s="2" t="s">
        <v>937</v>
      </c>
      <c r="H1538" s="2">
        <v>1740427</v>
      </c>
      <c r="I1538" s="2" t="s">
        <v>678</v>
      </c>
      <c r="N1538">
        <v>21</v>
      </c>
      <c r="O1538" s="2" t="s">
        <v>153</v>
      </c>
      <c r="P1538">
        <v>2203927.0499999998</v>
      </c>
      <c r="Q1538" s="2" t="s">
        <v>69</v>
      </c>
      <c r="S1538" s="2">
        <v>10667244</v>
      </c>
      <c r="T1538">
        <v>2203927.0499999998</v>
      </c>
      <c r="U1538" s="2" t="s">
        <v>69</v>
      </c>
    </row>
    <row r="1539" spans="2:21" x14ac:dyDescent="0.2">
      <c r="B1539" s="2">
        <v>1205623</v>
      </c>
      <c r="C1539" s="2" t="s">
        <v>30</v>
      </c>
      <c r="D1539" s="2" t="s">
        <v>58</v>
      </c>
      <c r="E1539" s="3">
        <v>45878.509456018517</v>
      </c>
      <c r="G1539" s="2" t="s">
        <v>937</v>
      </c>
      <c r="H1539" s="2">
        <v>1740428</v>
      </c>
      <c r="I1539" s="2" t="s">
        <v>691</v>
      </c>
      <c r="N1539">
        <v>21</v>
      </c>
      <c r="O1539" s="2" t="s">
        <v>153</v>
      </c>
      <c r="P1539">
        <v>3389657.9</v>
      </c>
      <c r="Q1539" s="2" t="s">
        <v>69</v>
      </c>
      <c r="S1539" s="2">
        <v>10667245</v>
      </c>
      <c r="T1539">
        <v>1609977.55</v>
      </c>
      <c r="U1539" s="2" t="s">
        <v>69</v>
      </c>
    </row>
    <row r="1540" spans="2:21" x14ac:dyDescent="0.2">
      <c r="B1540" s="2">
        <v>1205623</v>
      </c>
      <c r="C1540" s="2" t="s">
        <v>30</v>
      </c>
      <c r="D1540" s="2" t="s">
        <v>58</v>
      </c>
      <c r="E1540" s="3">
        <v>45878.509456018517</v>
      </c>
      <c r="G1540" s="2" t="s">
        <v>937</v>
      </c>
      <c r="H1540" s="2">
        <v>1740429</v>
      </c>
      <c r="I1540" s="2" t="s">
        <v>704</v>
      </c>
      <c r="N1540">
        <v>21</v>
      </c>
      <c r="O1540" s="2" t="s">
        <v>153</v>
      </c>
      <c r="P1540">
        <v>888550.56</v>
      </c>
      <c r="Q1540" s="2" t="s">
        <v>69</v>
      </c>
      <c r="S1540" s="2">
        <v>10667246</v>
      </c>
      <c r="T1540">
        <v>784886.22</v>
      </c>
      <c r="U1540" s="2" t="s">
        <v>69</v>
      </c>
    </row>
    <row r="1541" spans="2:21" x14ac:dyDescent="0.2">
      <c r="B1541" s="2">
        <v>1205623</v>
      </c>
      <c r="C1541" s="2" t="s">
        <v>30</v>
      </c>
      <c r="D1541" s="2" t="s">
        <v>58</v>
      </c>
      <c r="E1541" s="3">
        <v>45878.509456018517</v>
      </c>
      <c r="G1541" s="2" t="s">
        <v>937</v>
      </c>
      <c r="H1541" s="2">
        <v>1740430</v>
      </c>
      <c r="I1541" s="2" t="s">
        <v>717</v>
      </c>
      <c r="N1541">
        <v>21</v>
      </c>
      <c r="O1541" s="2" t="s">
        <v>153</v>
      </c>
      <c r="P1541">
        <v>1808913.23</v>
      </c>
      <c r="Q1541" s="2" t="s">
        <v>69</v>
      </c>
      <c r="S1541" s="2">
        <v>10667247</v>
      </c>
      <c r="T1541">
        <v>1808913.23</v>
      </c>
      <c r="U1541" s="2" t="s">
        <v>69</v>
      </c>
    </row>
    <row r="1542" spans="2:21" x14ac:dyDescent="0.2">
      <c r="B1542" s="2">
        <v>1205623</v>
      </c>
      <c r="C1542" s="2" t="s">
        <v>30</v>
      </c>
      <c r="D1542" s="2" t="s">
        <v>58</v>
      </c>
      <c r="E1542" s="3">
        <v>45878.509456018517</v>
      </c>
      <c r="G1542" s="2" t="s">
        <v>937</v>
      </c>
      <c r="H1542" s="2">
        <v>1740431</v>
      </c>
      <c r="I1542" s="2" t="s">
        <v>730</v>
      </c>
      <c r="N1542">
        <v>21</v>
      </c>
      <c r="O1542" s="2" t="s">
        <v>153</v>
      </c>
      <c r="P1542">
        <v>2824713.2</v>
      </c>
      <c r="Q1542" s="2" t="s">
        <v>69</v>
      </c>
      <c r="S1542" s="2">
        <v>10667248</v>
      </c>
      <c r="T1542">
        <v>360340.35</v>
      </c>
      <c r="U1542" s="2" t="s">
        <v>69</v>
      </c>
    </row>
    <row r="1543" spans="2:21" x14ac:dyDescent="0.2">
      <c r="B1543" s="2">
        <v>1205623</v>
      </c>
      <c r="C1543" s="2" t="s">
        <v>30</v>
      </c>
      <c r="D1543" s="2" t="s">
        <v>58</v>
      </c>
      <c r="E1543" s="3">
        <v>45878.509456018517</v>
      </c>
      <c r="G1543" s="2" t="s">
        <v>937</v>
      </c>
      <c r="H1543" s="2">
        <v>1740432</v>
      </c>
      <c r="I1543" s="2" t="s">
        <v>743</v>
      </c>
      <c r="N1543">
        <v>21</v>
      </c>
      <c r="O1543" s="2" t="s">
        <v>153</v>
      </c>
      <c r="P1543">
        <v>11419794.66</v>
      </c>
      <c r="Q1543" s="2" t="s">
        <v>69</v>
      </c>
      <c r="S1543" s="2">
        <v>10667249</v>
      </c>
      <c r="T1543">
        <v>5197933.74</v>
      </c>
      <c r="U1543" s="2" t="s">
        <v>69</v>
      </c>
    </row>
    <row r="1544" spans="2:21" x14ac:dyDescent="0.2">
      <c r="B1544" s="2">
        <v>1205623</v>
      </c>
      <c r="C1544" s="2" t="s">
        <v>30</v>
      </c>
      <c r="D1544" s="2" t="s">
        <v>58</v>
      </c>
      <c r="E1544" s="3">
        <v>45878.509456018517</v>
      </c>
      <c r="G1544" s="2" t="s">
        <v>937</v>
      </c>
      <c r="H1544" s="2">
        <v>1740433</v>
      </c>
      <c r="I1544" s="2" t="s">
        <v>756</v>
      </c>
      <c r="N1544">
        <v>21</v>
      </c>
      <c r="O1544" s="2" t="s">
        <v>153</v>
      </c>
      <c r="P1544">
        <v>1401935.47</v>
      </c>
      <c r="Q1544" s="2" t="s">
        <v>69</v>
      </c>
      <c r="S1544" s="2">
        <v>10667250</v>
      </c>
      <c r="T1544">
        <v>1401935.47</v>
      </c>
      <c r="U1544" s="2" t="s">
        <v>69</v>
      </c>
    </row>
    <row r="1545" spans="2:21" x14ac:dyDescent="0.2">
      <c r="B1545" s="2">
        <v>1205623</v>
      </c>
      <c r="C1545" s="2" t="s">
        <v>30</v>
      </c>
      <c r="D1545" s="2" t="s">
        <v>58</v>
      </c>
      <c r="E1545" s="3">
        <v>45878.509456018517</v>
      </c>
      <c r="G1545" s="2" t="s">
        <v>937</v>
      </c>
      <c r="H1545" s="2">
        <v>1740434</v>
      </c>
      <c r="I1545" s="2" t="s">
        <v>769</v>
      </c>
      <c r="N1545">
        <v>21</v>
      </c>
      <c r="O1545" s="2" t="s">
        <v>153</v>
      </c>
      <c r="P1545">
        <v>993037.24</v>
      </c>
      <c r="Q1545" s="2" t="s">
        <v>69</v>
      </c>
      <c r="S1545" s="2">
        <v>10667251</v>
      </c>
      <c r="T1545">
        <v>463017.98</v>
      </c>
      <c r="U1545" s="2" t="s">
        <v>69</v>
      </c>
    </row>
    <row r="1546" spans="2:21" x14ac:dyDescent="0.2">
      <c r="B1546" s="2">
        <v>1205623</v>
      </c>
      <c r="C1546" s="2" t="s">
        <v>30</v>
      </c>
      <c r="D1546" s="2" t="s">
        <v>58</v>
      </c>
      <c r="E1546" s="3">
        <v>45878.509456018517</v>
      </c>
      <c r="G1546" s="2" t="s">
        <v>937</v>
      </c>
      <c r="H1546" s="2">
        <v>1740435</v>
      </c>
      <c r="I1546" s="2" t="s">
        <v>782</v>
      </c>
      <c r="N1546">
        <v>21</v>
      </c>
      <c r="O1546" s="2" t="s">
        <v>153</v>
      </c>
      <c r="P1546">
        <v>1864526.6</v>
      </c>
      <c r="Q1546" s="2" t="s">
        <v>69</v>
      </c>
      <c r="S1546" s="2">
        <v>10667252</v>
      </c>
      <c r="T1546">
        <v>1287767.8</v>
      </c>
      <c r="U1546" s="2" t="s">
        <v>69</v>
      </c>
    </row>
    <row r="1547" spans="2:21" x14ac:dyDescent="0.2">
      <c r="B1547" s="2">
        <v>1205623</v>
      </c>
      <c r="C1547" s="2" t="s">
        <v>30</v>
      </c>
      <c r="D1547" s="2" t="s">
        <v>58</v>
      </c>
      <c r="E1547" s="3">
        <v>45878.509456018517</v>
      </c>
      <c r="G1547" s="2" t="s">
        <v>937</v>
      </c>
      <c r="H1547" s="2">
        <v>1740436</v>
      </c>
      <c r="I1547" s="2" t="s">
        <v>795</v>
      </c>
      <c r="N1547">
        <v>21</v>
      </c>
      <c r="O1547" s="2" t="s">
        <v>153</v>
      </c>
      <c r="P1547">
        <v>3077840.67</v>
      </c>
      <c r="Q1547" s="2" t="s">
        <v>69</v>
      </c>
      <c r="S1547" s="2">
        <v>10667253</v>
      </c>
      <c r="T1547">
        <v>711988.41</v>
      </c>
      <c r="U1547" s="2" t="s">
        <v>69</v>
      </c>
    </row>
    <row r="1548" spans="2:21" x14ac:dyDescent="0.2">
      <c r="B1548" s="2">
        <v>1205623</v>
      </c>
      <c r="C1548" s="2" t="s">
        <v>30</v>
      </c>
      <c r="D1548" s="2" t="s">
        <v>58</v>
      </c>
      <c r="E1548" s="3">
        <v>45878.509456018517</v>
      </c>
      <c r="G1548" s="2" t="s">
        <v>937</v>
      </c>
      <c r="H1548" s="2">
        <v>1740437</v>
      </c>
      <c r="I1548" s="2" t="s">
        <v>808</v>
      </c>
      <c r="N1548">
        <v>21</v>
      </c>
      <c r="O1548" s="2" t="s">
        <v>153</v>
      </c>
      <c r="P1548">
        <v>806277.36</v>
      </c>
      <c r="Q1548" s="2" t="s">
        <v>69</v>
      </c>
      <c r="S1548" s="2">
        <v>10667254</v>
      </c>
      <c r="T1548">
        <v>302802.92</v>
      </c>
      <c r="U1548" s="2" t="s">
        <v>69</v>
      </c>
    </row>
    <row r="1549" spans="2:21" x14ac:dyDescent="0.2">
      <c r="B1549" s="2">
        <v>1205623</v>
      </c>
      <c r="C1549" s="2" t="s">
        <v>30</v>
      </c>
      <c r="D1549" s="2" t="s">
        <v>58</v>
      </c>
      <c r="E1549" s="3">
        <v>45878.509456018517</v>
      </c>
      <c r="G1549" s="2" t="s">
        <v>937</v>
      </c>
      <c r="H1549" s="2">
        <v>1740438</v>
      </c>
      <c r="I1549" s="2" t="s">
        <v>821</v>
      </c>
      <c r="N1549">
        <v>21</v>
      </c>
      <c r="O1549" s="2" t="s">
        <v>153</v>
      </c>
      <c r="P1549">
        <v>14150990.4</v>
      </c>
      <c r="Q1549" s="2" t="s">
        <v>69</v>
      </c>
      <c r="S1549" s="2">
        <v>10667255</v>
      </c>
      <c r="T1549">
        <v>10613242.800000001</v>
      </c>
      <c r="U1549" s="2" t="s">
        <v>69</v>
      </c>
    </row>
    <row r="1550" spans="2:21" x14ac:dyDescent="0.2">
      <c r="B1550" s="2">
        <v>1205623</v>
      </c>
      <c r="C1550" s="2" t="s">
        <v>30</v>
      </c>
      <c r="D1550" s="2" t="s">
        <v>58</v>
      </c>
      <c r="E1550" s="3">
        <v>45878.509456018517</v>
      </c>
      <c r="G1550" s="2" t="s">
        <v>937</v>
      </c>
      <c r="H1550" s="2">
        <v>1740439</v>
      </c>
      <c r="I1550" s="2" t="s">
        <v>834</v>
      </c>
      <c r="N1550">
        <v>21</v>
      </c>
      <c r="O1550" s="2" t="s">
        <v>153</v>
      </c>
      <c r="P1550">
        <v>3784567.2</v>
      </c>
      <c r="Q1550" s="2" t="s">
        <v>69</v>
      </c>
      <c r="S1550" s="2">
        <v>10667256</v>
      </c>
      <c r="T1550">
        <v>3784567.2</v>
      </c>
      <c r="U1550" s="2" t="s">
        <v>69</v>
      </c>
    </row>
    <row r="1551" spans="2:21" x14ac:dyDescent="0.2">
      <c r="B1551" s="2">
        <v>1205623</v>
      </c>
      <c r="C1551" s="2" t="s">
        <v>30</v>
      </c>
      <c r="D1551" s="2" t="s">
        <v>58</v>
      </c>
      <c r="E1551" s="3">
        <v>45878.509456018517</v>
      </c>
      <c r="G1551" s="2" t="s">
        <v>937</v>
      </c>
      <c r="H1551" s="2">
        <v>1740440</v>
      </c>
      <c r="I1551" s="2" t="s">
        <v>847</v>
      </c>
      <c r="N1551">
        <v>1</v>
      </c>
      <c r="O1551" s="2" t="s">
        <v>153</v>
      </c>
      <c r="P1551">
        <v>0</v>
      </c>
      <c r="Q1551" s="2" t="s">
        <v>69</v>
      </c>
      <c r="S1551" s="2">
        <v>10667257</v>
      </c>
      <c r="T1551">
        <v>0</v>
      </c>
      <c r="U1551" s="2" t="s">
        <v>69</v>
      </c>
    </row>
    <row r="1552" spans="2:21" x14ac:dyDescent="0.2">
      <c r="B1552" s="2">
        <v>1205623</v>
      </c>
      <c r="C1552" s="2" t="s">
        <v>30</v>
      </c>
      <c r="D1552" s="2" t="s">
        <v>58</v>
      </c>
      <c r="E1552" s="3">
        <v>45878.509456018517</v>
      </c>
      <c r="G1552" s="2" t="s">
        <v>937</v>
      </c>
      <c r="H1552" s="2">
        <v>1740441</v>
      </c>
      <c r="I1552" s="2" t="s">
        <v>860</v>
      </c>
      <c r="N1552">
        <v>1</v>
      </c>
      <c r="O1552" s="2" t="s">
        <v>153</v>
      </c>
      <c r="P1552">
        <v>3640399765.46</v>
      </c>
      <c r="Q1552" s="2" t="s">
        <v>69</v>
      </c>
      <c r="S1552" s="2">
        <v>10667258</v>
      </c>
      <c r="T1552">
        <v>3564766039.3800001</v>
      </c>
      <c r="U1552" s="2" t="s">
        <v>69</v>
      </c>
    </row>
    <row r="1553" spans="2:21" x14ac:dyDescent="0.2">
      <c r="B1553" s="2">
        <v>1205623</v>
      </c>
      <c r="C1553" s="2" t="s">
        <v>30</v>
      </c>
      <c r="D1553" s="2" t="s">
        <v>58</v>
      </c>
      <c r="E1553" s="3">
        <v>45878.509456018517</v>
      </c>
      <c r="G1553" s="2" t="s">
        <v>937</v>
      </c>
      <c r="H1553" s="2">
        <v>1740442</v>
      </c>
      <c r="I1553" s="2" t="s">
        <v>873</v>
      </c>
      <c r="N1553">
        <v>1</v>
      </c>
      <c r="O1553" s="2" t="s">
        <v>153</v>
      </c>
      <c r="P1553">
        <v>691675955.44000006</v>
      </c>
      <c r="Q1553" s="2" t="s">
        <v>69</v>
      </c>
      <c r="S1553" s="2">
        <v>10667259</v>
      </c>
      <c r="T1553">
        <v>677305547.48000002</v>
      </c>
      <c r="U1553" s="2" t="s">
        <v>69</v>
      </c>
    </row>
    <row r="1554" spans="2:21" x14ac:dyDescent="0.2">
      <c r="B1554" s="2">
        <v>1205624</v>
      </c>
      <c r="C1554" s="2" t="s">
        <v>31</v>
      </c>
      <c r="D1554" s="2" t="s">
        <v>59</v>
      </c>
      <c r="E1554" s="3">
        <v>45880.764641203707</v>
      </c>
      <c r="G1554" s="2" t="s">
        <v>937</v>
      </c>
      <c r="H1554" s="2">
        <v>1740381</v>
      </c>
      <c r="I1554" s="2" t="s">
        <v>64</v>
      </c>
      <c r="N1554">
        <v>21</v>
      </c>
      <c r="O1554" s="2" t="s">
        <v>84</v>
      </c>
      <c r="P1554">
        <v>1450014991.3499999</v>
      </c>
      <c r="Q1554" s="2" t="s">
        <v>69</v>
      </c>
      <c r="S1554" s="2">
        <v>10635303</v>
      </c>
      <c r="T1554">
        <v>1450014991.3499999</v>
      </c>
      <c r="U1554" s="2" t="s">
        <v>69</v>
      </c>
    </row>
    <row r="1555" spans="2:21" x14ac:dyDescent="0.2">
      <c r="B1555" s="2">
        <v>1205624</v>
      </c>
      <c r="C1555" s="2" t="s">
        <v>31</v>
      </c>
      <c r="D1555" s="2" t="s">
        <v>59</v>
      </c>
      <c r="E1555" s="3">
        <v>45880.764641203707</v>
      </c>
      <c r="G1555" s="2" t="s">
        <v>937</v>
      </c>
      <c r="H1555" s="2">
        <v>1740382</v>
      </c>
      <c r="I1555" s="2" t="s">
        <v>92</v>
      </c>
      <c r="N1555">
        <v>21</v>
      </c>
      <c r="O1555" s="2" t="s">
        <v>84</v>
      </c>
      <c r="P1555">
        <v>9590460</v>
      </c>
      <c r="Q1555" s="2" t="s">
        <v>69</v>
      </c>
      <c r="S1555" s="2">
        <v>10635304</v>
      </c>
      <c r="T1555">
        <v>9590460</v>
      </c>
      <c r="U1555" s="2" t="s">
        <v>69</v>
      </c>
    </row>
    <row r="1556" spans="2:21" x14ac:dyDescent="0.2">
      <c r="B1556" s="2">
        <v>1205624</v>
      </c>
      <c r="C1556" s="2" t="s">
        <v>31</v>
      </c>
      <c r="D1556" s="2" t="s">
        <v>59</v>
      </c>
      <c r="E1556" s="3">
        <v>45880.764641203707</v>
      </c>
      <c r="G1556" s="2" t="s">
        <v>937</v>
      </c>
      <c r="H1556" s="2">
        <v>1740383</v>
      </c>
      <c r="I1556" s="2" t="s">
        <v>105</v>
      </c>
      <c r="N1556">
        <v>21</v>
      </c>
      <c r="O1556" s="2" t="s">
        <v>84</v>
      </c>
      <c r="P1556">
        <v>935307.52</v>
      </c>
      <c r="Q1556" s="2" t="s">
        <v>69</v>
      </c>
      <c r="S1556" s="2">
        <v>10635305</v>
      </c>
      <c r="T1556">
        <v>935307.52</v>
      </c>
      <c r="U1556" s="2" t="s">
        <v>69</v>
      </c>
    </row>
    <row r="1557" spans="2:21" x14ac:dyDescent="0.2">
      <c r="B1557" s="2">
        <v>1205624</v>
      </c>
      <c r="C1557" s="2" t="s">
        <v>31</v>
      </c>
      <c r="D1557" s="2" t="s">
        <v>59</v>
      </c>
      <c r="E1557" s="3">
        <v>45880.764641203707</v>
      </c>
      <c r="G1557" s="2" t="s">
        <v>937</v>
      </c>
      <c r="H1557" s="2">
        <v>1740384</v>
      </c>
      <c r="I1557" s="2" t="s">
        <v>118</v>
      </c>
      <c r="N1557">
        <v>21</v>
      </c>
      <c r="O1557" s="2" t="s">
        <v>84</v>
      </c>
      <c r="P1557">
        <v>87282455.790000007</v>
      </c>
      <c r="Q1557" s="2" t="s">
        <v>69</v>
      </c>
      <c r="S1557" s="2">
        <v>10635306</v>
      </c>
      <c r="T1557">
        <v>87282455.790000007</v>
      </c>
      <c r="U1557" s="2" t="s">
        <v>69</v>
      </c>
    </row>
    <row r="1558" spans="2:21" x14ac:dyDescent="0.2">
      <c r="B1558" s="2">
        <v>1205624</v>
      </c>
      <c r="C1558" s="2" t="s">
        <v>31</v>
      </c>
      <c r="D1558" s="2" t="s">
        <v>59</v>
      </c>
      <c r="E1558" s="3">
        <v>45880.764641203707</v>
      </c>
      <c r="G1558" s="2" t="s">
        <v>937</v>
      </c>
      <c r="H1558" s="2">
        <v>1740385</v>
      </c>
      <c r="I1558" s="2" t="s">
        <v>131</v>
      </c>
      <c r="N1558">
        <v>21</v>
      </c>
      <c r="O1558" s="2" t="s">
        <v>84</v>
      </c>
      <c r="P1558">
        <v>25340067.809999999</v>
      </c>
      <c r="Q1558" s="2" t="s">
        <v>69</v>
      </c>
      <c r="S1558" s="2">
        <v>10635307</v>
      </c>
      <c r="T1558">
        <v>25340067.809999999</v>
      </c>
      <c r="U1558" s="2" t="s">
        <v>69</v>
      </c>
    </row>
    <row r="1559" spans="2:21" x14ac:dyDescent="0.2">
      <c r="B1559" s="2">
        <v>1205624</v>
      </c>
      <c r="C1559" s="2" t="s">
        <v>31</v>
      </c>
      <c r="D1559" s="2" t="s">
        <v>59</v>
      </c>
      <c r="E1559" s="3">
        <v>45880.764641203707</v>
      </c>
      <c r="G1559" s="2" t="s">
        <v>937</v>
      </c>
      <c r="H1559" s="2">
        <v>1740386</v>
      </c>
      <c r="I1559" s="2" t="s">
        <v>144</v>
      </c>
      <c r="N1559">
        <v>21</v>
      </c>
      <c r="O1559" s="2" t="s">
        <v>153</v>
      </c>
      <c r="P1559">
        <v>3107185.55</v>
      </c>
      <c r="Q1559" s="2" t="s">
        <v>69</v>
      </c>
      <c r="S1559" s="2">
        <v>10635308</v>
      </c>
      <c r="T1559">
        <v>2885395.65</v>
      </c>
      <c r="U1559" s="2" t="s">
        <v>69</v>
      </c>
    </row>
    <row r="1560" spans="2:21" x14ac:dyDescent="0.2">
      <c r="B1560" s="2">
        <v>1205624</v>
      </c>
      <c r="C1560" s="2" t="s">
        <v>31</v>
      </c>
      <c r="D1560" s="2" t="s">
        <v>59</v>
      </c>
      <c r="E1560" s="3">
        <v>45880.764641203707</v>
      </c>
      <c r="G1560" s="2" t="s">
        <v>937</v>
      </c>
      <c r="H1560" s="2">
        <v>1740387</v>
      </c>
      <c r="I1560" s="2" t="s">
        <v>158</v>
      </c>
      <c r="N1560">
        <v>21</v>
      </c>
      <c r="O1560" s="2" t="s">
        <v>153</v>
      </c>
      <c r="P1560">
        <v>2122648.56</v>
      </c>
      <c r="Q1560" s="2" t="s">
        <v>69</v>
      </c>
      <c r="S1560" s="2">
        <v>10635309</v>
      </c>
      <c r="T1560">
        <v>1518675.72</v>
      </c>
      <c r="U1560" s="2" t="s">
        <v>69</v>
      </c>
    </row>
    <row r="1561" spans="2:21" x14ac:dyDescent="0.2">
      <c r="B1561" s="2">
        <v>1205624</v>
      </c>
      <c r="C1561" s="2" t="s">
        <v>31</v>
      </c>
      <c r="D1561" s="2" t="s">
        <v>59</v>
      </c>
      <c r="E1561" s="3">
        <v>45880.764641203707</v>
      </c>
      <c r="G1561" s="2" t="s">
        <v>937</v>
      </c>
      <c r="H1561" s="2">
        <v>1740388</v>
      </c>
      <c r="I1561" s="2" t="s">
        <v>171</v>
      </c>
      <c r="N1561">
        <v>21</v>
      </c>
      <c r="O1561" s="2" t="s">
        <v>153</v>
      </c>
      <c r="P1561">
        <v>3954597.45</v>
      </c>
      <c r="Q1561" s="2" t="s">
        <v>69</v>
      </c>
      <c r="S1561" s="2">
        <v>10635310</v>
      </c>
      <c r="T1561">
        <v>2641589.5</v>
      </c>
      <c r="U1561" s="2" t="s">
        <v>69</v>
      </c>
    </row>
    <row r="1562" spans="2:21" x14ac:dyDescent="0.2">
      <c r="B1562" s="2">
        <v>1205624</v>
      </c>
      <c r="C1562" s="2" t="s">
        <v>31</v>
      </c>
      <c r="D1562" s="2" t="s">
        <v>59</v>
      </c>
      <c r="E1562" s="3">
        <v>45880.764641203707</v>
      </c>
      <c r="G1562" s="2" t="s">
        <v>937</v>
      </c>
      <c r="H1562" s="2">
        <v>1740389</v>
      </c>
      <c r="I1562" s="2" t="s">
        <v>184</v>
      </c>
      <c r="N1562">
        <v>21</v>
      </c>
      <c r="O1562" s="2" t="s">
        <v>153</v>
      </c>
      <c r="P1562">
        <v>2264158.98</v>
      </c>
      <c r="Q1562" s="2" t="s">
        <v>69</v>
      </c>
      <c r="S1562" s="2">
        <v>10635311</v>
      </c>
      <c r="T1562">
        <v>1236194.1000000001</v>
      </c>
      <c r="U1562" s="2" t="s">
        <v>69</v>
      </c>
    </row>
    <row r="1563" spans="2:21" x14ac:dyDescent="0.2">
      <c r="B1563" s="2">
        <v>1205624</v>
      </c>
      <c r="C1563" s="2" t="s">
        <v>31</v>
      </c>
      <c r="D1563" s="2" t="s">
        <v>59</v>
      </c>
      <c r="E1563" s="3">
        <v>45880.764641203707</v>
      </c>
      <c r="G1563" s="2" t="s">
        <v>937</v>
      </c>
      <c r="H1563" s="2">
        <v>1740390</v>
      </c>
      <c r="I1563" s="2" t="s">
        <v>197</v>
      </c>
      <c r="N1563">
        <v>21</v>
      </c>
      <c r="O1563" s="2" t="s">
        <v>153</v>
      </c>
      <c r="P1563">
        <v>5935735.5899999999</v>
      </c>
      <c r="Q1563" s="2" t="s">
        <v>69</v>
      </c>
      <c r="S1563" s="2">
        <v>10635312</v>
      </c>
      <c r="T1563">
        <v>3156483.66</v>
      </c>
      <c r="U1563" s="2" t="s">
        <v>69</v>
      </c>
    </row>
    <row r="1564" spans="2:21" x14ac:dyDescent="0.2">
      <c r="B1564" s="2">
        <v>1205624</v>
      </c>
      <c r="C1564" s="2" t="s">
        <v>31</v>
      </c>
      <c r="D1564" s="2" t="s">
        <v>59</v>
      </c>
      <c r="E1564" s="3">
        <v>45880.764641203707</v>
      </c>
      <c r="G1564" s="2" t="s">
        <v>937</v>
      </c>
      <c r="H1564" s="2">
        <v>1740391</v>
      </c>
      <c r="I1564" s="2" t="s">
        <v>210</v>
      </c>
      <c r="N1564">
        <v>21</v>
      </c>
      <c r="O1564" s="2" t="s">
        <v>153</v>
      </c>
      <c r="P1564">
        <v>6509456.0999999996</v>
      </c>
      <c r="Q1564" s="2" t="s">
        <v>69</v>
      </c>
      <c r="S1564" s="2">
        <v>10635313</v>
      </c>
      <c r="T1564">
        <v>3062101.38</v>
      </c>
      <c r="U1564" s="2" t="s">
        <v>69</v>
      </c>
    </row>
    <row r="1565" spans="2:21" x14ac:dyDescent="0.2">
      <c r="B1565" s="2">
        <v>1205624</v>
      </c>
      <c r="C1565" s="2" t="s">
        <v>31</v>
      </c>
      <c r="D1565" s="2" t="s">
        <v>59</v>
      </c>
      <c r="E1565" s="3">
        <v>45880.764641203707</v>
      </c>
      <c r="G1565" s="2" t="s">
        <v>937</v>
      </c>
      <c r="H1565" s="2">
        <v>1740392</v>
      </c>
      <c r="I1565" s="2" t="s">
        <v>223</v>
      </c>
      <c r="N1565">
        <v>21</v>
      </c>
      <c r="O1565" s="2" t="s">
        <v>153</v>
      </c>
      <c r="P1565">
        <v>566039.1</v>
      </c>
      <c r="Q1565" s="2" t="s">
        <v>69</v>
      </c>
      <c r="S1565" s="2">
        <v>10635314</v>
      </c>
      <c r="T1565">
        <v>355254.39</v>
      </c>
      <c r="U1565" s="2" t="s">
        <v>69</v>
      </c>
    </row>
    <row r="1566" spans="2:21" x14ac:dyDescent="0.2">
      <c r="B1566" s="2">
        <v>1205624</v>
      </c>
      <c r="C1566" s="2" t="s">
        <v>31</v>
      </c>
      <c r="D1566" s="2" t="s">
        <v>59</v>
      </c>
      <c r="E1566" s="3">
        <v>45880.764641203707</v>
      </c>
      <c r="G1566" s="2" t="s">
        <v>937</v>
      </c>
      <c r="H1566" s="2">
        <v>1740393</v>
      </c>
      <c r="I1566" s="2" t="s">
        <v>236</v>
      </c>
      <c r="N1566">
        <v>21</v>
      </c>
      <c r="O1566" s="2" t="s">
        <v>153</v>
      </c>
      <c r="P1566">
        <v>495285.18</v>
      </c>
      <c r="Q1566" s="2" t="s">
        <v>69</v>
      </c>
      <c r="S1566" s="2">
        <v>10635315</v>
      </c>
      <c r="T1566">
        <v>293916.18</v>
      </c>
      <c r="U1566" s="2" t="s">
        <v>69</v>
      </c>
    </row>
    <row r="1567" spans="2:21" x14ac:dyDescent="0.2">
      <c r="B1567" s="2">
        <v>1205624</v>
      </c>
      <c r="C1567" s="2" t="s">
        <v>31</v>
      </c>
      <c r="D1567" s="2" t="s">
        <v>59</v>
      </c>
      <c r="E1567" s="3">
        <v>45880.764641203707</v>
      </c>
      <c r="G1567" s="2" t="s">
        <v>937</v>
      </c>
      <c r="H1567" s="2">
        <v>1740394</v>
      </c>
      <c r="I1567" s="2" t="s">
        <v>249</v>
      </c>
      <c r="N1567">
        <v>21</v>
      </c>
      <c r="O1567" s="2" t="s">
        <v>153</v>
      </c>
      <c r="P1567">
        <v>7909194.9000000004</v>
      </c>
      <c r="Q1567" s="2" t="s">
        <v>69</v>
      </c>
      <c r="S1567" s="2">
        <v>10635316</v>
      </c>
      <c r="T1567">
        <v>7909194.9000000004</v>
      </c>
      <c r="U1567" s="2" t="s">
        <v>69</v>
      </c>
    </row>
    <row r="1568" spans="2:21" x14ac:dyDescent="0.2">
      <c r="B1568" s="2">
        <v>1205624</v>
      </c>
      <c r="C1568" s="2" t="s">
        <v>31</v>
      </c>
      <c r="D1568" s="2" t="s">
        <v>59</v>
      </c>
      <c r="E1568" s="3">
        <v>45880.764641203707</v>
      </c>
      <c r="G1568" s="2" t="s">
        <v>937</v>
      </c>
      <c r="H1568" s="2">
        <v>1740395</v>
      </c>
      <c r="I1568" s="2" t="s">
        <v>262</v>
      </c>
      <c r="N1568">
        <v>21</v>
      </c>
      <c r="O1568" s="2" t="s">
        <v>153</v>
      </c>
      <c r="P1568">
        <v>1981138.14</v>
      </c>
      <c r="Q1568" s="2" t="s">
        <v>69</v>
      </c>
      <c r="S1568" s="2">
        <v>10635317</v>
      </c>
      <c r="T1568">
        <v>1981138.14</v>
      </c>
      <c r="U1568" s="2" t="s">
        <v>69</v>
      </c>
    </row>
    <row r="1569" spans="2:21" x14ac:dyDescent="0.2">
      <c r="B1569" s="2">
        <v>1205624</v>
      </c>
      <c r="C1569" s="2" t="s">
        <v>31</v>
      </c>
      <c r="D1569" s="2" t="s">
        <v>59</v>
      </c>
      <c r="E1569" s="3">
        <v>45880.764641203707</v>
      </c>
      <c r="G1569" s="2" t="s">
        <v>937</v>
      </c>
      <c r="H1569" s="2">
        <v>1740396</v>
      </c>
      <c r="I1569" s="2" t="s">
        <v>275</v>
      </c>
      <c r="N1569">
        <v>21</v>
      </c>
      <c r="O1569" s="2" t="s">
        <v>153</v>
      </c>
      <c r="P1569">
        <v>2122648.56</v>
      </c>
      <c r="Q1569" s="2" t="s">
        <v>69</v>
      </c>
      <c r="S1569" s="2">
        <v>10635318</v>
      </c>
      <c r="T1569">
        <v>820677.36</v>
      </c>
      <c r="U1569" s="2" t="s">
        <v>69</v>
      </c>
    </row>
    <row r="1570" spans="2:21" x14ac:dyDescent="0.2">
      <c r="B1570" s="2">
        <v>1205624</v>
      </c>
      <c r="C1570" s="2" t="s">
        <v>31</v>
      </c>
      <c r="D1570" s="2" t="s">
        <v>59</v>
      </c>
      <c r="E1570" s="3">
        <v>45880.764641203707</v>
      </c>
      <c r="G1570" s="2" t="s">
        <v>937</v>
      </c>
      <c r="H1570" s="2">
        <v>1740397</v>
      </c>
      <c r="I1570" s="2" t="s">
        <v>288</v>
      </c>
      <c r="N1570">
        <v>21</v>
      </c>
      <c r="O1570" s="2" t="s">
        <v>153</v>
      </c>
      <c r="P1570">
        <v>1981138.14</v>
      </c>
      <c r="Q1570" s="2" t="s">
        <v>69</v>
      </c>
      <c r="S1570" s="2">
        <v>10635319</v>
      </c>
      <c r="T1570">
        <v>1371786</v>
      </c>
      <c r="U1570" s="2" t="s">
        <v>69</v>
      </c>
    </row>
    <row r="1571" spans="2:21" x14ac:dyDescent="0.2">
      <c r="B1571" s="2">
        <v>1205624</v>
      </c>
      <c r="C1571" s="2" t="s">
        <v>31</v>
      </c>
      <c r="D1571" s="2" t="s">
        <v>59</v>
      </c>
      <c r="E1571" s="3">
        <v>45880.764641203707</v>
      </c>
      <c r="G1571" s="2" t="s">
        <v>937</v>
      </c>
      <c r="H1571" s="2">
        <v>1740398</v>
      </c>
      <c r="I1571" s="2" t="s">
        <v>301</v>
      </c>
      <c r="N1571">
        <v>21</v>
      </c>
      <c r="O1571" s="2" t="s">
        <v>153</v>
      </c>
      <c r="P1571">
        <v>990569.07</v>
      </c>
      <c r="Q1571" s="2" t="s">
        <v>69</v>
      </c>
      <c r="S1571" s="2">
        <v>10635320</v>
      </c>
      <c r="T1571">
        <v>661411.38</v>
      </c>
      <c r="U1571" s="2" t="s">
        <v>69</v>
      </c>
    </row>
    <row r="1572" spans="2:21" x14ac:dyDescent="0.2">
      <c r="B1572" s="2">
        <v>1205624</v>
      </c>
      <c r="C1572" s="2" t="s">
        <v>31</v>
      </c>
      <c r="D1572" s="2" t="s">
        <v>59</v>
      </c>
      <c r="E1572" s="3">
        <v>45880.764641203707</v>
      </c>
      <c r="G1572" s="2" t="s">
        <v>937</v>
      </c>
      <c r="H1572" s="2">
        <v>1740399</v>
      </c>
      <c r="I1572" s="2" t="s">
        <v>314</v>
      </c>
      <c r="N1572">
        <v>21</v>
      </c>
      <c r="O1572" s="2" t="s">
        <v>153</v>
      </c>
      <c r="P1572">
        <v>2655015.5499999998</v>
      </c>
      <c r="Q1572" s="2" t="s">
        <v>69</v>
      </c>
      <c r="S1572" s="2">
        <v>10635321</v>
      </c>
      <c r="T1572">
        <v>2655015.5499999998</v>
      </c>
      <c r="U1572" s="2" t="s">
        <v>69</v>
      </c>
    </row>
    <row r="1573" spans="2:21" x14ac:dyDescent="0.2">
      <c r="B1573" s="2">
        <v>1205624</v>
      </c>
      <c r="C1573" s="2" t="s">
        <v>31</v>
      </c>
      <c r="D1573" s="2" t="s">
        <v>59</v>
      </c>
      <c r="E1573" s="3">
        <v>45880.764641203707</v>
      </c>
      <c r="G1573" s="2" t="s">
        <v>937</v>
      </c>
      <c r="H1573" s="2">
        <v>1740400</v>
      </c>
      <c r="I1573" s="2" t="s">
        <v>327</v>
      </c>
      <c r="N1573">
        <v>21</v>
      </c>
      <c r="O1573" s="2" t="s">
        <v>153</v>
      </c>
      <c r="P1573">
        <v>1330085.46</v>
      </c>
      <c r="Q1573" s="2" t="s">
        <v>69</v>
      </c>
      <c r="S1573" s="2">
        <v>10635322</v>
      </c>
      <c r="T1573">
        <v>1330085.46</v>
      </c>
      <c r="U1573" s="2" t="s">
        <v>69</v>
      </c>
    </row>
    <row r="1574" spans="2:21" x14ac:dyDescent="0.2">
      <c r="B1574" s="2">
        <v>1205624</v>
      </c>
      <c r="C1574" s="2" t="s">
        <v>31</v>
      </c>
      <c r="D1574" s="2" t="s">
        <v>59</v>
      </c>
      <c r="E1574" s="3">
        <v>45880.764641203707</v>
      </c>
      <c r="G1574" s="2" t="s">
        <v>937</v>
      </c>
      <c r="H1574" s="2">
        <v>1740401</v>
      </c>
      <c r="I1574" s="2" t="s">
        <v>340</v>
      </c>
      <c r="N1574">
        <v>21</v>
      </c>
      <c r="O1574" s="2" t="s">
        <v>153</v>
      </c>
      <c r="P1574">
        <v>215877.7</v>
      </c>
      <c r="Q1574" s="2" t="s">
        <v>69</v>
      </c>
      <c r="S1574" s="2">
        <v>10635323</v>
      </c>
      <c r="T1574">
        <v>215877.7</v>
      </c>
      <c r="U1574" s="2" t="s">
        <v>69</v>
      </c>
    </row>
    <row r="1575" spans="2:21" x14ac:dyDescent="0.2">
      <c r="B1575" s="2">
        <v>1205624</v>
      </c>
      <c r="C1575" s="2" t="s">
        <v>31</v>
      </c>
      <c r="D1575" s="2" t="s">
        <v>59</v>
      </c>
      <c r="E1575" s="3">
        <v>45880.764641203707</v>
      </c>
      <c r="G1575" s="2" t="s">
        <v>937</v>
      </c>
      <c r="H1575" s="2">
        <v>1740402</v>
      </c>
      <c r="I1575" s="2" t="s">
        <v>353</v>
      </c>
      <c r="N1575">
        <v>21</v>
      </c>
      <c r="O1575" s="2" t="s">
        <v>153</v>
      </c>
      <c r="P1575">
        <v>1388728.4</v>
      </c>
      <c r="Q1575" s="2" t="s">
        <v>69</v>
      </c>
      <c r="S1575" s="2">
        <v>10635324</v>
      </c>
      <c r="T1575">
        <v>1388728.4</v>
      </c>
      <c r="U1575" s="2" t="s">
        <v>69</v>
      </c>
    </row>
    <row r="1576" spans="2:21" x14ac:dyDescent="0.2">
      <c r="B1576" s="2">
        <v>1205624</v>
      </c>
      <c r="C1576" s="2" t="s">
        <v>31</v>
      </c>
      <c r="D1576" s="2" t="s">
        <v>59</v>
      </c>
      <c r="E1576" s="3">
        <v>45880.764641203707</v>
      </c>
      <c r="G1576" s="2" t="s">
        <v>937</v>
      </c>
      <c r="H1576" s="2">
        <v>1740403</v>
      </c>
      <c r="I1576" s="2" t="s">
        <v>366</v>
      </c>
      <c r="N1576">
        <v>21</v>
      </c>
      <c r="O1576" s="2" t="s">
        <v>153</v>
      </c>
      <c r="P1576">
        <v>678493.56</v>
      </c>
      <c r="Q1576" s="2" t="s">
        <v>69</v>
      </c>
      <c r="S1576" s="2">
        <v>10635325</v>
      </c>
      <c r="T1576">
        <v>678493.56</v>
      </c>
      <c r="U1576" s="2" t="s">
        <v>69</v>
      </c>
    </row>
    <row r="1577" spans="2:21" x14ac:dyDescent="0.2">
      <c r="B1577" s="2">
        <v>1205624</v>
      </c>
      <c r="C1577" s="2" t="s">
        <v>31</v>
      </c>
      <c r="D1577" s="2" t="s">
        <v>59</v>
      </c>
      <c r="E1577" s="3">
        <v>45880.764641203707</v>
      </c>
      <c r="G1577" s="2" t="s">
        <v>937</v>
      </c>
      <c r="H1577" s="2">
        <v>1740404</v>
      </c>
      <c r="I1577" s="2" t="s">
        <v>379</v>
      </c>
      <c r="N1577">
        <v>21</v>
      </c>
      <c r="O1577" s="2" t="s">
        <v>153</v>
      </c>
      <c r="P1577">
        <v>3347515.15</v>
      </c>
      <c r="Q1577" s="2" t="s">
        <v>69</v>
      </c>
      <c r="S1577" s="2">
        <v>10635326</v>
      </c>
      <c r="T1577">
        <v>3347515.15</v>
      </c>
      <c r="U1577" s="2" t="s">
        <v>69</v>
      </c>
    </row>
    <row r="1578" spans="2:21" x14ac:dyDescent="0.2">
      <c r="B1578" s="2">
        <v>1205624</v>
      </c>
      <c r="C1578" s="2" t="s">
        <v>31</v>
      </c>
      <c r="D1578" s="2" t="s">
        <v>59</v>
      </c>
      <c r="E1578" s="3">
        <v>45880.764641203707</v>
      </c>
      <c r="G1578" s="2" t="s">
        <v>937</v>
      </c>
      <c r="H1578" s="2">
        <v>1740405</v>
      </c>
      <c r="I1578" s="2" t="s">
        <v>392</v>
      </c>
      <c r="N1578">
        <v>21</v>
      </c>
      <c r="O1578" s="2" t="s">
        <v>153</v>
      </c>
      <c r="P1578">
        <v>559044.72</v>
      </c>
      <c r="Q1578" s="2" t="s">
        <v>69</v>
      </c>
      <c r="S1578" s="2">
        <v>10635327</v>
      </c>
      <c r="T1578">
        <v>559044.72</v>
      </c>
      <c r="U1578" s="2" t="s">
        <v>69</v>
      </c>
    </row>
    <row r="1579" spans="2:21" x14ac:dyDescent="0.2">
      <c r="B1579" s="2">
        <v>1205624</v>
      </c>
      <c r="C1579" s="2" t="s">
        <v>31</v>
      </c>
      <c r="D1579" s="2" t="s">
        <v>59</v>
      </c>
      <c r="E1579" s="3">
        <v>45880.764641203707</v>
      </c>
      <c r="G1579" s="2" t="s">
        <v>937</v>
      </c>
      <c r="H1579" s="2">
        <v>1740406</v>
      </c>
      <c r="I1579" s="2" t="s">
        <v>405</v>
      </c>
      <c r="N1579">
        <v>21</v>
      </c>
      <c r="O1579" s="2" t="s">
        <v>153</v>
      </c>
      <c r="P1579">
        <v>5087777.78</v>
      </c>
      <c r="Q1579" s="2" t="s">
        <v>69</v>
      </c>
      <c r="S1579" s="2">
        <v>10635328</v>
      </c>
      <c r="T1579">
        <v>5087777.78</v>
      </c>
      <c r="U1579" s="2" t="s">
        <v>69</v>
      </c>
    </row>
    <row r="1580" spans="2:21" x14ac:dyDescent="0.2">
      <c r="B1580" s="2">
        <v>1205624</v>
      </c>
      <c r="C1580" s="2" t="s">
        <v>31</v>
      </c>
      <c r="D1580" s="2" t="s">
        <v>59</v>
      </c>
      <c r="E1580" s="3">
        <v>45880.764641203707</v>
      </c>
      <c r="G1580" s="2" t="s">
        <v>937</v>
      </c>
      <c r="H1580" s="2">
        <v>1740407</v>
      </c>
      <c r="I1580" s="2" t="s">
        <v>418</v>
      </c>
      <c r="N1580">
        <v>21</v>
      </c>
      <c r="O1580" s="2" t="s">
        <v>153</v>
      </c>
      <c r="P1580">
        <v>3347515.15</v>
      </c>
      <c r="Q1580" s="2" t="s">
        <v>69</v>
      </c>
      <c r="S1580" s="2">
        <v>10635329</v>
      </c>
      <c r="T1580">
        <v>3347515.15</v>
      </c>
      <c r="U1580" s="2" t="s">
        <v>69</v>
      </c>
    </row>
    <row r="1581" spans="2:21" x14ac:dyDescent="0.2">
      <c r="B1581" s="2">
        <v>1205624</v>
      </c>
      <c r="C1581" s="2" t="s">
        <v>31</v>
      </c>
      <c r="D1581" s="2" t="s">
        <v>59</v>
      </c>
      <c r="E1581" s="3">
        <v>45880.764641203707</v>
      </c>
      <c r="G1581" s="2" t="s">
        <v>937</v>
      </c>
      <c r="H1581" s="2">
        <v>1740408</v>
      </c>
      <c r="I1581" s="2" t="s">
        <v>431</v>
      </c>
      <c r="N1581">
        <v>21</v>
      </c>
      <c r="O1581" s="2" t="s">
        <v>153</v>
      </c>
      <c r="P1581">
        <v>1947760.9</v>
      </c>
      <c r="Q1581" s="2" t="s">
        <v>69</v>
      </c>
      <c r="S1581" s="2">
        <v>10635330</v>
      </c>
      <c r="T1581">
        <v>1947760.9</v>
      </c>
      <c r="U1581" s="2" t="s">
        <v>69</v>
      </c>
    </row>
    <row r="1582" spans="2:21" x14ac:dyDescent="0.2">
      <c r="B1582" s="2">
        <v>1205624</v>
      </c>
      <c r="C1582" s="2" t="s">
        <v>31</v>
      </c>
      <c r="D1582" s="2" t="s">
        <v>59</v>
      </c>
      <c r="E1582" s="3">
        <v>45880.764641203707</v>
      </c>
      <c r="G1582" s="2" t="s">
        <v>937</v>
      </c>
      <c r="H1582" s="2">
        <v>1740409</v>
      </c>
      <c r="I1582" s="2" t="s">
        <v>444</v>
      </c>
      <c r="N1582">
        <v>21</v>
      </c>
      <c r="O1582" s="2" t="s">
        <v>153</v>
      </c>
      <c r="P1582">
        <v>2355091.08</v>
      </c>
      <c r="Q1582" s="2" t="s">
        <v>69</v>
      </c>
      <c r="S1582" s="2">
        <v>10635331</v>
      </c>
      <c r="T1582">
        <v>2306665.77</v>
      </c>
      <c r="U1582" s="2" t="s">
        <v>69</v>
      </c>
    </row>
    <row r="1583" spans="2:21" x14ac:dyDescent="0.2">
      <c r="B1583" s="2">
        <v>1205624</v>
      </c>
      <c r="C1583" s="2" t="s">
        <v>31</v>
      </c>
      <c r="D1583" s="2" t="s">
        <v>59</v>
      </c>
      <c r="E1583" s="3">
        <v>45880.764641203707</v>
      </c>
      <c r="G1583" s="2" t="s">
        <v>937</v>
      </c>
      <c r="H1583" s="2">
        <v>1740410</v>
      </c>
      <c r="I1583" s="2" t="s">
        <v>457</v>
      </c>
      <c r="N1583">
        <v>21</v>
      </c>
      <c r="O1583" s="2" t="s">
        <v>153</v>
      </c>
      <c r="P1583">
        <v>2355091.08</v>
      </c>
      <c r="Q1583" s="2" t="s">
        <v>69</v>
      </c>
      <c r="S1583" s="2">
        <v>10635332</v>
      </c>
      <c r="T1583">
        <v>2306665.77</v>
      </c>
      <c r="U1583" s="2" t="s">
        <v>69</v>
      </c>
    </row>
    <row r="1584" spans="2:21" x14ac:dyDescent="0.2">
      <c r="B1584" s="2">
        <v>1205624</v>
      </c>
      <c r="C1584" s="2" t="s">
        <v>31</v>
      </c>
      <c r="D1584" s="2" t="s">
        <v>59</v>
      </c>
      <c r="E1584" s="3">
        <v>45880.764641203707</v>
      </c>
      <c r="G1584" s="2" t="s">
        <v>937</v>
      </c>
      <c r="H1584" s="2">
        <v>1740411</v>
      </c>
      <c r="I1584" s="2" t="s">
        <v>470</v>
      </c>
      <c r="N1584">
        <v>21</v>
      </c>
      <c r="O1584" s="2" t="s">
        <v>153</v>
      </c>
      <c r="P1584">
        <v>962329</v>
      </c>
      <c r="Q1584" s="2" t="s">
        <v>69</v>
      </c>
      <c r="S1584" s="2">
        <v>10635333</v>
      </c>
      <c r="T1584">
        <v>962329</v>
      </c>
      <c r="U1584" s="2" t="s">
        <v>69</v>
      </c>
    </row>
    <row r="1585" spans="2:21" x14ac:dyDescent="0.2">
      <c r="B1585" s="2">
        <v>1205624</v>
      </c>
      <c r="C1585" s="2" t="s">
        <v>31</v>
      </c>
      <c r="D1585" s="2" t="s">
        <v>59</v>
      </c>
      <c r="E1585" s="3">
        <v>45880.764641203707</v>
      </c>
      <c r="G1585" s="2" t="s">
        <v>937</v>
      </c>
      <c r="H1585" s="2">
        <v>1740412</v>
      </c>
      <c r="I1585" s="2" t="s">
        <v>483</v>
      </c>
      <c r="N1585">
        <v>21</v>
      </c>
      <c r="O1585" s="2" t="s">
        <v>153</v>
      </c>
      <c r="P1585">
        <v>278177.25</v>
      </c>
      <c r="Q1585" s="2" t="s">
        <v>69</v>
      </c>
      <c r="S1585" s="2">
        <v>10635334</v>
      </c>
      <c r="T1585">
        <v>278177.25</v>
      </c>
      <c r="U1585" s="2" t="s">
        <v>69</v>
      </c>
    </row>
    <row r="1586" spans="2:21" x14ac:dyDescent="0.2">
      <c r="B1586" s="2">
        <v>1205624</v>
      </c>
      <c r="C1586" s="2" t="s">
        <v>31</v>
      </c>
      <c r="D1586" s="2" t="s">
        <v>59</v>
      </c>
      <c r="E1586" s="3">
        <v>45880.764641203707</v>
      </c>
      <c r="G1586" s="2" t="s">
        <v>937</v>
      </c>
      <c r="H1586" s="2">
        <v>1740413</v>
      </c>
      <c r="I1586" s="2" t="s">
        <v>496</v>
      </c>
      <c r="N1586">
        <v>21</v>
      </c>
      <c r="O1586" s="2" t="s">
        <v>153</v>
      </c>
      <c r="P1586">
        <v>278177.25</v>
      </c>
      <c r="Q1586" s="2" t="s">
        <v>69</v>
      </c>
      <c r="S1586" s="2">
        <v>10635335</v>
      </c>
      <c r="T1586">
        <v>278177.25</v>
      </c>
      <c r="U1586" s="2" t="s">
        <v>69</v>
      </c>
    </row>
    <row r="1587" spans="2:21" x14ac:dyDescent="0.2">
      <c r="B1587" s="2">
        <v>1205624</v>
      </c>
      <c r="C1587" s="2" t="s">
        <v>31</v>
      </c>
      <c r="D1587" s="2" t="s">
        <v>59</v>
      </c>
      <c r="E1587" s="3">
        <v>45880.764641203707</v>
      </c>
      <c r="G1587" s="2" t="s">
        <v>937</v>
      </c>
      <c r="H1587" s="2">
        <v>1740414</v>
      </c>
      <c r="I1587" s="2" t="s">
        <v>509</v>
      </c>
      <c r="N1587">
        <v>21</v>
      </c>
      <c r="O1587" s="2" t="s">
        <v>153</v>
      </c>
      <c r="P1587">
        <v>2846724.3</v>
      </c>
      <c r="Q1587" s="2" t="s">
        <v>69</v>
      </c>
      <c r="S1587" s="2">
        <v>10635336</v>
      </c>
      <c r="T1587">
        <v>2471351.1</v>
      </c>
      <c r="U1587" s="2" t="s">
        <v>69</v>
      </c>
    </row>
    <row r="1588" spans="2:21" x14ac:dyDescent="0.2">
      <c r="B1588" s="2">
        <v>1205624</v>
      </c>
      <c r="C1588" s="2" t="s">
        <v>31</v>
      </c>
      <c r="D1588" s="2" t="s">
        <v>59</v>
      </c>
      <c r="E1588" s="3">
        <v>45880.764641203707</v>
      </c>
      <c r="G1588" s="2" t="s">
        <v>937</v>
      </c>
      <c r="H1588" s="2">
        <v>1740415</v>
      </c>
      <c r="I1588" s="2" t="s">
        <v>522</v>
      </c>
      <c r="N1588">
        <v>21</v>
      </c>
      <c r="O1588" s="2" t="s">
        <v>153</v>
      </c>
      <c r="P1588">
        <v>2175998.6</v>
      </c>
      <c r="Q1588" s="2" t="s">
        <v>69</v>
      </c>
      <c r="S1588" s="2">
        <v>10635337</v>
      </c>
      <c r="T1588">
        <v>1948296.5</v>
      </c>
      <c r="U1588" s="2" t="s">
        <v>69</v>
      </c>
    </row>
    <row r="1589" spans="2:21" x14ac:dyDescent="0.2">
      <c r="B1589" s="2">
        <v>1205624</v>
      </c>
      <c r="C1589" s="2" t="s">
        <v>31</v>
      </c>
      <c r="D1589" s="2" t="s">
        <v>59</v>
      </c>
      <c r="E1589" s="3">
        <v>45880.764641203707</v>
      </c>
      <c r="G1589" s="2" t="s">
        <v>937</v>
      </c>
      <c r="H1589" s="2">
        <v>1740416</v>
      </c>
      <c r="I1589" s="2" t="s">
        <v>535</v>
      </c>
      <c r="N1589">
        <v>21</v>
      </c>
      <c r="O1589" s="2" t="s">
        <v>153</v>
      </c>
      <c r="P1589">
        <v>2175998.6</v>
      </c>
      <c r="Q1589" s="2" t="s">
        <v>69</v>
      </c>
      <c r="S1589" s="2">
        <v>10635338</v>
      </c>
      <c r="T1589">
        <v>1948296.5</v>
      </c>
      <c r="U1589" s="2" t="s">
        <v>69</v>
      </c>
    </row>
    <row r="1590" spans="2:21" x14ac:dyDescent="0.2">
      <c r="B1590" s="2">
        <v>1205624</v>
      </c>
      <c r="C1590" s="2" t="s">
        <v>31</v>
      </c>
      <c r="D1590" s="2" t="s">
        <v>59</v>
      </c>
      <c r="E1590" s="3">
        <v>45880.764641203707</v>
      </c>
      <c r="G1590" s="2" t="s">
        <v>937</v>
      </c>
      <c r="H1590" s="2">
        <v>1740417</v>
      </c>
      <c r="I1590" s="2" t="s">
        <v>548</v>
      </c>
      <c r="N1590">
        <v>21</v>
      </c>
      <c r="O1590" s="2" t="s">
        <v>153</v>
      </c>
      <c r="P1590">
        <v>9732372.1500000004</v>
      </c>
      <c r="Q1590" s="2" t="s">
        <v>69</v>
      </c>
      <c r="S1590" s="2">
        <v>10635339</v>
      </c>
      <c r="T1590">
        <v>8006931.5999999996</v>
      </c>
      <c r="U1590" s="2" t="s">
        <v>69</v>
      </c>
    </row>
    <row r="1591" spans="2:21" x14ac:dyDescent="0.2">
      <c r="B1591" s="2">
        <v>1205624</v>
      </c>
      <c r="C1591" s="2" t="s">
        <v>31</v>
      </c>
      <c r="D1591" s="2" t="s">
        <v>59</v>
      </c>
      <c r="E1591" s="3">
        <v>45880.764641203707</v>
      </c>
      <c r="G1591" s="2" t="s">
        <v>937</v>
      </c>
      <c r="H1591" s="2">
        <v>1740418</v>
      </c>
      <c r="I1591" s="2" t="s">
        <v>561</v>
      </c>
      <c r="N1591">
        <v>21</v>
      </c>
      <c r="O1591" s="2" t="s">
        <v>153</v>
      </c>
      <c r="P1591">
        <v>7457024.9000000004</v>
      </c>
      <c r="Q1591" s="2" t="s">
        <v>69</v>
      </c>
      <c r="S1591" s="2">
        <v>10635340</v>
      </c>
      <c r="T1591">
        <v>5892156.2000000002</v>
      </c>
      <c r="U1591" s="2" t="s">
        <v>69</v>
      </c>
    </row>
    <row r="1592" spans="2:21" x14ac:dyDescent="0.2">
      <c r="B1592" s="2">
        <v>1205624</v>
      </c>
      <c r="C1592" s="2" t="s">
        <v>31</v>
      </c>
      <c r="D1592" s="2" t="s">
        <v>59</v>
      </c>
      <c r="E1592" s="3">
        <v>45880.764641203707</v>
      </c>
      <c r="G1592" s="2" t="s">
        <v>937</v>
      </c>
      <c r="H1592" s="2">
        <v>1740419</v>
      </c>
      <c r="I1592" s="2" t="s">
        <v>574</v>
      </c>
      <c r="N1592">
        <v>21</v>
      </c>
      <c r="O1592" s="2" t="s">
        <v>153</v>
      </c>
      <c r="P1592">
        <v>7457024.9000000004</v>
      </c>
      <c r="Q1592" s="2" t="s">
        <v>69</v>
      </c>
      <c r="S1592" s="2">
        <v>10635341</v>
      </c>
      <c r="T1592">
        <v>5892156.2000000002</v>
      </c>
      <c r="U1592" s="2" t="s">
        <v>69</v>
      </c>
    </row>
    <row r="1593" spans="2:21" x14ac:dyDescent="0.2">
      <c r="B1593" s="2">
        <v>1205624</v>
      </c>
      <c r="C1593" s="2" t="s">
        <v>31</v>
      </c>
      <c r="D1593" s="2" t="s">
        <v>59</v>
      </c>
      <c r="E1593" s="3">
        <v>45880.764641203707</v>
      </c>
      <c r="G1593" s="2" t="s">
        <v>937</v>
      </c>
      <c r="H1593" s="2">
        <v>1740420</v>
      </c>
      <c r="I1593" s="2" t="s">
        <v>587</v>
      </c>
      <c r="N1593">
        <v>21</v>
      </c>
      <c r="O1593" s="2" t="s">
        <v>153</v>
      </c>
      <c r="P1593">
        <v>1694828.95</v>
      </c>
      <c r="Q1593" s="2" t="s">
        <v>69</v>
      </c>
      <c r="S1593" s="2">
        <v>10635342</v>
      </c>
      <c r="T1593">
        <v>1694828.95</v>
      </c>
      <c r="U1593" s="2" t="s">
        <v>69</v>
      </c>
    </row>
    <row r="1594" spans="2:21" x14ac:dyDescent="0.2">
      <c r="B1594" s="2">
        <v>1205624</v>
      </c>
      <c r="C1594" s="2" t="s">
        <v>31</v>
      </c>
      <c r="D1594" s="2" t="s">
        <v>59</v>
      </c>
      <c r="E1594" s="3">
        <v>45880.764641203707</v>
      </c>
      <c r="G1594" s="2" t="s">
        <v>937</v>
      </c>
      <c r="H1594" s="2">
        <v>1740421</v>
      </c>
      <c r="I1594" s="2" t="s">
        <v>600</v>
      </c>
      <c r="N1594">
        <v>21</v>
      </c>
      <c r="O1594" s="2" t="s">
        <v>153</v>
      </c>
      <c r="P1594">
        <v>1935411.2</v>
      </c>
      <c r="Q1594" s="2" t="s">
        <v>69</v>
      </c>
      <c r="S1594" s="2">
        <v>10635343</v>
      </c>
      <c r="T1594">
        <v>1935411.2</v>
      </c>
      <c r="U1594" s="2" t="s">
        <v>69</v>
      </c>
    </row>
    <row r="1595" spans="2:21" x14ac:dyDescent="0.2">
      <c r="B1595" s="2">
        <v>1205624</v>
      </c>
      <c r="C1595" s="2" t="s">
        <v>31</v>
      </c>
      <c r="D1595" s="2" t="s">
        <v>59</v>
      </c>
      <c r="E1595" s="3">
        <v>45880.764641203707</v>
      </c>
      <c r="G1595" s="2" t="s">
        <v>937</v>
      </c>
      <c r="H1595" s="2">
        <v>1740422</v>
      </c>
      <c r="I1595" s="2" t="s">
        <v>613</v>
      </c>
      <c r="N1595">
        <v>21</v>
      </c>
      <c r="O1595" s="2" t="s">
        <v>153</v>
      </c>
      <c r="P1595">
        <v>4886918.2</v>
      </c>
      <c r="Q1595" s="2" t="s">
        <v>69</v>
      </c>
      <c r="S1595" s="2">
        <v>10635344</v>
      </c>
      <c r="T1595">
        <v>4886918.2</v>
      </c>
      <c r="U1595" s="2" t="s">
        <v>69</v>
      </c>
    </row>
    <row r="1596" spans="2:21" x14ac:dyDescent="0.2">
      <c r="B1596" s="2">
        <v>1205624</v>
      </c>
      <c r="C1596" s="2" t="s">
        <v>31</v>
      </c>
      <c r="D1596" s="2" t="s">
        <v>59</v>
      </c>
      <c r="E1596" s="3">
        <v>45880.764641203707</v>
      </c>
      <c r="G1596" s="2" t="s">
        <v>937</v>
      </c>
      <c r="H1596" s="2">
        <v>1740423</v>
      </c>
      <c r="I1596" s="2" t="s">
        <v>626</v>
      </c>
      <c r="N1596">
        <v>21</v>
      </c>
      <c r="O1596" s="2" t="s">
        <v>153</v>
      </c>
      <c r="P1596">
        <v>2168996.63</v>
      </c>
      <c r="Q1596" s="2" t="s">
        <v>69</v>
      </c>
      <c r="S1596" s="2">
        <v>10635345</v>
      </c>
      <c r="T1596">
        <v>2168996.63</v>
      </c>
      <c r="U1596" s="2" t="s">
        <v>69</v>
      </c>
    </row>
    <row r="1597" spans="2:21" x14ac:dyDescent="0.2">
      <c r="B1597" s="2">
        <v>1205624</v>
      </c>
      <c r="C1597" s="2" t="s">
        <v>31</v>
      </c>
      <c r="D1597" s="2" t="s">
        <v>59</v>
      </c>
      <c r="E1597" s="3">
        <v>45880.764641203707</v>
      </c>
      <c r="G1597" s="2" t="s">
        <v>937</v>
      </c>
      <c r="H1597" s="2">
        <v>1740424</v>
      </c>
      <c r="I1597" s="2" t="s">
        <v>639</v>
      </c>
      <c r="N1597">
        <v>21</v>
      </c>
      <c r="O1597" s="2" t="s">
        <v>153</v>
      </c>
      <c r="P1597">
        <v>424529.97</v>
      </c>
      <c r="Q1597" s="2" t="s">
        <v>69</v>
      </c>
      <c r="S1597" s="2">
        <v>10635346</v>
      </c>
      <c r="T1597">
        <v>320683.68</v>
      </c>
      <c r="U1597" s="2" t="s">
        <v>69</v>
      </c>
    </row>
    <row r="1598" spans="2:21" x14ac:dyDescent="0.2">
      <c r="B1598" s="2">
        <v>1205624</v>
      </c>
      <c r="C1598" s="2" t="s">
        <v>31</v>
      </c>
      <c r="D1598" s="2" t="s">
        <v>59</v>
      </c>
      <c r="E1598" s="3">
        <v>45880.764641203707</v>
      </c>
      <c r="G1598" s="2" t="s">
        <v>937</v>
      </c>
      <c r="H1598" s="2">
        <v>1740425</v>
      </c>
      <c r="I1598" s="2" t="s">
        <v>652</v>
      </c>
      <c r="N1598">
        <v>21</v>
      </c>
      <c r="O1598" s="2" t="s">
        <v>153</v>
      </c>
      <c r="P1598">
        <v>42581.88</v>
      </c>
      <c r="Q1598" s="2" t="s">
        <v>69</v>
      </c>
      <c r="S1598" s="2">
        <v>10635347</v>
      </c>
      <c r="T1598">
        <v>42581.88</v>
      </c>
      <c r="U1598" s="2" t="s">
        <v>69</v>
      </c>
    </row>
    <row r="1599" spans="2:21" x14ac:dyDescent="0.2">
      <c r="B1599" s="2">
        <v>1205624</v>
      </c>
      <c r="C1599" s="2" t="s">
        <v>31</v>
      </c>
      <c r="D1599" s="2" t="s">
        <v>59</v>
      </c>
      <c r="E1599" s="3">
        <v>45880.764641203707</v>
      </c>
      <c r="G1599" s="2" t="s">
        <v>937</v>
      </c>
      <c r="H1599" s="2">
        <v>1740426</v>
      </c>
      <c r="I1599" s="2" t="s">
        <v>665</v>
      </c>
      <c r="N1599">
        <v>21</v>
      </c>
      <c r="O1599" s="2" t="s">
        <v>153</v>
      </c>
      <c r="P1599">
        <v>2020798.2</v>
      </c>
      <c r="Q1599" s="2" t="s">
        <v>69</v>
      </c>
      <c r="S1599" s="2">
        <v>10635348</v>
      </c>
      <c r="T1599">
        <v>2020798.2</v>
      </c>
      <c r="U1599" s="2" t="s">
        <v>69</v>
      </c>
    </row>
    <row r="1600" spans="2:21" x14ac:dyDescent="0.2">
      <c r="B1600" s="2">
        <v>1205624</v>
      </c>
      <c r="C1600" s="2" t="s">
        <v>31</v>
      </c>
      <c r="D1600" s="2" t="s">
        <v>59</v>
      </c>
      <c r="E1600" s="3">
        <v>45880.764641203707</v>
      </c>
      <c r="G1600" s="2" t="s">
        <v>937</v>
      </c>
      <c r="H1600" s="2">
        <v>1740427</v>
      </c>
      <c r="I1600" s="2" t="s">
        <v>678</v>
      </c>
      <c r="N1600">
        <v>21</v>
      </c>
      <c r="O1600" s="2" t="s">
        <v>153</v>
      </c>
      <c r="P1600">
        <v>2203927.0499999998</v>
      </c>
      <c r="Q1600" s="2" t="s">
        <v>69</v>
      </c>
      <c r="S1600" s="2">
        <v>10635349</v>
      </c>
      <c r="T1600">
        <v>2203927.0499999998</v>
      </c>
      <c r="U1600" s="2" t="s">
        <v>69</v>
      </c>
    </row>
    <row r="1601" spans="2:21" x14ac:dyDescent="0.2">
      <c r="B1601" s="2">
        <v>1205624</v>
      </c>
      <c r="C1601" s="2" t="s">
        <v>31</v>
      </c>
      <c r="D1601" s="2" t="s">
        <v>59</v>
      </c>
      <c r="E1601" s="3">
        <v>45880.764641203707</v>
      </c>
      <c r="G1601" s="2" t="s">
        <v>937</v>
      </c>
      <c r="H1601" s="2">
        <v>1740428</v>
      </c>
      <c r="I1601" s="2" t="s">
        <v>691</v>
      </c>
      <c r="N1601">
        <v>21</v>
      </c>
      <c r="O1601" s="2" t="s">
        <v>153</v>
      </c>
      <c r="P1601">
        <v>3389657.9</v>
      </c>
      <c r="Q1601" s="2" t="s">
        <v>69</v>
      </c>
      <c r="S1601" s="2">
        <v>10635350</v>
      </c>
      <c r="T1601">
        <v>1609977.55</v>
      </c>
      <c r="U1601" s="2" t="s">
        <v>69</v>
      </c>
    </row>
    <row r="1602" spans="2:21" x14ac:dyDescent="0.2">
      <c r="B1602" s="2">
        <v>1205624</v>
      </c>
      <c r="C1602" s="2" t="s">
        <v>31</v>
      </c>
      <c r="D1602" s="2" t="s">
        <v>59</v>
      </c>
      <c r="E1602" s="3">
        <v>45880.764641203707</v>
      </c>
      <c r="G1602" s="2" t="s">
        <v>937</v>
      </c>
      <c r="H1602" s="2">
        <v>1740429</v>
      </c>
      <c r="I1602" s="2" t="s">
        <v>704</v>
      </c>
      <c r="N1602">
        <v>21</v>
      </c>
      <c r="O1602" s="2" t="s">
        <v>153</v>
      </c>
      <c r="P1602">
        <v>888550.56</v>
      </c>
      <c r="Q1602" s="2" t="s">
        <v>69</v>
      </c>
      <c r="S1602" s="2">
        <v>10635351</v>
      </c>
      <c r="T1602">
        <v>784886.22</v>
      </c>
      <c r="U1602" s="2" t="s">
        <v>69</v>
      </c>
    </row>
    <row r="1603" spans="2:21" x14ac:dyDescent="0.2">
      <c r="B1603" s="2">
        <v>1205624</v>
      </c>
      <c r="C1603" s="2" t="s">
        <v>31</v>
      </c>
      <c r="D1603" s="2" t="s">
        <v>59</v>
      </c>
      <c r="E1603" s="3">
        <v>45880.764641203707</v>
      </c>
      <c r="G1603" s="2" t="s">
        <v>937</v>
      </c>
      <c r="H1603" s="2">
        <v>1740430</v>
      </c>
      <c r="I1603" s="2" t="s">
        <v>717</v>
      </c>
      <c r="N1603">
        <v>21</v>
      </c>
      <c r="O1603" s="2" t="s">
        <v>153</v>
      </c>
      <c r="P1603">
        <v>1808913.23</v>
      </c>
      <c r="Q1603" s="2" t="s">
        <v>69</v>
      </c>
      <c r="S1603" s="2">
        <v>10635352</v>
      </c>
      <c r="T1603">
        <v>1808913.23</v>
      </c>
      <c r="U1603" s="2" t="s">
        <v>69</v>
      </c>
    </row>
    <row r="1604" spans="2:21" x14ac:dyDescent="0.2">
      <c r="B1604" s="2">
        <v>1205624</v>
      </c>
      <c r="C1604" s="2" t="s">
        <v>31</v>
      </c>
      <c r="D1604" s="2" t="s">
        <v>59</v>
      </c>
      <c r="E1604" s="3">
        <v>45880.764641203707</v>
      </c>
      <c r="G1604" s="2" t="s">
        <v>937</v>
      </c>
      <c r="H1604" s="2">
        <v>1740431</v>
      </c>
      <c r="I1604" s="2" t="s">
        <v>730</v>
      </c>
      <c r="N1604">
        <v>21</v>
      </c>
      <c r="O1604" s="2" t="s">
        <v>153</v>
      </c>
      <c r="P1604">
        <v>2824713.2</v>
      </c>
      <c r="Q1604" s="2" t="s">
        <v>69</v>
      </c>
      <c r="S1604" s="2">
        <v>10635353</v>
      </c>
      <c r="T1604">
        <v>360340.35</v>
      </c>
      <c r="U1604" s="2" t="s">
        <v>69</v>
      </c>
    </row>
    <row r="1605" spans="2:21" x14ac:dyDescent="0.2">
      <c r="B1605" s="2">
        <v>1205624</v>
      </c>
      <c r="C1605" s="2" t="s">
        <v>31</v>
      </c>
      <c r="D1605" s="2" t="s">
        <v>59</v>
      </c>
      <c r="E1605" s="3">
        <v>45880.764641203707</v>
      </c>
      <c r="G1605" s="2" t="s">
        <v>937</v>
      </c>
      <c r="H1605" s="2">
        <v>1740432</v>
      </c>
      <c r="I1605" s="2" t="s">
        <v>743</v>
      </c>
      <c r="N1605">
        <v>21</v>
      </c>
      <c r="O1605" s="2" t="s">
        <v>153</v>
      </c>
      <c r="P1605">
        <v>11419794.66</v>
      </c>
      <c r="Q1605" s="2" t="s">
        <v>69</v>
      </c>
      <c r="S1605" s="2">
        <v>10635354</v>
      </c>
      <c r="T1605">
        <v>5197933.74</v>
      </c>
      <c r="U1605" s="2" t="s">
        <v>69</v>
      </c>
    </row>
    <row r="1606" spans="2:21" x14ac:dyDescent="0.2">
      <c r="B1606" s="2">
        <v>1205624</v>
      </c>
      <c r="C1606" s="2" t="s">
        <v>31</v>
      </c>
      <c r="D1606" s="2" t="s">
        <v>59</v>
      </c>
      <c r="E1606" s="3">
        <v>45880.764641203707</v>
      </c>
      <c r="G1606" s="2" t="s">
        <v>937</v>
      </c>
      <c r="H1606" s="2">
        <v>1740433</v>
      </c>
      <c r="I1606" s="2" t="s">
        <v>756</v>
      </c>
      <c r="N1606">
        <v>21</v>
      </c>
      <c r="O1606" s="2" t="s">
        <v>153</v>
      </c>
      <c r="P1606">
        <v>1401935.47</v>
      </c>
      <c r="Q1606" s="2" t="s">
        <v>69</v>
      </c>
      <c r="S1606" s="2">
        <v>10635355</v>
      </c>
      <c r="T1606">
        <v>1401935.47</v>
      </c>
      <c r="U1606" s="2" t="s">
        <v>69</v>
      </c>
    </row>
    <row r="1607" spans="2:21" x14ac:dyDescent="0.2">
      <c r="B1607" s="2">
        <v>1205624</v>
      </c>
      <c r="C1607" s="2" t="s">
        <v>31</v>
      </c>
      <c r="D1607" s="2" t="s">
        <v>59</v>
      </c>
      <c r="E1607" s="3">
        <v>45880.764641203707</v>
      </c>
      <c r="G1607" s="2" t="s">
        <v>937</v>
      </c>
      <c r="H1607" s="2">
        <v>1740434</v>
      </c>
      <c r="I1607" s="2" t="s">
        <v>769</v>
      </c>
      <c r="N1607">
        <v>21</v>
      </c>
      <c r="O1607" s="2" t="s">
        <v>153</v>
      </c>
      <c r="P1607">
        <v>993037.24</v>
      </c>
      <c r="Q1607" s="2" t="s">
        <v>69</v>
      </c>
      <c r="S1607" s="2">
        <v>10635356</v>
      </c>
      <c r="T1607">
        <v>463017.98</v>
      </c>
      <c r="U1607" s="2" t="s">
        <v>69</v>
      </c>
    </row>
    <row r="1608" spans="2:21" x14ac:dyDescent="0.2">
      <c r="B1608" s="2">
        <v>1205624</v>
      </c>
      <c r="C1608" s="2" t="s">
        <v>31</v>
      </c>
      <c r="D1608" s="2" t="s">
        <v>59</v>
      </c>
      <c r="E1608" s="3">
        <v>45880.764641203707</v>
      </c>
      <c r="G1608" s="2" t="s">
        <v>937</v>
      </c>
      <c r="H1608" s="2">
        <v>1740435</v>
      </c>
      <c r="I1608" s="2" t="s">
        <v>782</v>
      </c>
      <c r="N1608">
        <v>21</v>
      </c>
      <c r="O1608" s="2" t="s">
        <v>153</v>
      </c>
      <c r="P1608">
        <v>1864526.6</v>
      </c>
      <c r="Q1608" s="2" t="s">
        <v>69</v>
      </c>
      <c r="S1608" s="2">
        <v>10635357</v>
      </c>
      <c r="T1608">
        <v>1287767.8</v>
      </c>
      <c r="U1608" s="2" t="s">
        <v>69</v>
      </c>
    </row>
    <row r="1609" spans="2:21" x14ac:dyDescent="0.2">
      <c r="B1609" s="2">
        <v>1205624</v>
      </c>
      <c r="C1609" s="2" t="s">
        <v>31</v>
      </c>
      <c r="D1609" s="2" t="s">
        <v>59</v>
      </c>
      <c r="E1609" s="3">
        <v>45880.764641203707</v>
      </c>
      <c r="G1609" s="2" t="s">
        <v>937</v>
      </c>
      <c r="H1609" s="2">
        <v>1740436</v>
      </c>
      <c r="I1609" s="2" t="s">
        <v>795</v>
      </c>
      <c r="N1609">
        <v>21</v>
      </c>
      <c r="O1609" s="2" t="s">
        <v>153</v>
      </c>
      <c r="P1609">
        <v>3077840.67</v>
      </c>
      <c r="Q1609" s="2" t="s">
        <v>69</v>
      </c>
      <c r="S1609" s="2">
        <v>10635358</v>
      </c>
      <c r="T1609">
        <v>711988.41</v>
      </c>
      <c r="U1609" s="2" t="s">
        <v>69</v>
      </c>
    </row>
    <row r="1610" spans="2:21" x14ac:dyDescent="0.2">
      <c r="B1610" s="2">
        <v>1205624</v>
      </c>
      <c r="C1610" s="2" t="s">
        <v>31</v>
      </c>
      <c r="D1610" s="2" t="s">
        <v>59</v>
      </c>
      <c r="E1610" s="3">
        <v>45880.764641203707</v>
      </c>
      <c r="G1610" s="2" t="s">
        <v>937</v>
      </c>
      <c r="H1610" s="2">
        <v>1740437</v>
      </c>
      <c r="I1610" s="2" t="s">
        <v>808</v>
      </c>
      <c r="N1610">
        <v>21</v>
      </c>
      <c r="O1610" s="2" t="s">
        <v>153</v>
      </c>
      <c r="P1610">
        <v>806277.36</v>
      </c>
      <c r="Q1610" s="2" t="s">
        <v>69</v>
      </c>
      <c r="S1610" s="2">
        <v>10635359</v>
      </c>
      <c r="T1610">
        <v>302802.92</v>
      </c>
      <c r="U1610" s="2" t="s">
        <v>69</v>
      </c>
    </row>
    <row r="1611" spans="2:21" x14ac:dyDescent="0.2">
      <c r="B1611" s="2">
        <v>1205624</v>
      </c>
      <c r="C1611" s="2" t="s">
        <v>31</v>
      </c>
      <c r="D1611" s="2" t="s">
        <v>59</v>
      </c>
      <c r="E1611" s="3">
        <v>45880.764641203707</v>
      </c>
      <c r="G1611" s="2" t="s">
        <v>937</v>
      </c>
      <c r="H1611" s="2">
        <v>1740438</v>
      </c>
      <c r="I1611" s="2" t="s">
        <v>821</v>
      </c>
      <c r="N1611">
        <v>21</v>
      </c>
      <c r="O1611" s="2" t="s">
        <v>153</v>
      </c>
      <c r="P1611">
        <v>14150990.4</v>
      </c>
      <c r="Q1611" s="2" t="s">
        <v>69</v>
      </c>
      <c r="S1611" s="2">
        <v>10635360</v>
      </c>
      <c r="T1611">
        <v>10613242.800000001</v>
      </c>
      <c r="U1611" s="2" t="s">
        <v>69</v>
      </c>
    </row>
    <row r="1612" spans="2:21" x14ac:dyDescent="0.2">
      <c r="B1612" s="2">
        <v>1205624</v>
      </c>
      <c r="C1612" s="2" t="s">
        <v>31</v>
      </c>
      <c r="D1612" s="2" t="s">
        <v>59</v>
      </c>
      <c r="E1612" s="3">
        <v>45880.764641203707</v>
      </c>
      <c r="G1612" s="2" t="s">
        <v>937</v>
      </c>
      <c r="H1612" s="2">
        <v>1740439</v>
      </c>
      <c r="I1612" s="2" t="s">
        <v>834</v>
      </c>
      <c r="N1612">
        <v>21</v>
      </c>
      <c r="O1612" s="2" t="s">
        <v>153</v>
      </c>
      <c r="P1612">
        <v>3784567.2</v>
      </c>
      <c r="Q1612" s="2" t="s">
        <v>69</v>
      </c>
      <c r="S1612" s="2">
        <v>10635361</v>
      </c>
      <c r="T1612">
        <v>3784567.2</v>
      </c>
      <c r="U1612" s="2" t="s">
        <v>69</v>
      </c>
    </row>
    <row r="1613" spans="2:21" x14ac:dyDescent="0.2">
      <c r="B1613" s="2">
        <v>1205624</v>
      </c>
      <c r="C1613" s="2" t="s">
        <v>31</v>
      </c>
      <c r="D1613" s="2" t="s">
        <v>59</v>
      </c>
      <c r="E1613" s="3">
        <v>45880.764641203707</v>
      </c>
      <c r="G1613" s="2" t="s">
        <v>937</v>
      </c>
      <c r="H1613" s="2">
        <v>1740440</v>
      </c>
      <c r="I1613" s="2" t="s">
        <v>847</v>
      </c>
      <c r="N1613">
        <v>1</v>
      </c>
      <c r="O1613" s="2" t="s">
        <v>153</v>
      </c>
      <c r="P1613">
        <v>0</v>
      </c>
      <c r="Q1613" s="2" t="s">
        <v>69</v>
      </c>
      <c r="S1613" s="2">
        <v>10635362</v>
      </c>
      <c r="T1613">
        <v>0</v>
      </c>
      <c r="U1613" s="2" t="s">
        <v>69</v>
      </c>
    </row>
    <row r="1614" spans="2:21" x14ac:dyDescent="0.2">
      <c r="B1614" s="2">
        <v>1205624</v>
      </c>
      <c r="C1614" s="2" t="s">
        <v>31</v>
      </c>
      <c r="D1614" s="2" t="s">
        <v>59</v>
      </c>
      <c r="E1614" s="3">
        <v>45880.764641203707</v>
      </c>
      <c r="G1614" s="2" t="s">
        <v>937</v>
      </c>
      <c r="H1614" s="2">
        <v>1740441</v>
      </c>
      <c r="I1614" s="2" t="s">
        <v>860</v>
      </c>
      <c r="N1614">
        <v>1</v>
      </c>
      <c r="O1614" s="2" t="s">
        <v>153</v>
      </c>
      <c r="P1614">
        <v>3640399765.46</v>
      </c>
      <c r="Q1614" s="2" t="s">
        <v>69</v>
      </c>
      <c r="S1614" s="2">
        <v>10635363</v>
      </c>
      <c r="T1614">
        <v>3564766039.3800001</v>
      </c>
      <c r="U1614" s="2" t="s">
        <v>69</v>
      </c>
    </row>
    <row r="1615" spans="2:21" x14ac:dyDescent="0.2">
      <c r="B1615" s="2">
        <v>1205624</v>
      </c>
      <c r="C1615" s="2" t="s">
        <v>31</v>
      </c>
      <c r="D1615" s="2" t="s">
        <v>59</v>
      </c>
      <c r="E1615" s="3">
        <v>45880.764641203707</v>
      </c>
      <c r="G1615" s="2" t="s">
        <v>937</v>
      </c>
      <c r="H1615" s="2">
        <v>1740442</v>
      </c>
      <c r="I1615" s="2" t="s">
        <v>873</v>
      </c>
      <c r="N1615">
        <v>1</v>
      </c>
      <c r="O1615" s="2" t="s">
        <v>153</v>
      </c>
      <c r="P1615">
        <v>691675955.44000006</v>
      </c>
      <c r="Q1615" s="2" t="s">
        <v>69</v>
      </c>
      <c r="S1615" s="2">
        <v>10635364</v>
      </c>
      <c r="T1615">
        <v>677305547.48000002</v>
      </c>
      <c r="U1615" s="2" t="s">
        <v>69</v>
      </c>
    </row>
    <row r="1616" spans="2:21" x14ac:dyDescent="0.2">
      <c r="B1616" s="2">
        <v>1208463</v>
      </c>
      <c r="C1616" s="2" t="s">
        <v>32</v>
      </c>
      <c r="D1616" s="2" t="s">
        <v>60</v>
      </c>
      <c r="E1616" s="3">
        <v>45877.66574074074</v>
      </c>
      <c r="G1616" s="2" t="s">
        <v>937</v>
      </c>
      <c r="H1616" s="2">
        <v>1740381</v>
      </c>
      <c r="I1616" s="2" t="s">
        <v>64</v>
      </c>
      <c r="N1616">
        <v>21</v>
      </c>
      <c r="O1616" s="2" t="s">
        <v>84</v>
      </c>
      <c r="P1616">
        <v>1450014991.3499999</v>
      </c>
      <c r="Q1616" s="2" t="s">
        <v>69</v>
      </c>
      <c r="S1616" s="2">
        <v>10686483</v>
      </c>
      <c r="T1616">
        <v>1450014991.3499999</v>
      </c>
      <c r="U1616" s="2" t="s">
        <v>69</v>
      </c>
    </row>
    <row r="1617" spans="2:21" x14ac:dyDescent="0.2">
      <c r="B1617" s="2">
        <v>1208463</v>
      </c>
      <c r="C1617" s="2" t="s">
        <v>32</v>
      </c>
      <c r="D1617" s="2" t="s">
        <v>60</v>
      </c>
      <c r="E1617" s="3">
        <v>45877.66574074074</v>
      </c>
      <c r="G1617" s="2" t="s">
        <v>937</v>
      </c>
      <c r="H1617" s="2">
        <v>1740382</v>
      </c>
      <c r="I1617" s="2" t="s">
        <v>92</v>
      </c>
      <c r="N1617">
        <v>21</v>
      </c>
      <c r="O1617" s="2" t="s">
        <v>84</v>
      </c>
      <c r="P1617">
        <v>9590460</v>
      </c>
      <c r="Q1617" s="2" t="s">
        <v>69</v>
      </c>
      <c r="S1617" s="2">
        <v>10686484</v>
      </c>
      <c r="T1617">
        <v>9590460</v>
      </c>
      <c r="U1617" s="2" t="s">
        <v>69</v>
      </c>
    </row>
    <row r="1618" spans="2:21" x14ac:dyDescent="0.2">
      <c r="B1618" s="2">
        <v>1208463</v>
      </c>
      <c r="C1618" s="2" t="s">
        <v>32</v>
      </c>
      <c r="D1618" s="2" t="s">
        <v>60</v>
      </c>
      <c r="E1618" s="3">
        <v>45877.66574074074</v>
      </c>
      <c r="G1618" s="2" t="s">
        <v>937</v>
      </c>
      <c r="H1618" s="2">
        <v>1740383</v>
      </c>
      <c r="I1618" s="2" t="s">
        <v>105</v>
      </c>
      <c r="N1618">
        <v>21</v>
      </c>
      <c r="O1618" s="2" t="s">
        <v>84</v>
      </c>
      <c r="P1618">
        <v>935307.52</v>
      </c>
      <c r="Q1618" s="2" t="s">
        <v>69</v>
      </c>
      <c r="S1618" s="2">
        <v>10686485</v>
      </c>
      <c r="T1618">
        <v>935307.52</v>
      </c>
      <c r="U1618" s="2" t="s">
        <v>69</v>
      </c>
    </row>
    <row r="1619" spans="2:21" x14ac:dyDescent="0.2">
      <c r="B1619" s="2">
        <v>1208463</v>
      </c>
      <c r="C1619" s="2" t="s">
        <v>32</v>
      </c>
      <c r="D1619" s="2" t="s">
        <v>60</v>
      </c>
      <c r="E1619" s="3">
        <v>45877.66574074074</v>
      </c>
      <c r="G1619" s="2" t="s">
        <v>937</v>
      </c>
      <c r="H1619" s="2">
        <v>1740384</v>
      </c>
      <c r="I1619" s="2" t="s">
        <v>118</v>
      </c>
      <c r="N1619">
        <v>21</v>
      </c>
      <c r="O1619" s="2" t="s">
        <v>84</v>
      </c>
      <c r="P1619">
        <v>87282455.790000007</v>
      </c>
      <c r="Q1619" s="2" t="s">
        <v>69</v>
      </c>
      <c r="S1619" s="2">
        <v>10686486</v>
      </c>
      <c r="T1619">
        <v>87282455.790000007</v>
      </c>
      <c r="U1619" s="2" t="s">
        <v>69</v>
      </c>
    </row>
    <row r="1620" spans="2:21" x14ac:dyDescent="0.2">
      <c r="B1620" s="2">
        <v>1208463</v>
      </c>
      <c r="C1620" s="2" t="s">
        <v>32</v>
      </c>
      <c r="D1620" s="2" t="s">
        <v>60</v>
      </c>
      <c r="E1620" s="3">
        <v>45877.66574074074</v>
      </c>
      <c r="G1620" s="2" t="s">
        <v>937</v>
      </c>
      <c r="H1620" s="2">
        <v>1740385</v>
      </c>
      <c r="I1620" s="2" t="s">
        <v>131</v>
      </c>
      <c r="N1620">
        <v>21</v>
      </c>
      <c r="O1620" s="2" t="s">
        <v>84</v>
      </c>
      <c r="P1620">
        <v>25340067.809999999</v>
      </c>
      <c r="Q1620" s="2" t="s">
        <v>69</v>
      </c>
      <c r="S1620" s="2">
        <v>10686487</v>
      </c>
      <c r="T1620">
        <v>25340067.809999999</v>
      </c>
      <c r="U1620" s="2" t="s">
        <v>69</v>
      </c>
    </row>
    <row r="1621" spans="2:21" x14ac:dyDescent="0.2">
      <c r="B1621" s="2">
        <v>1208463</v>
      </c>
      <c r="C1621" s="2" t="s">
        <v>32</v>
      </c>
      <c r="D1621" s="2" t="s">
        <v>60</v>
      </c>
      <c r="E1621" s="3">
        <v>45877.66574074074</v>
      </c>
      <c r="G1621" s="2" t="s">
        <v>937</v>
      </c>
      <c r="H1621" s="2">
        <v>1740386</v>
      </c>
      <c r="I1621" s="2" t="s">
        <v>144</v>
      </c>
      <c r="N1621">
        <v>21</v>
      </c>
      <c r="O1621" s="2" t="s">
        <v>153</v>
      </c>
      <c r="P1621">
        <v>3107185.55</v>
      </c>
      <c r="Q1621" s="2" t="s">
        <v>69</v>
      </c>
      <c r="S1621" s="2">
        <v>10686488</v>
      </c>
      <c r="T1621">
        <v>2885395.65</v>
      </c>
      <c r="U1621" s="2" t="s">
        <v>69</v>
      </c>
    </row>
    <row r="1622" spans="2:21" x14ac:dyDescent="0.2">
      <c r="B1622" s="2">
        <v>1208463</v>
      </c>
      <c r="C1622" s="2" t="s">
        <v>32</v>
      </c>
      <c r="D1622" s="2" t="s">
        <v>60</v>
      </c>
      <c r="E1622" s="3">
        <v>45877.66574074074</v>
      </c>
      <c r="G1622" s="2" t="s">
        <v>937</v>
      </c>
      <c r="H1622" s="2">
        <v>1740387</v>
      </c>
      <c r="I1622" s="2" t="s">
        <v>158</v>
      </c>
      <c r="N1622">
        <v>21</v>
      </c>
      <c r="O1622" s="2" t="s">
        <v>153</v>
      </c>
      <c r="P1622">
        <v>2122648.56</v>
      </c>
      <c r="Q1622" s="2" t="s">
        <v>69</v>
      </c>
      <c r="S1622" s="2">
        <v>10686489</v>
      </c>
      <c r="T1622">
        <v>1518675.72</v>
      </c>
      <c r="U1622" s="2" t="s">
        <v>69</v>
      </c>
    </row>
    <row r="1623" spans="2:21" x14ac:dyDescent="0.2">
      <c r="B1623" s="2">
        <v>1208463</v>
      </c>
      <c r="C1623" s="2" t="s">
        <v>32</v>
      </c>
      <c r="D1623" s="2" t="s">
        <v>60</v>
      </c>
      <c r="E1623" s="3">
        <v>45877.66574074074</v>
      </c>
      <c r="G1623" s="2" t="s">
        <v>937</v>
      </c>
      <c r="H1623" s="2">
        <v>1740388</v>
      </c>
      <c r="I1623" s="2" t="s">
        <v>171</v>
      </c>
      <c r="N1623">
        <v>21</v>
      </c>
      <c r="O1623" s="2" t="s">
        <v>153</v>
      </c>
      <c r="P1623">
        <v>3954597.45</v>
      </c>
      <c r="Q1623" s="2" t="s">
        <v>69</v>
      </c>
      <c r="S1623" s="2">
        <v>10686490</v>
      </c>
      <c r="T1623">
        <v>2641589.5</v>
      </c>
      <c r="U1623" s="2" t="s">
        <v>69</v>
      </c>
    </row>
    <row r="1624" spans="2:21" x14ac:dyDescent="0.2">
      <c r="B1624" s="2">
        <v>1208463</v>
      </c>
      <c r="C1624" s="2" t="s">
        <v>32</v>
      </c>
      <c r="D1624" s="2" t="s">
        <v>60</v>
      </c>
      <c r="E1624" s="3">
        <v>45877.66574074074</v>
      </c>
      <c r="G1624" s="2" t="s">
        <v>937</v>
      </c>
      <c r="H1624" s="2">
        <v>1740389</v>
      </c>
      <c r="I1624" s="2" t="s">
        <v>184</v>
      </c>
      <c r="N1624">
        <v>21</v>
      </c>
      <c r="O1624" s="2" t="s">
        <v>153</v>
      </c>
      <c r="P1624">
        <v>2264158.98</v>
      </c>
      <c r="Q1624" s="2" t="s">
        <v>69</v>
      </c>
      <c r="S1624" s="2">
        <v>10686491</v>
      </c>
      <c r="T1624">
        <v>1236194.1000000001</v>
      </c>
      <c r="U1624" s="2" t="s">
        <v>69</v>
      </c>
    </row>
    <row r="1625" spans="2:21" x14ac:dyDescent="0.2">
      <c r="B1625" s="2">
        <v>1208463</v>
      </c>
      <c r="C1625" s="2" t="s">
        <v>32</v>
      </c>
      <c r="D1625" s="2" t="s">
        <v>60</v>
      </c>
      <c r="E1625" s="3">
        <v>45877.66574074074</v>
      </c>
      <c r="G1625" s="2" t="s">
        <v>937</v>
      </c>
      <c r="H1625" s="2">
        <v>1740390</v>
      </c>
      <c r="I1625" s="2" t="s">
        <v>197</v>
      </c>
      <c r="N1625">
        <v>21</v>
      </c>
      <c r="O1625" s="2" t="s">
        <v>153</v>
      </c>
      <c r="P1625">
        <v>5935735.5899999999</v>
      </c>
      <c r="Q1625" s="2" t="s">
        <v>69</v>
      </c>
      <c r="S1625" s="2">
        <v>10686492</v>
      </c>
      <c r="T1625">
        <v>3156483.66</v>
      </c>
      <c r="U1625" s="2" t="s">
        <v>69</v>
      </c>
    </row>
    <row r="1626" spans="2:21" x14ac:dyDescent="0.2">
      <c r="B1626" s="2">
        <v>1208463</v>
      </c>
      <c r="C1626" s="2" t="s">
        <v>32</v>
      </c>
      <c r="D1626" s="2" t="s">
        <v>60</v>
      </c>
      <c r="E1626" s="3">
        <v>45877.66574074074</v>
      </c>
      <c r="G1626" s="2" t="s">
        <v>937</v>
      </c>
      <c r="H1626" s="2">
        <v>1740391</v>
      </c>
      <c r="I1626" s="2" t="s">
        <v>210</v>
      </c>
      <c r="N1626">
        <v>21</v>
      </c>
      <c r="O1626" s="2" t="s">
        <v>153</v>
      </c>
      <c r="P1626">
        <v>6509456.0999999996</v>
      </c>
      <c r="Q1626" s="2" t="s">
        <v>69</v>
      </c>
      <c r="S1626" s="2">
        <v>10686493</v>
      </c>
      <c r="T1626">
        <v>3062101.38</v>
      </c>
      <c r="U1626" s="2" t="s">
        <v>69</v>
      </c>
    </row>
    <row r="1627" spans="2:21" x14ac:dyDescent="0.2">
      <c r="B1627" s="2">
        <v>1208463</v>
      </c>
      <c r="C1627" s="2" t="s">
        <v>32</v>
      </c>
      <c r="D1627" s="2" t="s">
        <v>60</v>
      </c>
      <c r="E1627" s="3">
        <v>45877.66574074074</v>
      </c>
      <c r="G1627" s="2" t="s">
        <v>937</v>
      </c>
      <c r="H1627" s="2">
        <v>1740392</v>
      </c>
      <c r="I1627" s="2" t="s">
        <v>223</v>
      </c>
      <c r="N1627">
        <v>21</v>
      </c>
      <c r="O1627" s="2" t="s">
        <v>153</v>
      </c>
      <c r="P1627">
        <v>566039.1</v>
      </c>
      <c r="Q1627" s="2" t="s">
        <v>69</v>
      </c>
      <c r="S1627" s="2">
        <v>10686494</v>
      </c>
      <c r="T1627">
        <v>355254.39</v>
      </c>
      <c r="U1627" s="2" t="s">
        <v>69</v>
      </c>
    </row>
    <row r="1628" spans="2:21" x14ac:dyDescent="0.2">
      <c r="B1628" s="2">
        <v>1208463</v>
      </c>
      <c r="C1628" s="2" t="s">
        <v>32</v>
      </c>
      <c r="D1628" s="2" t="s">
        <v>60</v>
      </c>
      <c r="E1628" s="3">
        <v>45877.66574074074</v>
      </c>
      <c r="G1628" s="2" t="s">
        <v>937</v>
      </c>
      <c r="H1628" s="2">
        <v>1740393</v>
      </c>
      <c r="I1628" s="2" t="s">
        <v>236</v>
      </c>
      <c r="N1628">
        <v>21</v>
      </c>
      <c r="O1628" s="2" t="s">
        <v>153</v>
      </c>
      <c r="P1628">
        <v>495285.18</v>
      </c>
      <c r="Q1628" s="2" t="s">
        <v>69</v>
      </c>
      <c r="S1628" s="2">
        <v>10686495</v>
      </c>
      <c r="T1628">
        <v>293916.18</v>
      </c>
      <c r="U1628" s="2" t="s">
        <v>69</v>
      </c>
    </row>
    <row r="1629" spans="2:21" x14ac:dyDescent="0.2">
      <c r="B1629" s="2">
        <v>1208463</v>
      </c>
      <c r="C1629" s="2" t="s">
        <v>32</v>
      </c>
      <c r="D1629" s="2" t="s">
        <v>60</v>
      </c>
      <c r="E1629" s="3">
        <v>45877.66574074074</v>
      </c>
      <c r="G1629" s="2" t="s">
        <v>937</v>
      </c>
      <c r="H1629" s="2">
        <v>1740394</v>
      </c>
      <c r="I1629" s="2" t="s">
        <v>249</v>
      </c>
      <c r="N1629">
        <v>21</v>
      </c>
      <c r="O1629" s="2" t="s">
        <v>153</v>
      </c>
      <c r="P1629">
        <v>7909194.9000000004</v>
      </c>
      <c r="Q1629" s="2" t="s">
        <v>69</v>
      </c>
      <c r="S1629" s="2">
        <v>10686496</v>
      </c>
      <c r="T1629">
        <v>7909194.9000000004</v>
      </c>
      <c r="U1629" s="2" t="s">
        <v>69</v>
      </c>
    </row>
    <row r="1630" spans="2:21" x14ac:dyDescent="0.2">
      <c r="B1630" s="2">
        <v>1208463</v>
      </c>
      <c r="C1630" s="2" t="s">
        <v>32</v>
      </c>
      <c r="D1630" s="2" t="s">
        <v>60</v>
      </c>
      <c r="E1630" s="3">
        <v>45877.66574074074</v>
      </c>
      <c r="G1630" s="2" t="s">
        <v>937</v>
      </c>
      <c r="H1630" s="2">
        <v>1740395</v>
      </c>
      <c r="I1630" s="2" t="s">
        <v>262</v>
      </c>
      <c r="N1630">
        <v>21</v>
      </c>
      <c r="O1630" s="2" t="s">
        <v>153</v>
      </c>
      <c r="P1630">
        <v>1981138.14</v>
      </c>
      <c r="Q1630" s="2" t="s">
        <v>69</v>
      </c>
      <c r="S1630" s="2">
        <v>10686497</v>
      </c>
      <c r="T1630">
        <v>1981138.14</v>
      </c>
      <c r="U1630" s="2" t="s">
        <v>69</v>
      </c>
    </row>
    <row r="1631" spans="2:21" x14ac:dyDescent="0.2">
      <c r="B1631" s="2">
        <v>1208463</v>
      </c>
      <c r="C1631" s="2" t="s">
        <v>32</v>
      </c>
      <c r="D1631" s="2" t="s">
        <v>60</v>
      </c>
      <c r="E1631" s="3">
        <v>45877.66574074074</v>
      </c>
      <c r="G1631" s="2" t="s">
        <v>937</v>
      </c>
      <c r="H1631" s="2">
        <v>1740396</v>
      </c>
      <c r="I1631" s="2" t="s">
        <v>275</v>
      </c>
      <c r="N1631">
        <v>21</v>
      </c>
      <c r="O1631" s="2" t="s">
        <v>153</v>
      </c>
      <c r="P1631">
        <v>2122648.56</v>
      </c>
      <c r="Q1631" s="2" t="s">
        <v>69</v>
      </c>
      <c r="S1631" s="2">
        <v>10686498</v>
      </c>
      <c r="T1631">
        <v>820677.36</v>
      </c>
      <c r="U1631" s="2" t="s">
        <v>69</v>
      </c>
    </row>
    <row r="1632" spans="2:21" x14ac:dyDescent="0.2">
      <c r="B1632" s="2">
        <v>1208463</v>
      </c>
      <c r="C1632" s="2" t="s">
        <v>32</v>
      </c>
      <c r="D1632" s="2" t="s">
        <v>60</v>
      </c>
      <c r="E1632" s="3">
        <v>45877.66574074074</v>
      </c>
      <c r="G1632" s="2" t="s">
        <v>937</v>
      </c>
      <c r="H1632" s="2">
        <v>1740397</v>
      </c>
      <c r="I1632" s="2" t="s">
        <v>288</v>
      </c>
      <c r="N1632">
        <v>21</v>
      </c>
      <c r="O1632" s="2" t="s">
        <v>153</v>
      </c>
      <c r="P1632">
        <v>1981138.14</v>
      </c>
      <c r="Q1632" s="2" t="s">
        <v>69</v>
      </c>
      <c r="S1632" s="2">
        <v>10686499</v>
      </c>
      <c r="T1632">
        <v>1371786</v>
      </c>
      <c r="U1632" s="2" t="s">
        <v>69</v>
      </c>
    </row>
    <row r="1633" spans="2:21" x14ac:dyDescent="0.2">
      <c r="B1633" s="2">
        <v>1208463</v>
      </c>
      <c r="C1633" s="2" t="s">
        <v>32</v>
      </c>
      <c r="D1633" s="2" t="s">
        <v>60</v>
      </c>
      <c r="E1633" s="3">
        <v>45877.66574074074</v>
      </c>
      <c r="G1633" s="2" t="s">
        <v>937</v>
      </c>
      <c r="H1633" s="2">
        <v>1740398</v>
      </c>
      <c r="I1633" s="2" t="s">
        <v>301</v>
      </c>
      <c r="N1633">
        <v>21</v>
      </c>
      <c r="O1633" s="2" t="s">
        <v>153</v>
      </c>
      <c r="P1633">
        <v>990569.07</v>
      </c>
      <c r="Q1633" s="2" t="s">
        <v>69</v>
      </c>
      <c r="S1633" s="2">
        <v>10686500</v>
      </c>
      <c r="T1633">
        <v>661411.38</v>
      </c>
      <c r="U1633" s="2" t="s">
        <v>69</v>
      </c>
    </row>
    <row r="1634" spans="2:21" x14ac:dyDescent="0.2">
      <c r="B1634" s="2">
        <v>1208463</v>
      </c>
      <c r="C1634" s="2" t="s">
        <v>32</v>
      </c>
      <c r="D1634" s="2" t="s">
        <v>60</v>
      </c>
      <c r="E1634" s="3">
        <v>45877.66574074074</v>
      </c>
      <c r="G1634" s="2" t="s">
        <v>937</v>
      </c>
      <c r="H1634" s="2">
        <v>1740399</v>
      </c>
      <c r="I1634" s="2" t="s">
        <v>314</v>
      </c>
      <c r="N1634">
        <v>21</v>
      </c>
      <c r="O1634" s="2" t="s">
        <v>153</v>
      </c>
      <c r="P1634">
        <v>2655015.5499999998</v>
      </c>
      <c r="Q1634" s="2" t="s">
        <v>69</v>
      </c>
      <c r="S1634" s="2">
        <v>10686501</v>
      </c>
      <c r="T1634">
        <v>2655015.5499999998</v>
      </c>
      <c r="U1634" s="2" t="s">
        <v>69</v>
      </c>
    </row>
    <row r="1635" spans="2:21" x14ac:dyDescent="0.2">
      <c r="B1635" s="2">
        <v>1208463</v>
      </c>
      <c r="C1635" s="2" t="s">
        <v>32</v>
      </c>
      <c r="D1635" s="2" t="s">
        <v>60</v>
      </c>
      <c r="E1635" s="3">
        <v>45877.66574074074</v>
      </c>
      <c r="G1635" s="2" t="s">
        <v>937</v>
      </c>
      <c r="H1635" s="2">
        <v>1740400</v>
      </c>
      <c r="I1635" s="2" t="s">
        <v>327</v>
      </c>
      <c r="N1635">
        <v>21</v>
      </c>
      <c r="O1635" s="2" t="s">
        <v>153</v>
      </c>
      <c r="P1635">
        <v>1330085.46</v>
      </c>
      <c r="Q1635" s="2" t="s">
        <v>69</v>
      </c>
      <c r="S1635" s="2">
        <v>10686502</v>
      </c>
      <c r="T1635">
        <v>1330085.46</v>
      </c>
      <c r="U1635" s="2" t="s">
        <v>69</v>
      </c>
    </row>
    <row r="1636" spans="2:21" x14ac:dyDescent="0.2">
      <c r="B1636" s="2">
        <v>1208463</v>
      </c>
      <c r="C1636" s="2" t="s">
        <v>32</v>
      </c>
      <c r="D1636" s="2" t="s">
        <v>60</v>
      </c>
      <c r="E1636" s="3">
        <v>45877.66574074074</v>
      </c>
      <c r="G1636" s="2" t="s">
        <v>937</v>
      </c>
      <c r="H1636" s="2">
        <v>1740401</v>
      </c>
      <c r="I1636" s="2" t="s">
        <v>340</v>
      </c>
      <c r="N1636">
        <v>21</v>
      </c>
      <c r="O1636" s="2" t="s">
        <v>153</v>
      </c>
      <c r="P1636">
        <v>215877.7</v>
      </c>
      <c r="Q1636" s="2" t="s">
        <v>69</v>
      </c>
      <c r="S1636" s="2">
        <v>10686503</v>
      </c>
      <c r="T1636">
        <v>215877.7</v>
      </c>
      <c r="U1636" s="2" t="s">
        <v>69</v>
      </c>
    </row>
    <row r="1637" spans="2:21" x14ac:dyDescent="0.2">
      <c r="B1637" s="2">
        <v>1208463</v>
      </c>
      <c r="C1637" s="2" t="s">
        <v>32</v>
      </c>
      <c r="D1637" s="2" t="s">
        <v>60</v>
      </c>
      <c r="E1637" s="3">
        <v>45877.66574074074</v>
      </c>
      <c r="G1637" s="2" t="s">
        <v>937</v>
      </c>
      <c r="H1637" s="2">
        <v>1740402</v>
      </c>
      <c r="I1637" s="2" t="s">
        <v>353</v>
      </c>
      <c r="N1637">
        <v>21</v>
      </c>
      <c r="O1637" s="2" t="s">
        <v>153</v>
      </c>
      <c r="P1637">
        <v>1388728.4</v>
      </c>
      <c r="Q1637" s="2" t="s">
        <v>69</v>
      </c>
      <c r="S1637" s="2">
        <v>10686504</v>
      </c>
      <c r="T1637">
        <v>1388728.4</v>
      </c>
      <c r="U1637" s="2" t="s">
        <v>69</v>
      </c>
    </row>
    <row r="1638" spans="2:21" x14ac:dyDescent="0.2">
      <c r="B1638" s="2">
        <v>1208463</v>
      </c>
      <c r="C1638" s="2" t="s">
        <v>32</v>
      </c>
      <c r="D1638" s="2" t="s">
        <v>60</v>
      </c>
      <c r="E1638" s="3">
        <v>45877.66574074074</v>
      </c>
      <c r="G1638" s="2" t="s">
        <v>937</v>
      </c>
      <c r="H1638" s="2">
        <v>1740403</v>
      </c>
      <c r="I1638" s="2" t="s">
        <v>366</v>
      </c>
      <c r="N1638">
        <v>21</v>
      </c>
      <c r="O1638" s="2" t="s">
        <v>153</v>
      </c>
      <c r="P1638">
        <v>678493.56</v>
      </c>
      <c r="Q1638" s="2" t="s">
        <v>69</v>
      </c>
      <c r="S1638" s="2">
        <v>10686505</v>
      </c>
      <c r="T1638">
        <v>678493.56</v>
      </c>
      <c r="U1638" s="2" t="s">
        <v>69</v>
      </c>
    </row>
    <row r="1639" spans="2:21" x14ac:dyDescent="0.2">
      <c r="B1639" s="2">
        <v>1208463</v>
      </c>
      <c r="C1639" s="2" t="s">
        <v>32</v>
      </c>
      <c r="D1639" s="2" t="s">
        <v>60</v>
      </c>
      <c r="E1639" s="3">
        <v>45877.66574074074</v>
      </c>
      <c r="G1639" s="2" t="s">
        <v>937</v>
      </c>
      <c r="H1639" s="2">
        <v>1740404</v>
      </c>
      <c r="I1639" s="2" t="s">
        <v>379</v>
      </c>
      <c r="N1639">
        <v>21</v>
      </c>
      <c r="O1639" s="2" t="s">
        <v>153</v>
      </c>
      <c r="P1639">
        <v>3347515.15</v>
      </c>
      <c r="Q1639" s="2" t="s">
        <v>69</v>
      </c>
      <c r="S1639" s="2">
        <v>10686506</v>
      </c>
      <c r="T1639">
        <v>3347515.15</v>
      </c>
      <c r="U1639" s="2" t="s">
        <v>69</v>
      </c>
    </row>
    <row r="1640" spans="2:21" x14ac:dyDescent="0.2">
      <c r="B1640" s="2">
        <v>1208463</v>
      </c>
      <c r="C1640" s="2" t="s">
        <v>32</v>
      </c>
      <c r="D1640" s="2" t="s">
        <v>60</v>
      </c>
      <c r="E1640" s="3">
        <v>45877.66574074074</v>
      </c>
      <c r="G1640" s="2" t="s">
        <v>937</v>
      </c>
      <c r="H1640" s="2">
        <v>1740405</v>
      </c>
      <c r="I1640" s="2" t="s">
        <v>392</v>
      </c>
      <c r="N1640">
        <v>21</v>
      </c>
      <c r="O1640" s="2" t="s">
        <v>153</v>
      </c>
      <c r="P1640">
        <v>559044.72</v>
      </c>
      <c r="Q1640" s="2" t="s">
        <v>69</v>
      </c>
      <c r="S1640" s="2">
        <v>10686507</v>
      </c>
      <c r="T1640">
        <v>559044.72</v>
      </c>
      <c r="U1640" s="2" t="s">
        <v>69</v>
      </c>
    </row>
    <row r="1641" spans="2:21" x14ac:dyDescent="0.2">
      <c r="B1641" s="2">
        <v>1208463</v>
      </c>
      <c r="C1641" s="2" t="s">
        <v>32</v>
      </c>
      <c r="D1641" s="2" t="s">
        <v>60</v>
      </c>
      <c r="E1641" s="3">
        <v>45877.66574074074</v>
      </c>
      <c r="G1641" s="2" t="s">
        <v>937</v>
      </c>
      <c r="H1641" s="2">
        <v>1740406</v>
      </c>
      <c r="I1641" s="2" t="s">
        <v>405</v>
      </c>
      <c r="N1641">
        <v>21</v>
      </c>
      <c r="O1641" s="2" t="s">
        <v>153</v>
      </c>
      <c r="P1641">
        <v>5087777.78</v>
      </c>
      <c r="Q1641" s="2" t="s">
        <v>69</v>
      </c>
      <c r="S1641" s="2">
        <v>10686508</v>
      </c>
      <c r="T1641">
        <v>5087777.78</v>
      </c>
      <c r="U1641" s="2" t="s">
        <v>69</v>
      </c>
    </row>
    <row r="1642" spans="2:21" x14ac:dyDescent="0.2">
      <c r="B1642" s="2">
        <v>1208463</v>
      </c>
      <c r="C1642" s="2" t="s">
        <v>32</v>
      </c>
      <c r="D1642" s="2" t="s">
        <v>60</v>
      </c>
      <c r="E1642" s="3">
        <v>45877.66574074074</v>
      </c>
      <c r="G1642" s="2" t="s">
        <v>937</v>
      </c>
      <c r="H1642" s="2">
        <v>1740407</v>
      </c>
      <c r="I1642" s="2" t="s">
        <v>418</v>
      </c>
      <c r="N1642">
        <v>21</v>
      </c>
      <c r="O1642" s="2" t="s">
        <v>153</v>
      </c>
      <c r="P1642">
        <v>3347515.15</v>
      </c>
      <c r="Q1642" s="2" t="s">
        <v>69</v>
      </c>
      <c r="S1642" s="2">
        <v>10686509</v>
      </c>
      <c r="T1642">
        <v>3347515.15</v>
      </c>
      <c r="U1642" s="2" t="s">
        <v>69</v>
      </c>
    </row>
    <row r="1643" spans="2:21" x14ac:dyDescent="0.2">
      <c r="B1643" s="2">
        <v>1208463</v>
      </c>
      <c r="C1643" s="2" t="s">
        <v>32</v>
      </c>
      <c r="D1643" s="2" t="s">
        <v>60</v>
      </c>
      <c r="E1643" s="3">
        <v>45877.66574074074</v>
      </c>
      <c r="G1643" s="2" t="s">
        <v>937</v>
      </c>
      <c r="H1643" s="2">
        <v>1740408</v>
      </c>
      <c r="I1643" s="2" t="s">
        <v>431</v>
      </c>
      <c r="N1643">
        <v>21</v>
      </c>
      <c r="O1643" s="2" t="s">
        <v>153</v>
      </c>
      <c r="P1643">
        <v>1947760.9</v>
      </c>
      <c r="Q1643" s="2" t="s">
        <v>69</v>
      </c>
      <c r="S1643" s="2">
        <v>10686510</v>
      </c>
      <c r="T1643">
        <v>1947760.9</v>
      </c>
      <c r="U1643" s="2" t="s">
        <v>69</v>
      </c>
    </row>
    <row r="1644" spans="2:21" x14ac:dyDescent="0.2">
      <c r="B1644" s="2">
        <v>1208463</v>
      </c>
      <c r="C1644" s="2" t="s">
        <v>32</v>
      </c>
      <c r="D1644" s="2" t="s">
        <v>60</v>
      </c>
      <c r="E1644" s="3">
        <v>45877.66574074074</v>
      </c>
      <c r="G1644" s="2" t="s">
        <v>937</v>
      </c>
      <c r="H1644" s="2">
        <v>1740409</v>
      </c>
      <c r="I1644" s="2" t="s">
        <v>444</v>
      </c>
      <c r="N1644">
        <v>21</v>
      </c>
      <c r="O1644" s="2" t="s">
        <v>153</v>
      </c>
      <c r="P1644">
        <v>2355091.08</v>
      </c>
      <c r="Q1644" s="2" t="s">
        <v>69</v>
      </c>
      <c r="S1644" s="2">
        <v>10686511</v>
      </c>
      <c r="T1644">
        <v>2306665.77</v>
      </c>
      <c r="U1644" s="2" t="s">
        <v>69</v>
      </c>
    </row>
    <row r="1645" spans="2:21" x14ac:dyDescent="0.2">
      <c r="B1645" s="2">
        <v>1208463</v>
      </c>
      <c r="C1645" s="2" t="s">
        <v>32</v>
      </c>
      <c r="D1645" s="2" t="s">
        <v>60</v>
      </c>
      <c r="E1645" s="3">
        <v>45877.66574074074</v>
      </c>
      <c r="G1645" s="2" t="s">
        <v>937</v>
      </c>
      <c r="H1645" s="2">
        <v>1740410</v>
      </c>
      <c r="I1645" s="2" t="s">
        <v>457</v>
      </c>
      <c r="N1645">
        <v>21</v>
      </c>
      <c r="O1645" s="2" t="s">
        <v>153</v>
      </c>
      <c r="P1645">
        <v>2355091.08</v>
      </c>
      <c r="Q1645" s="2" t="s">
        <v>69</v>
      </c>
      <c r="S1645" s="2">
        <v>10686512</v>
      </c>
      <c r="T1645">
        <v>2306665.77</v>
      </c>
      <c r="U1645" s="2" t="s">
        <v>69</v>
      </c>
    </row>
    <row r="1646" spans="2:21" x14ac:dyDescent="0.2">
      <c r="B1646" s="2">
        <v>1208463</v>
      </c>
      <c r="C1646" s="2" t="s">
        <v>32</v>
      </c>
      <c r="D1646" s="2" t="s">
        <v>60</v>
      </c>
      <c r="E1646" s="3">
        <v>45877.66574074074</v>
      </c>
      <c r="G1646" s="2" t="s">
        <v>937</v>
      </c>
      <c r="H1646" s="2">
        <v>1740411</v>
      </c>
      <c r="I1646" s="2" t="s">
        <v>470</v>
      </c>
      <c r="N1646">
        <v>21</v>
      </c>
      <c r="O1646" s="2" t="s">
        <v>153</v>
      </c>
      <c r="P1646">
        <v>962329</v>
      </c>
      <c r="Q1646" s="2" t="s">
        <v>69</v>
      </c>
      <c r="S1646" s="2">
        <v>10686513</v>
      </c>
      <c r="T1646">
        <v>962329</v>
      </c>
      <c r="U1646" s="2" t="s">
        <v>69</v>
      </c>
    </row>
    <row r="1647" spans="2:21" x14ac:dyDescent="0.2">
      <c r="B1647" s="2">
        <v>1208463</v>
      </c>
      <c r="C1647" s="2" t="s">
        <v>32</v>
      </c>
      <c r="D1647" s="2" t="s">
        <v>60</v>
      </c>
      <c r="E1647" s="3">
        <v>45877.66574074074</v>
      </c>
      <c r="G1647" s="2" t="s">
        <v>937</v>
      </c>
      <c r="H1647" s="2">
        <v>1740412</v>
      </c>
      <c r="I1647" s="2" t="s">
        <v>483</v>
      </c>
      <c r="N1647">
        <v>21</v>
      </c>
      <c r="O1647" s="2" t="s">
        <v>153</v>
      </c>
      <c r="P1647">
        <v>278177.25</v>
      </c>
      <c r="Q1647" s="2" t="s">
        <v>69</v>
      </c>
      <c r="S1647" s="2">
        <v>10686514</v>
      </c>
      <c r="T1647">
        <v>278177.25</v>
      </c>
      <c r="U1647" s="2" t="s">
        <v>69</v>
      </c>
    </row>
    <row r="1648" spans="2:21" x14ac:dyDescent="0.2">
      <c r="B1648" s="2">
        <v>1208463</v>
      </c>
      <c r="C1648" s="2" t="s">
        <v>32</v>
      </c>
      <c r="D1648" s="2" t="s">
        <v>60</v>
      </c>
      <c r="E1648" s="3">
        <v>45877.66574074074</v>
      </c>
      <c r="G1648" s="2" t="s">
        <v>937</v>
      </c>
      <c r="H1648" s="2">
        <v>1740413</v>
      </c>
      <c r="I1648" s="2" t="s">
        <v>496</v>
      </c>
      <c r="N1648">
        <v>21</v>
      </c>
      <c r="O1648" s="2" t="s">
        <v>153</v>
      </c>
      <c r="P1648">
        <v>278177.25</v>
      </c>
      <c r="Q1648" s="2" t="s">
        <v>69</v>
      </c>
      <c r="S1648" s="2">
        <v>10686515</v>
      </c>
      <c r="T1648">
        <v>278177.25</v>
      </c>
      <c r="U1648" s="2" t="s">
        <v>69</v>
      </c>
    </row>
    <row r="1649" spans="2:21" x14ac:dyDescent="0.2">
      <c r="B1649" s="2">
        <v>1208463</v>
      </c>
      <c r="C1649" s="2" t="s">
        <v>32</v>
      </c>
      <c r="D1649" s="2" t="s">
        <v>60</v>
      </c>
      <c r="E1649" s="3">
        <v>45877.66574074074</v>
      </c>
      <c r="G1649" s="2" t="s">
        <v>937</v>
      </c>
      <c r="H1649" s="2">
        <v>1740414</v>
      </c>
      <c r="I1649" s="2" t="s">
        <v>509</v>
      </c>
      <c r="N1649">
        <v>21</v>
      </c>
      <c r="O1649" s="2" t="s">
        <v>153</v>
      </c>
      <c r="P1649">
        <v>2846724.3</v>
      </c>
      <c r="Q1649" s="2" t="s">
        <v>69</v>
      </c>
      <c r="S1649" s="2">
        <v>10686516</v>
      </c>
      <c r="T1649">
        <v>2471351.1</v>
      </c>
      <c r="U1649" s="2" t="s">
        <v>69</v>
      </c>
    </row>
    <row r="1650" spans="2:21" x14ac:dyDescent="0.2">
      <c r="B1650" s="2">
        <v>1208463</v>
      </c>
      <c r="C1650" s="2" t="s">
        <v>32</v>
      </c>
      <c r="D1650" s="2" t="s">
        <v>60</v>
      </c>
      <c r="E1650" s="3">
        <v>45877.66574074074</v>
      </c>
      <c r="G1650" s="2" t="s">
        <v>937</v>
      </c>
      <c r="H1650" s="2">
        <v>1740415</v>
      </c>
      <c r="I1650" s="2" t="s">
        <v>522</v>
      </c>
      <c r="N1650">
        <v>21</v>
      </c>
      <c r="O1650" s="2" t="s">
        <v>153</v>
      </c>
      <c r="P1650">
        <v>2175998.6</v>
      </c>
      <c r="Q1650" s="2" t="s">
        <v>69</v>
      </c>
      <c r="S1650" s="2">
        <v>10686517</v>
      </c>
      <c r="T1650">
        <v>1948296.5</v>
      </c>
      <c r="U1650" s="2" t="s">
        <v>69</v>
      </c>
    </row>
    <row r="1651" spans="2:21" x14ac:dyDescent="0.2">
      <c r="B1651" s="2">
        <v>1208463</v>
      </c>
      <c r="C1651" s="2" t="s">
        <v>32</v>
      </c>
      <c r="D1651" s="2" t="s">
        <v>60</v>
      </c>
      <c r="E1651" s="3">
        <v>45877.66574074074</v>
      </c>
      <c r="G1651" s="2" t="s">
        <v>937</v>
      </c>
      <c r="H1651" s="2">
        <v>1740416</v>
      </c>
      <c r="I1651" s="2" t="s">
        <v>535</v>
      </c>
      <c r="N1651">
        <v>21</v>
      </c>
      <c r="O1651" s="2" t="s">
        <v>153</v>
      </c>
      <c r="P1651">
        <v>2175998.6</v>
      </c>
      <c r="Q1651" s="2" t="s">
        <v>69</v>
      </c>
      <c r="S1651" s="2">
        <v>10686518</v>
      </c>
      <c r="T1651">
        <v>1948296.5</v>
      </c>
      <c r="U1651" s="2" t="s">
        <v>69</v>
      </c>
    </row>
    <row r="1652" spans="2:21" x14ac:dyDescent="0.2">
      <c r="B1652" s="2">
        <v>1208463</v>
      </c>
      <c r="C1652" s="2" t="s">
        <v>32</v>
      </c>
      <c r="D1652" s="2" t="s">
        <v>60</v>
      </c>
      <c r="E1652" s="3">
        <v>45877.66574074074</v>
      </c>
      <c r="G1652" s="2" t="s">
        <v>937</v>
      </c>
      <c r="H1652" s="2">
        <v>1740417</v>
      </c>
      <c r="I1652" s="2" t="s">
        <v>548</v>
      </c>
      <c r="N1652">
        <v>21</v>
      </c>
      <c r="O1652" s="2" t="s">
        <v>153</v>
      </c>
      <c r="P1652">
        <v>9732372.1500000004</v>
      </c>
      <c r="Q1652" s="2" t="s">
        <v>69</v>
      </c>
      <c r="S1652" s="2">
        <v>10686519</v>
      </c>
      <c r="T1652">
        <v>8006931.5999999996</v>
      </c>
      <c r="U1652" s="2" t="s">
        <v>69</v>
      </c>
    </row>
    <row r="1653" spans="2:21" x14ac:dyDescent="0.2">
      <c r="B1653" s="2">
        <v>1208463</v>
      </c>
      <c r="C1653" s="2" t="s">
        <v>32</v>
      </c>
      <c r="D1653" s="2" t="s">
        <v>60</v>
      </c>
      <c r="E1653" s="3">
        <v>45877.66574074074</v>
      </c>
      <c r="G1653" s="2" t="s">
        <v>937</v>
      </c>
      <c r="H1653" s="2">
        <v>1740418</v>
      </c>
      <c r="I1653" s="2" t="s">
        <v>561</v>
      </c>
      <c r="N1653">
        <v>21</v>
      </c>
      <c r="O1653" s="2" t="s">
        <v>153</v>
      </c>
      <c r="P1653">
        <v>7457024.9000000004</v>
      </c>
      <c r="Q1653" s="2" t="s">
        <v>69</v>
      </c>
      <c r="S1653" s="2">
        <v>10686520</v>
      </c>
      <c r="T1653">
        <v>5892156.2000000002</v>
      </c>
      <c r="U1653" s="2" t="s">
        <v>69</v>
      </c>
    </row>
    <row r="1654" spans="2:21" x14ac:dyDescent="0.2">
      <c r="B1654" s="2">
        <v>1208463</v>
      </c>
      <c r="C1654" s="2" t="s">
        <v>32</v>
      </c>
      <c r="D1654" s="2" t="s">
        <v>60</v>
      </c>
      <c r="E1654" s="3">
        <v>45877.66574074074</v>
      </c>
      <c r="G1654" s="2" t="s">
        <v>937</v>
      </c>
      <c r="H1654" s="2">
        <v>1740419</v>
      </c>
      <c r="I1654" s="2" t="s">
        <v>574</v>
      </c>
      <c r="N1654">
        <v>21</v>
      </c>
      <c r="O1654" s="2" t="s">
        <v>153</v>
      </c>
      <c r="P1654">
        <v>7457024.9000000004</v>
      </c>
      <c r="Q1654" s="2" t="s">
        <v>69</v>
      </c>
      <c r="S1654" s="2">
        <v>10686521</v>
      </c>
      <c r="T1654">
        <v>5892156.2000000002</v>
      </c>
      <c r="U1654" s="2" t="s">
        <v>69</v>
      </c>
    </row>
    <row r="1655" spans="2:21" x14ac:dyDescent="0.2">
      <c r="B1655" s="2">
        <v>1208463</v>
      </c>
      <c r="C1655" s="2" t="s">
        <v>32</v>
      </c>
      <c r="D1655" s="2" t="s">
        <v>60</v>
      </c>
      <c r="E1655" s="3">
        <v>45877.66574074074</v>
      </c>
      <c r="G1655" s="2" t="s">
        <v>937</v>
      </c>
      <c r="H1655" s="2">
        <v>1740420</v>
      </c>
      <c r="I1655" s="2" t="s">
        <v>587</v>
      </c>
      <c r="N1655">
        <v>21</v>
      </c>
      <c r="O1655" s="2" t="s">
        <v>153</v>
      </c>
      <c r="P1655">
        <v>1694828.95</v>
      </c>
      <c r="Q1655" s="2" t="s">
        <v>69</v>
      </c>
      <c r="S1655" s="2">
        <v>10686522</v>
      </c>
      <c r="T1655">
        <v>1694828.95</v>
      </c>
      <c r="U1655" s="2" t="s">
        <v>69</v>
      </c>
    </row>
    <row r="1656" spans="2:21" x14ac:dyDescent="0.2">
      <c r="B1656" s="2">
        <v>1208463</v>
      </c>
      <c r="C1656" s="2" t="s">
        <v>32</v>
      </c>
      <c r="D1656" s="2" t="s">
        <v>60</v>
      </c>
      <c r="E1656" s="3">
        <v>45877.66574074074</v>
      </c>
      <c r="G1656" s="2" t="s">
        <v>937</v>
      </c>
      <c r="H1656" s="2">
        <v>1740421</v>
      </c>
      <c r="I1656" s="2" t="s">
        <v>600</v>
      </c>
      <c r="N1656">
        <v>21</v>
      </c>
      <c r="O1656" s="2" t="s">
        <v>153</v>
      </c>
      <c r="P1656">
        <v>1935411.2</v>
      </c>
      <c r="Q1656" s="2" t="s">
        <v>69</v>
      </c>
      <c r="S1656" s="2">
        <v>10686523</v>
      </c>
      <c r="T1656">
        <v>1935411.2</v>
      </c>
      <c r="U1656" s="2" t="s">
        <v>69</v>
      </c>
    </row>
    <row r="1657" spans="2:21" x14ac:dyDescent="0.2">
      <c r="B1657" s="2">
        <v>1208463</v>
      </c>
      <c r="C1657" s="2" t="s">
        <v>32</v>
      </c>
      <c r="D1657" s="2" t="s">
        <v>60</v>
      </c>
      <c r="E1657" s="3">
        <v>45877.66574074074</v>
      </c>
      <c r="G1657" s="2" t="s">
        <v>937</v>
      </c>
      <c r="H1657" s="2">
        <v>1740422</v>
      </c>
      <c r="I1657" s="2" t="s">
        <v>613</v>
      </c>
      <c r="N1657">
        <v>21</v>
      </c>
      <c r="O1657" s="2" t="s">
        <v>153</v>
      </c>
      <c r="P1657">
        <v>4886918.2</v>
      </c>
      <c r="Q1657" s="2" t="s">
        <v>69</v>
      </c>
      <c r="S1657" s="2">
        <v>10686524</v>
      </c>
      <c r="T1657">
        <v>4886918.2</v>
      </c>
      <c r="U1657" s="2" t="s">
        <v>69</v>
      </c>
    </row>
    <row r="1658" spans="2:21" x14ac:dyDescent="0.2">
      <c r="B1658" s="2">
        <v>1208463</v>
      </c>
      <c r="C1658" s="2" t="s">
        <v>32</v>
      </c>
      <c r="D1658" s="2" t="s">
        <v>60</v>
      </c>
      <c r="E1658" s="3">
        <v>45877.66574074074</v>
      </c>
      <c r="G1658" s="2" t="s">
        <v>937</v>
      </c>
      <c r="H1658" s="2">
        <v>1740423</v>
      </c>
      <c r="I1658" s="2" t="s">
        <v>626</v>
      </c>
      <c r="N1658">
        <v>21</v>
      </c>
      <c r="O1658" s="2" t="s">
        <v>153</v>
      </c>
      <c r="P1658">
        <v>2168996.63</v>
      </c>
      <c r="Q1658" s="2" t="s">
        <v>69</v>
      </c>
      <c r="S1658" s="2">
        <v>10686525</v>
      </c>
      <c r="T1658">
        <v>2168996.63</v>
      </c>
      <c r="U1658" s="2" t="s">
        <v>69</v>
      </c>
    </row>
    <row r="1659" spans="2:21" x14ac:dyDescent="0.2">
      <c r="B1659" s="2">
        <v>1208463</v>
      </c>
      <c r="C1659" s="2" t="s">
        <v>32</v>
      </c>
      <c r="D1659" s="2" t="s">
        <v>60</v>
      </c>
      <c r="E1659" s="3">
        <v>45877.66574074074</v>
      </c>
      <c r="G1659" s="2" t="s">
        <v>937</v>
      </c>
      <c r="H1659" s="2">
        <v>1740424</v>
      </c>
      <c r="I1659" s="2" t="s">
        <v>639</v>
      </c>
      <c r="N1659">
        <v>21</v>
      </c>
      <c r="O1659" s="2" t="s">
        <v>153</v>
      </c>
      <c r="P1659">
        <v>424529.97</v>
      </c>
      <c r="Q1659" s="2" t="s">
        <v>69</v>
      </c>
      <c r="S1659" s="2">
        <v>10686526</v>
      </c>
      <c r="T1659">
        <v>320683.68</v>
      </c>
      <c r="U1659" s="2" t="s">
        <v>69</v>
      </c>
    </row>
    <row r="1660" spans="2:21" x14ac:dyDescent="0.2">
      <c r="B1660" s="2">
        <v>1208463</v>
      </c>
      <c r="C1660" s="2" t="s">
        <v>32</v>
      </c>
      <c r="D1660" s="2" t="s">
        <v>60</v>
      </c>
      <c r="E1660" s="3">
        <v>45877.66574074074</v>
      </c>
      <c r="G1660" s="2" t="s">
        <v>937</v>
      </c>
      <c r="H1660" s="2">
        <v>1740425</v>
      </c>
      <c r="I1660" s="2" t="s">
        <v>652</v>
      </c>
      <c r="N1660">
        <v>21</v>
      </c>
      <c r="O1660" s="2" t="s">
        <v>153</v>
      </c>
      <c r="P1660">
        <v>42581.88</v>
      </c>
      <c r="Q1660" s="2" t="s">
        <v>69</v>
      </c>
      <c r="S1660" s="2">
        <v>10686527</v>
      </c>
      <c r="T1660">
        <v>42581.88</v>
      </c>
      <c r="U1660" s="2" t="s">
        <v>69</v>
      </c>
    </row>
    <row r="1661" spans="2:21" x14ac:dyDescent="0.2">
      <c r="B1661" s="2">
        <v>1208463</v>
      </c>
      <c r="C1661" s="2" t="s">
        <v>32</v>
      </c>
      <c r="D1661" s="2" t="s">
        <v>60</v>
      </c>
      <c r="E1661" s="3">
        <v>45877.66574074074</v>
      </c>
      <c r="G1661" s="2" t="s">
        <v>937</v>
      </c>
      <c r="H1661" s="2">
        <v>1740426</v>
      </c>
      <c r="I1661" s="2" t="s">
        <v>665</v>
      </c>
      <c r="N1661">
        <v>21</v>
      </c>
      <c r="O1661" s="2" t="s">
        <v>153</v>
      </c>
      <c r="P1661">
        <v>2020798.2</v>
      </c>
      <c r="Q1661" s="2" t="s">
        <v>69</v>
      </c>
      <c r="S1661" s="2">
        <v>10686528</v>
      </c>
      <c r="T1661">
        <v>2020798.2</v>
      </c>
      <c r="U1661" s="2" t="s">
        <v>69</v>
      </c>
    </row>
    <row r="1662" spans="2:21" x14ac:dyDescent="0.2">
      <c r="B1662" s="2">
        <v>1208463</v>
      </c>
      <c r="C1662" s="2" t="s">
        <v>32</v>
      </c>
      <c r="D1662" s="2" t="s">
        <v>60</v>
      </c>
      <c r="E1662" s="3">
        <v>45877.66574074074</v>
      </c>
      <c r="G1662" s="2" t="s">
        <v>937</v>
      </c>
      <c r="H1662" s="2">
        <v>1740427</v>
      </c>
      <c r="I1662" s="2" t="s">
        <v>678</v>
      </c>
      <c r="N1662">
        <v>21</v>
      </c>
      <c r="O1662" s="2" t="s">
        <v>153</v>
      </c>
      <c r="P1662">
        <v>2203927.0499999998</v>
      </c>
      <c r="Q1662" s="2" t="s">
        <v>69</v>
      </c>
      <c r="S1662" s="2">
        <v>10686529</v>
      </c>
      <c r="T1662">
        <v>2203927.0499999998</v>
      </c>
      <c r="U1662" s="2" t="s">
        <v>69</v>
      </c>
    </row>
    <row r="1663" spans="2:21" x14ac:dyDescent="0.2">
      <c r="B1663" s="2">
        <v>1208463</v>
      </c>
      <c r="C1663" s="2" t="s">
        <v>32</v>
      </c>
      <c r="D1663" s="2" t="s">
        <v>60</v>
      </c>
      <c r="E1663" s="3">
        <v>45877.66574074074</v>
      </c>
      <c r="G1663" s="2" t="s">
        <v>937</v>
      </c>
      <c r="H1663" s="2">
        <v>1740428</v>
      </c>
      <c r="I1663" s="2" t="s">
        <v>691</v>
      </c>
      <c r="N1663">
        <v>21</v>
      </c>
      <c r="O1663" s="2" t="s">
        <v>153</v>
      </c>
      <c r="P1663">
        <v>3389657.9</v>
      </c>
      <c r="Q1663" s="2" t="s">
        <v>69</v>
      </c>
      <c r="S1663" s="2">
        <v>10686530</v>
      </c>
      <c r="T1663">
        <v>1609977.55</v>
      </c>
      <c r="U1663" s="2" t="s">
        <v>69</v>
      </c>
    </row>
    <row r="1664" spans="2:21" x14ac:dyDescent="0.2">
      <c r="B1664" s="2">
        <v>1208463</v>
      </c>
      <c r="C1664" s="2" t="s">
        <v>32</v>
      </c>
      <c r="D1664" s="2" t="s">
        <v>60</v>
      </c>
      <c r="E1664" s="3">
        <v>45877.66574074074</v>
      </c>
      <c r="G1664" s="2" t="s">
        <v>937</v>
      </c>
      <c r="H1664" s="2">
        <v>1740429</v>
      </c>
      <c r="I1664" s="2" t="s">
        <v>704</v>
      </c>
      <c r="N1664">
        <v>21</v>
      </c>
      <c r="O1664" s="2" t="s">
        <v>153</v>
      </c>
      <c r="P1664">
        <v>888550.56</v>
      </c>
      <c r="Q1664" s="2" t="s">
        <v>69</v>
      </c>
      <c r="S1664" s="2">
        <v>10686531</v>
      </c>
      <c r="T1664">
        <v>784886.22</v>
      </c>
      <c r="U1664" s="2" t="s">
        <v>69</v>
      </c>
    </row>
    <row r="1665" spans="2:21" x14ac:dyDescent="0.2">
      <c r="B1665" s="2">
        <v>1208463</v>
      </c>
      <c r="C1665" s="2" t="s">
        <v>32</v>
      </c>
      <c r="D1665" s="2" t="s">
        <v>60</v>
      </c>
      <c r="E1665" s="3">
        <v>45877.66574074074</v>
      </c>
      <c r="G1665" s="2" t="s">
        <v>937</v>
      </c>
      <c r="H1665" s="2">
        <v>1740430</v>
      </c>
      <c r="I1665" s="2" t="s">
        <v>717</v>
      </c>
      <c r="N1665">
        <v>21</v>
      </c>
      <c r="O1665" s="2" t="s">
        <v>153</v>
      </c>
      <c r="P1665">
        <v>1808913.23</v>
      </c>
      <c r="Q1665" s="2" t="s">
        <v>69</v>
      </c>
      <c r="S1665" s="2">
        <v>10686532</v>
      </c>
      <c r="T1665">
        <v>1808913.23</v>
      </c>
      <c r="U1665" s="2" t="s">
        <v>69</v>
      </c>
    </row>
    <row r="1666" spans="2:21" x14ac:dyDescent="0.2">
      <c r="B1666" s="2">
        <v>1208463</v>
      </c>
      <c r="C1666" s="2" t="s">
        <v>32</v>
      </c>
      <c r="D1666" s="2" t="s">
        <v>60</v>
      </c>
      <c r="E1666" s="3">
        <v>45877.66574074074</v>
      </c>
      <c r="G1666" s="2" t="s">
        <v>937</v>
      </c>
      <c r="H1666" s="2">
        <v>1740431</v>
      </c>
      <c r="I1666" s="2" t="s">
        <v>730</v>
      </c>
      <c r="N1666">
        <v>21</v>
      </c>
      <c r="O1666" s="2" t="s">
        <v>153</v>
      </c>
      <c r="P1666">
        <v>2824713.2</v>
      </c>
      <c r="Q1666" s="2" t="s">
        <v>69</v>
      </c>
      <c r="S1666" s="2">
        <v>10686533</v>
      </c>
      <c r="T1666">
        <v>360340.35</v>
      </c>
      <c r="U1666" s="2" t="s">
        <v>69</v>
      </c>
    </row>
    <row r="1667" spans="2:21" x14ac:dyDescent="0.2">
      <c r="B1667" s="2">
        <v>1208463</v>
      </c>
      <c r="C1667" s="2" t="s">
        <v>32</v>
      </c>
      <c r="D1667" s="2" t="s">
        <v>60</v>
      </c>
      <c r="E1667" s="3">
        <v>45877.66574074074</v>
      </c>
      <c r="G1667" s="2" t="s">
        <v>937</v>
      </c>
      <c r="H1667" s="2">
        <v>1740432</v>
      </c>
      <c r="I1667" s="2" t="s">
        <v>743</v>
      </c>
      <c r="N1667">
        <v>21</v>
      </c>
      <c r="O1667" s="2" t="s">
        <v>153</v>
      </c>
      <c r="P1667">
        <v>11419794.66</v>
      </c>
      <c r="Q1667" s="2" t="s">
        <v>69</v>
      </c>
      <c r="S1667" s="2">
        <v>10686534</v>
      </c>
      <c r="T1667">
        <v>5197933.74</v>
      </c>
      <c r="U1667" s="2" t="s">
        <v>69</v>
      </c>
    </row>
    <row r="1668" spans="2:21" x14ac:dyDescent="0.2">
      <c r="B1668" s="2">
        <v>1208463</v>
      </c>
      <c r="C1668" s="2" t="s">
        <v>32</v>
      </c>
      <c r="D1668" s="2" t="s">
        <v>60</v>
      </c>
      <c r="E1668" s="3">
        <v>45877.66574074074</v>
      </c>
      <c r="G1668" s="2" t="s">
        <v>937</v>
      </c>
      <c r="H1668" s="2">
        <v>1740433</v>
      </c>
      <c r="I1668" s="2" t="s">
        <v>756</v>
      </c>
      <c r="N1668">
        <v>21</v>
      </c>
      <c r="O1668" s="2" t="s">
        <v>153</v>
      </c>
      <c r="P1668">
        <v>1401935.47</v>
      </c>
      <c r="Q1668" s="2" t="s">
        <v>69</v>
      </c>
      <c r="S1668" s="2">
        <v>10686535</v>
      </c>
      <c r="T1668">
        <v>1401935.47</v>
      </c>
      <c r="U1668" s="2" t="s">
        <v>69</v>
      </c>
    </row>
    <row r="1669" spans="2:21" x14ac:dyDescent="0.2">
      <c r="B1669" s="2">
        <v>1208463</v>
      </c>
      <c r="C1669" s="2" t="s">
        <v>32</v>
      </c>
      <c r="D1669" s="2" t="s">
        <v>60</v>
      </c>
      <c r="E1669" s="3">
        <v>45877.66574074074</v>
      </c>
      <c r="G1669" s="2" t="s">
        <v>937</v>
      </c>
      <c r="H1669" s="2">
        <v>1740434</v>
      </c>
      <c r="I1669" s="2" t="s">
        <v>769</v>
      </c>
      <c r="N1669">
        <v>21</v>
      </c>
      <c r="O1669" s="2" t="s">
        <v>153</v>
      </c>
      <c r="P1669">
        <v>993037.24</v>
      </c>
      <c r="Q1669" s="2" t="s">
        <v>69</v>
      </c>
      <c r="S1669" s="2">
        <v>10686536</v>
      </c>
      <c r="T1669">
        <v>463017.98</v>
      </c>
      <c r="U1669" s="2" t="s">
        <v>69</v>
      </c>
    </row>
    <row r="1670" spans="2:21" x14ac:dyDescent="0.2">
      <c r="B1670" s="2">
        <v>1208463</v>
      </c>
      <c r="C1670" s="2" t="s">
        <v>32</v>
      </c>
      <c r="D1670" s="2" t="s">
        <v>60</v>
      </c>
      <c r="E1670" s="3">
        <v>45877.66574074074</v>
      </c>
      <c r="G1670" s="2" t="s">
        <v>937</v>
      </c>
      <c r="H1670" s="2">
        <v>1740435</v>
      </c>
      <c r="I1670" s="2" t="s">
        <v>782</v>
      </c>
      <c r="N1670">
        <v>21</v>
      </c>
      <c r="O1670" s="2" t="s">
        <v>153</v>
      </c>
      <c r="P1670">
        <v>1864526.6</v>
      </c>
      <c r="Q1670" s="2" t="s">
        <v>69</v>
      </c>
      <c r="S1670" s="2">
        <v>10686537</v>
      </c>
      <c r="T1670">
        <v>1287767.8</v>
      </c>
      <c r="U1670" s="2" t="s">
        <v>69</v>
      </c>
    </row>
    <row r="1671" spans="2:21" x14ac:dyDescent="0.2">
      <c r="B1671" s="2">
        <v>1208463</v>
      </c>
      <c r="C1671" s="2" t="s">
        <v>32</v>
      </c>
      <c r="D1671" s="2" t="s">
        <v>60</v>
      </c>
      <c r="E1671" s="3">
        <v>45877.66574074074</v>
      </c>
      <c r="G1671" s="2" t="s">
        <v>937</v>
      </c>
      <c r="H1671" s="2">
        <v>1740436</v>
      </c>
      <c r="I1671" s="2" t="s">
        <v>795</v>
      </c>
      <c r="N1671">
        <v>21</v>
      </c>
      <c r="O1671" s="2" t="s">
        <v>153</v>
      </c>
      <c r="P1671">
        <v>3077840.67</v>
      </c>
      <c r="Q1671" s="2" t="s">
        <v>69</v>
      </c>
      <c r="S1671" s="2">
        <v>10686538</v>
      </c>
      <c r="T1671">
        <v>711988.41</v>
      </c>
      <c r="U1671" s="2" t="s">
        <v>69</v>
      </c>
    </row>
    <row r="1672" spans="2:21" x14ac:dyDescent="0.2">
      <c r="B1672" s="2">
        <v>1208463</v>
      </c>
      <c r="C1672" s="2" t="s">
        <v>32</v>
      </c>
      <c r="D1672" s="2" t="s">
        <v>60</v>
      </c>
      <c r="E1672" s="3">
        <v>45877.66574074074</v>
      </c>
      <c r="G1672" s="2" t="s">
        <v>937</v>
      </c>
      <c r="H1672" s="2">
        <v>1740437</v>
      </c>
      <c r="I1672" s="2" t="s">
        <v>808</v>
      </c>
      <c r="N1672">
        <v>21</v>
      </c>
      <c r="O1672" s="2" t="s">
        <v>153</v>
      </c>
      <c r="P1672">
        <v>806277.36</v>
      </c>
      <c r="Q1672" s="2" t="s">
        <v>69</v>
      </c>
      <c r="S1672" s="2">
        <v>10686539</v>
      </c>
      <c r="T1672">
        <v>302802.92</v>
      </c>
      <c r="U1672" s="2" t="s">
        <v>69</v>
      </c>
    </row>
    <row r="1673" spans="2:21" x14ac:dyDescent="0.2">
      <c r="B1673" s="2">
        <v>1208463</v>
      </c>
      <c r="C1673" s="2" t="s">
        <v>32</v>
      </c>
      <c r="D1673" s="2" t="s">
        <v>60</v>
      </c>
      <c r="E1673" s="3">
        <v>45877.66574074074</v>
      </c>
      <c r="G1673" s="2" t="s">
        <v>937</v>
      </c>
      <c r="H1673" s="2">
        <v>1740438</v>
      </c>
      <c r="I1673" s="2" t="s">
        <v>821</v>
      </c>
      <c r="N1673">
        <v>21</v>
      </c>
      <c r="O1673" s="2" t="s">
        <v>153</v>
      </c>
      <c r="P1673">
        <v>14150990.4</v>
      </c>
      <c r="Q1673" s="2" t="s">
        <v>69</v>
      </c>
      <c r="S1673" s="2">
        <v>10686540</v>
      </c>
      <c r="T1673">
        <v>10613242.800000001</v>
      </c>
      <c r="U1673" s="2" t="s">
        <v>69</v>
      </c>
    </row>
    <row r="1674" spans="2:21" x14ac:dyDescent="0.2">
      <c r="B1674" s="2">
        <v>1208463</v>
      </c>
      <c r="C1674" s="2" t="s">
        <v>32</v>
      </c>
      <c r="D1674" s="2" t="s">
        <v>60</v>
      </c>
      <c r="E1674" s="3">
        <v>45877.66574074074</v>
      </c>
      <c r="G1674" s="2" t="s">
        <v>937</v>
      </c>
      <c r="H1674" s="2">
        <v>1740439</v>
      </c>
      <c r="I1674" s="2" t="s">
        <v>834</v>
      </c>
      <c r="N1674">
        <v>21</v>
      </c>
      <c r="O1674" s="2" t="s">
        <v>153</v>
      </c>
      <c r="P1674">
        <v>3784567.2</v>
      </c>
      <c r="Q1674" s="2" t="s">
        <v>69</v>
      </c>
      <c r="S1674" s="2">
        <v>10686541</v>
      </c>
      <c r="T1674">
        <v>3784567.2</v>
      </c>
      <c r="U1674" s="2" t="s">
        <v>69</v>
      </c>
    </row>
    <row r="1675" spans="2:21" x14ac:dyDescent="0.2">
      <c r="B1675" s="2">
        <v>1208463</v>
      </c>
      <c r="C1675" s="2" t="s">
        <v>32</v>
      </c>
      <c r="D1675" s="2" t="s">
        <v>60</v>
      </c>
      <c r="E1675" s="3">
        <v>45877.66574074074</v>
      </c>
      <c r="G1675" s="2" t="s">
        <v>937</v>
      </c>
      <c r="H1675" s="2">
        <v>1740440</v>
      </c>
      <c r="I1675" s="2" t="s">
        <v>847</v>
      </c>
      <c r="N1675">
        <v>1</v>
      </c>
      <c r="O1675" s="2" t="s">
        <v>153</v>
      </c>
      <c r="P1675">
        <v>0</v>
      </c>
      <c r="Q1675" s="2" t="s">
        <v>69</v>
      </c>
      <c r="S1675" s="2">
        <v>10686542</v>
      </c>
      <c r="T1675">
        <v>0</v>
      </c>
      <c r="U1675" s="2" t="s">
        <v>69</v>
      </c>
    </row>
    <row r="1676" spans="2:21" x14ac:dyDescent="0.2">
      <c r="B1676" s="2">
        <v>1208463</v>
      </c>
      <c r="C1676" s="2" t="s">
        <v>32</v>
      </c>
      <c r="D1676" s="2" t="s">
        <v>60</v>
      </c>
      <c r="E1676" s="3">
        <v>45877.66574074074</v>
      </c>
      <c r="G1676" s="2" t="s">
        <v>937</v>
      </c>
      <c r="H1676" s="2">
        <v>1740441</v>
      </c>
      <c r="I1676" s="2" t="s">
        <v>860</v>
      </c>
      <c r="N1676">
        <v>1</v>
      </c>
      <c r="O1676" s="2" t="s">
        <v>153</v>
      </c>
      <c r="P1676">
        <v>3640399765.46</v>
      </c>
      <c r="Q1676" s="2" t="s">
        <v>69</v>
      </c>
      <c r="S1676" s="2">
        <v>10686543</v>
      </c>
      <c r="T1676">
        <v>3564766039.3800001</v>
      </c>
      <c r="U1676" s="2" t="s">
        <v>69</v>
      </c>
    </row>
    <row r="1677" spans="2:21" x14ac:dyDescent="0.2">
      <c r="B1677" s="2">
        <v>1208463</v>
      </c>
      <c r="C1677" s="2" t="s">
        <v>32</v>
      </c>
      <c r="D1677" s="2" t="s">
        <v>60</v>
      </c>
      <c r="E1677" s="3">
        <v>45877.66574074074</v>
      </c>
      <c r="G1677" s="2" t="s">
        <v>937</v>
      </c>
      <c r="H1677" s="2">
        <v>1740442</v>
      </c>
      <c r="I1677" s="2" t="s">
        <v>873</v>
      </c>
      <c r="N1677">
        <v>1</v>
      </c>
      <c r="O1677" s="2" t="s">
        <v>153</v>
      </c>
      <c r="P1677">
        <v>691675955.44000006</v>
      </c>
      <c r="Q1677" s="2" t="s">
        <v>69</v>
      </c>
      <c r="S1677" s="2">
        <v>10686544</v>
      </c>
      <c r="T1677">
        <v>677305547.48000002</v>
      </c>
      <c r="U1677" s="2" t="s">
        <v>69</v>
      </c>
    </row>
    <row r="1678" spans="2:21" x14ac:dyDescent="0.2">
      <c r="B1678" s="2">
        <v>1209867</v>
      </c>
      <c r="C1678" s="2" t="s">
        <v>33</v>
      </c>
      <c r="D1678" s="2" t="s">
        <v>61</v>
      </c>
      <c r="E1678" s="3">
        <v>45881.601446759261</v>
      </c>
      <c r="G1678" s="2" t="s">
        <v>937</v>
      </c>
      <c r="H1678" s="2">
        <v>1740381</v>
      </c>
      <c r="I1678" s="2" t="s">
        <v>64</v>
      </c>
      <c r="N1678">
        <v>21</v>
      </c>
      <c r="O1678" s="2" t="s">
        <v>84</v>
      </c>
      <c r="P1678">
        <v>1450014991.3499999</v>
      </c>
      <c r="Q1678" s="2" t="s">
        <v>69</v>
      </c>
      <c r="S1678" s="2">
        <v>10720867</v>
      </c>
      <c r="T1678">
        <v>1450014991.3499999</v>
      </c>
      <c r="U1678" s="2" t="s">
        <v>69</v>
      </c>
    </row>
    <row r="1679" spans="2:21" x14ac:dyDescent="0.2">
      <c r="B1679" s="2">
        <v>1209867</v>
      </c>
      <c r="C1679" s="2" t="s">
        <v>33</v>
      </c>
      <c r="D1679" s="2" t="s">
        <v>61</v>
      </c>
      <c r="E1679" s="3">
        <v>45881.601446759261</v>
      </c>
      <c r="G1679" s="2" t="s">
        <v>937</v>
      </c>
      <c r="H1679" s="2">
        <v>1740382</v>
      </c>
      <c r="I1679" s="2" t="s">
        <v>92</v>
      </c>
      <c r="N1679">
        <v>21</v>
      </c>
      <c r="O1679" s="2" t="s">
        <v>84</v>
      </c>
      <c r="P1679">
        <v>9590460</v>
      </c>
      <c r="Q1679" s="2" t="s">
        <v>69</v>
      </c>
      <c r="S1679" s="2">
        <v>10720868</v>
      </c>
      <c r="T1679">
        <v>9590460</v>
      </c>
      <c r="U1679" s="2" t="s">
        <v>69</v>
      </c>
    </row>
    <row r="1680" spans="2:21" x14ac:dyDescent="0.2">
      <c r="B1680" s="2">
        <v>1209867</v>
      </c>
      <c r="C1680" s="2" t="s">
        <v>33</v>
      </c>
      <c r="D1680" s="2" t="s">
        <v>61</v>
      </c>
      <c r="E1680" s="3">
        <v>45881.601446759261</v>
      </c>
      <c r="G1680" s="2" t="s">
        <v>937</v>
      </c>
      <c r="H1680" s="2">
        <v>1740383</v>
      </c>
      <c r="I1680" s="2" t="s">
        <v>105</v>
      </c>
      <c r="N1680">
        <v>21</v>
      </c>
      <c r="O1680" s="2" t="s">
        <v>84</v>
      </c>
      <c r="P1680">
        <v>935307.52</v>
      </c>
      <c r="Q1680" s="2" t="s">
        <v>69</v>
      </c>
      <c r="S1680" s="2">
        <v>10720869</v>
      </c>
      <c r="T1680">
        <v>935307.52</v>
      </c>
      <c r="U1680" s="2" t="s">
        <v>69</v>
      </c>
    </row>
    <row r="1681" spans="2:21" x14ac:dyDescent="0.2">
      <c r="B1681" s="2">
        <v>1209867</v>
      </c>
      <c r="C1681" s="2" t="s">
        <v>33</v>
      </c>
      <c r="D1681" s="2" t="s">
        <v>61</v>
      </c>
      <c r="E1681" s="3">
        <v>45881.601446759261</v>
      </c>
      <c r="G1681" s="2" t="s">
        <v>937</v>
      </c>
      <c r="H1681" s="2">
        <v>1740384</v>
      </c>
      <c r="I1681" s="2" t="s">
        <v>118</v>
      </c>
      <c r="N1681">
        <v>21</v>
      </c>
      <c r="O1681" s="2" t="s">
        <v>84</v>
      </c>
      <c r="P1681">
        <v>87282455.790000007</v>
      </c>
      <c r="Q1681" s="2" t="s">
        <v>69</v>
      </c>
      <c r="S1681" s="2">
        <v>10720870</v>
      </c>
      <c r="T1681">
        <v>87282455.790000007</v>
      </c>
      <c r="U1681" s="2" t="s">
        <v>69</v>
      </c>
    </row>
    <row r="1682" spans="2:21" x14ac:dyDescent="0.2">
      <c r="B1682" s="2">
        <v>1209867</v>
      </c>
      <c r="C1682" s="2" t="s">
        <v>33</v>
      </c>
      <c r="D1682" s="2" t="s">
        <v>61</v>
      </c>
      <c r="E1682" s="3">
        <v>45881.601446759261</v>
      </c>
      <c r="G1682" s="2" t="s">
        <v>937</v>
      </c>
      <c r="H1682" s="2">
        <v>1740385</v>
      </c>
      <c r="I1682" s="2" t="s">
        <v>131</v>
      </c>
      <c r="N1682">
        <v>21</v>
      </c>
      <c r="O1682" s="2" t="s">
        <v>84</v>
      </c>
      <c r="P1682">
        <v>25340067.809999999</v>
      </c>
      <c r="Q1682" s="2" t="s">
        <v>69</v>
      </c>
      <c r="S1682" s="2">
        <v>10720871</v>
      </c>
      <c r="T1682">
        <v>25340067.809999999</v>
      </c>
      <c r="U1682" s="2" t="s">
        <v>69</v>
      </c>
    </row>
    <row r="1683" spans="2:21" x14ac:dyDescent="0.2">
      <c r="B1683" s="2">
        <v>1209867</v>
      </c>
      <c r="C1683" s="2" t="s">
        <v>33</v>
      </c>
      <c r="D1683" s="2" t="s">
        <v>61</v>
      </c>
      <c r="E1683" s="3">
        <v>45881.601446759261</v>
      </c>
      <c r="G1683" s="2" t="s">
        <v>937</v>
      </c>
      <c r="H1683" s="2">
        <v>1740386</v>
      </c>
      <c r="I1683" s="2" t="s">
        <v>144</v>
      </c>
      <c r="N1683">
        <v>21</v>
      </c>
      <c r="O1683" s="2" t="s">
        <v>153</v>
      </c>
      <c r="P1683">
        <v>3107185.55</v>
      </c>
      <c r="Q1683" s="2" t="s">
        <v>69</v>
      </c>
      <c r="S1683" s="2">
        <v>10720872</v>
      </c>
      <c r="T1683">
        <v>2885395.65</v>
      </c>
      <c r="U1683" s="2" t="s">
        <v>69</v>
      </c>
    </row>
    <row r="1684" spans="2:21" x14ac:dyDescent="0.2">
      <c r="B1684" s="2">
        <v>1209867</v>
      </c>
      <c r="C1684" s="2" t="s">
        <v>33</v>
      </c>
      <c r="D1684" s="2" t="s">
        <v>61</v>
      </c>
      <c r="E1684" s="3">
        <v>45881.601446759261</v>
      </c>
      <c r="G1684" s="2" t="s">
        <v>937</v>
      </c>
      <c r="H1684" s="2">
        <v>1740387</v>
      </c>
      <c r="I1684" s="2" t="s">
        <v>158</v>
      </c>
      <c r="N1684">
        <v>21</v>
      </c>
      <c r="O1684" s="2" t="s">
        <v>153</v>
      </c>
      <c r="P1684">
        <v>2122648.56</v>
      </c>
      <c r="Q1684" s="2" t="s">
        <v>69</v>
      </c>
      <c r="S1684" s="2">
        <v>10720873</v>
      </c>
      <c r="T1684">
        <v>1518675.72</v>
      </c>
      <c r="U1684" s="2" t="s">
        <v>69</v>
      </c>
    </row>
    <row r="1685" spans="2:21" x14ac:dyDescent="0.2">
      <c r="B1685" s="2">
        <v>1209867</v>
      </c>
      <c r="C1685" s="2" t="s">
        <v>33</v>
      </c>
      <c r="D1685" s="2" t="s">
        <v>61</v>
      </c>
      <c r="E1685" s="3">
        <v>45881.601446759261</v>
      </c>
      <c r="G1685" s="2" t="s">
        <v>937</v>
      </c>
      <c r="H1685" s="2">
        <v>1740388</v>
      </c>
      <c r="I1685" s="2" t="s">
        <v>171</v>
      </c>
      <c r="N1685">
        <v>21</v>
      </c>
      <c r="O1685" s="2" t="s">
        <v>153</v>
      </c>
      <c r="P1685">
        <v>3954597.45</v>
      </c>
      <c r="Q1685" s="2" t="s">
        <v>69</v>
      </c>
      <c r="S1685" s="2">
        <v>10720874</v>
      </c>
      <c r="T1685">
        <v>2641589.5</v>
      </c>
      <c r="U1685" s="2" t="s">
        <v>69</v>
      </c>
    </row>
    <row r="1686" spans="2:21" x14ac:dyDescent="0.2">
      <c r="B1686" s="2">
        <v>1209867</v>
      </c>
      <c r="C1686" s="2" t="s">
        <v>33</v>
      </c>
      <c r="D1686" s="2" t="s">
        <v>61</v>
      </c>
      <c r="E1686" s="3">
        <v>45881.601446759261</v>
      </c>
      <c r="G1686" s="2" t="s">
        <v>937</v>
      </c>
      <c r="H1686" s="2">
        <v>1740389</v>
      </c>
      <c r="I1686" s="2" t="s">
        <v>184</v>
      </c>
      <c r="N1686">
        <v>21</v>
      </c>
      <c r="O1686" s="2" t="s">
        <v>153</v>
      </c>
      <c r="P1686">
        <v>2264158.98</v>
      </c>
      <c r="Q1686" s="2" t="s">
        <v>69</v>
      </c>
      <c r="S1686" s="2">
        <v>10720875</v>
      </c>
      <c r="T1686">
        <v>1236194.1000000001</v>
      </c>
      <c r="U1686" s="2" t="s">
        <v>69</v>
      </c>
    </row>
    <row r="1687" spans="2:21" x14ac:dyDescent="0.2">
      <c r="B1687" s="2">
        <v>1209867</v>
      </c>
      <c r="C1687" s="2" t="s">
        <v>33</v>
      </c>
      <c r="D1687" s="2" t="s">
        <v>61</v>
      </c>
      <c r="E1687" s="3">
        <v>45881.601446759261</v>
      </c>
      <c r="G1687" s="2" t="s">
        <v>937</v>
      </c>
      <c r="H1687" s="2">
        <v>1740390</v>
      </c>
      <c r="I1687" s="2" t="s">
        <v>197</v>
      </c>
      <c r="N1687">
        <v>21</v>
      </c>
      <c r="O1687" s="2" t="s">
        <v>153</v>
      </c>
      <c r="P1687">
        <v>5935735.5899999999</v>
      </c>
      <c r="Q1687" s="2" t="s">
        <v>69</v>
      </c>
      <c r="S1687" s="2">
        <v>10720876</v>
      </c>
      <c r="T1687">
        <v>3156483.66</v>
      </c>
      <c r="U1687" s="2" t="s">
        <v>69</v>
      </c>
    </row>
    <row r="1688" spans="2:21" x14ac:dyDescent="0.2">
      <c r="B1688" s="2">
        <v>1209867</v>
      </c>
      <c r="C1688" s="2" t="s">
        <v>33</v>
      </c>
      <c r="D1688" s="2" t="s">
        <v>61</v>
      </c>
      <c r="E1688" s="3">
        <v>45881.601446759261</v>
      </c>
      <c r="G1688" s="2" t="s">
        <v>937</v>
      </c>
      <c r="H1688" s="2">
        <v>1740391</v>
      </c>
      <c r="I1688" s="2" t="s">
        <v>210</v>
      </c>
      <c r="N1688">
        <v>21</v>
      </c>
      <c r="O1688" s="2" t="s">
        <v>153</v>
      </c>
      <c r="P1688">
        <v>6509456.0999999996</v>
      </c>
      <c r="Q1688" s="2" t="s">
        <v>69</v>
      </c>
      <c r="S1688" s="2">
        <v>10720877</v>
      </c>
      <c r="T1688">
        <v>3062101.38</v>
      </c>
      <c r="U1688" s="2" t="s">
        <v>69</v>
      </c>
    </row>
    <row r="1689" spans="2:21" x14ac:dyDescent="0.2">
      <c r="B1689" s="2">
        <v>1209867</v>
      </c>
      <c r="C1689" s="2" t="s">
        <v>33</v>
      </c>
      <c r="D1689" s="2" t="s">
        <v>61</v>
      </c>
      <c r="E1689" s="3">
        <v>45881.601446759261</v>
      </c>
      <c r="G1689" s="2" t="s">
        <v>937</v>
      </c>
      <c r="H1689" s="2">
        <v>1740392</v>
      </c>
      <c r="I1689" s="2" t="s">
        <v>223</v>
      </c>
      <c r="N1689">
        <v>21</v>
      </c>
      <c r="O1689" s="2" t="s">
        <v>153</v>
      </c>
      <c r="P1689">
        <v>566039.1</v>
      </c>
      <c r="Q1689" s="2" t="s">
        <v>69</v>
      </c>
      <c r="S1689" s="2">
        <v>10720878</v>
      </c>
      <c r="T1689">
        <v>355254.39</v>
      </c>
      <c r="U1689" s="2" t="s">
        <v>69</v>
      </c>
    </row>
    <row r="1690" spans="2:21" x14ac:dyDescent="0.2">
      <c r="B1690" s="2">
        <v>1209867</v>
      </c>
      <c r="C1690" s="2" t="s">
        <v>33</v>
      </c>
      <c r="D1690" s="2" t="s">
        <v>61</v>
      </c>
      <c r="E1690" s="3">
        <v>45881.601446759261</v>
      </c>
      <c r="G1690" s="2" t="s">
        <v>937</v>
      </c>
      <c r="H1690" s="2">
        <v>1740393</v>
      </c>
      <c r="I1690" s="2" t="s">
        <v>236</v>
      </c>
      <c r="N1690">
        <v>21</v>
      </c>
      <c r="O1690" s="2" t="s">
        <v>153</v>
      </c>
      <c r="P1690">
        <v>495285.18</v>
      </c>
      <c r="Q1690" s="2" t="s">
        <v>69</v>
      </c>
      <c r="S1690" s="2">
        <v>10720879</v>
      </c>
      <c r="T1690">
        <v>293916.18</v>
      </c>
      <c r="U1690" s="2" t="s">
        <v>69</v>
      </c>
    </row>
    <row r="1691" spans="2:21" x14ac:dyDescent="0.2">
      <c r="B1691" s="2">
        <v>1209867</v>
      </c>
      <c r="C1691" s="2" t="s">
        <v>33</v>
      </c>
      <c r="D1691" s="2" t="s">
        <v>61</v>
      </c>
      <c r="E1691" s="3">
        <v>45881.601446759261</v>
      </c>
      <c r="G1691" s="2" t="s">
        <v>937</v>
      </c>
      <c r="H1691" s="2">
        <v>1740394</v>
      </c>
      <c r="I1691" s="2" t="s">
        <v>249</v>
      </c>
      <c r="N1691">
        <v>21</v>
      </c>
      <c r="O1691" s="2" t="s">
        <v>153</v>
      </c>
      <c r="P1691">
        <v>7909194.9000000004</v>
      </c>
      <c r="Q1691" s="2" t="s">
        <v>69</v>
      </c>
      <c r="S1691" s="2">
        <v>10720880</v>
      </c>
      <c r="T1691">
        <v>7909194.9000000004</v>
      </c>
      <c r="U1691" s="2" t="s">
        <v>69</v>
      </c>
    </row>
    <row r="1692" spans="2:21" x14ac:dyDescent="0.2">
      <c r="B1692" s="2">
        <v>1209867</v>
      </c>
      <c r="C1692" s="2" t="s">
        <v>33</v>
      </c>
      <c r="D1692" s="2" t="s">
        <v>61</v>
      </c>
      <c r="E1692" s="3">
        <v>45881.601446759261</v>
      </c>
      <c r="G1692" s="2" t="s">
        <v>937</v>
      </c>
      <c r="H1692" s="2">
        <v>1740395</v>
      </c>
      <c r="I1692" s="2" t="s">
        <v>262</v>
      </c>
      <c r="N1692">
        <v>21</v>
      </c>
      <c r="O1692" s="2" t="s">
        <v>153</v>
      </c>
      <c r="P1692">
        <v>1981138.14</v>
      </c>
      <c r="Q1692" s="2" t="s">
        <v>69</v>
      </c>
      <c r="S1692" s="2">
        <v>10720881</v>
      </c>
      <c r="T1692">
        <v>1981138.14</v>
      </c>
      <c r="U1692" s="2" t="s">
        <v>69</v>
      </c>
    </row>
    <row r="1693" spans="2:21" x14ac:dyDescent="0.2">
      <c r="B1693" s="2">
        <v>1209867</v>
      </c>
      <c r="C1693" s="2" t="s">
        <v>33</v>
      </c>
      <c r="D1693" s="2" t="s">
        <v>61</v>
      </c>
      <c r="E1693" s="3">
        <v>45881.601446759261</v>
      </c>
      <c r="G1693" s="2" t="s">
        <v>937</v>
      </c>
      <c r="H1693" s="2">
        <v>1740396</v>
      </c>
      <c r="I1693" s="2" t="s">
        <v>275</v>
      </c>
      <c r="N1693">
        <v>21</v>
      </c>
      <c r="O1693" s="2" t="s">
        <v>153</v>
      </c>
      <c r="P1693">
        <v>2122648.56</v>
      </c>
      <c r="Q1693" s="2" t="s">
        <v>69</v>
      </c>
      <c r="S1693" s="2">
        <v>10720882</v>
      </c>
      <c r="T1693">
        <v>820677.36</v>
      </c>
      <c r="U1693" s="2" t="s">
        <v>69</v>
      </c>
    </row>
    <row r="1694" spans="2:21" x14ac:dyDescent="0.2">
      <c r="B1694" s="2">
        <v>1209867</v>
      </c>
      <c r="C1694" s="2" t="s">
        <v>33</v>
      </c>
      <c r="D1694" s="2" t="s">
        <v>61</v>
      </c>
      <c r="E1694" s="3">
        <v>45881.601446759261</v>
      </c>
      <c r="G1694" s="2" t="s">
        <v>937</v>
      </c>
      <c r="H1694" s="2">
        <v>1740397</v>
      </c>
      <c r="I1694" s="2" t="s">
        <v>288</v>
      </c>
      <c r="N1694">
        <v>21</v>
      </c>
      <c r="O1694" s="2" t="s">
        <v>153</v>
      </c>
      <c r="P1694">
        <v>1981138.14</v>
      </c>
      <c r="Q1694" s="2" t="s">
        <v>69</v>
      </c>
      <c r="S1694" s="2">
        <v>10720883</v>
      </c>
      <c r="T1694">
        <v>1371786</v>
      </c>
      <c r="U1694" s="2" t="s">
        <v>69</v>
      </c>
    </row>
    <row r="1695" spans="2:21" x14ac:dyDescent="0.2">
      <c r="B1695" s="2">
        <v>1209867</v>
      </c>
      <c r="C1695" s="2" t="s">
        <v>33</v>
      </c>
      <c r="D1695" s="2" t="s">
        <v>61</v>
      </c>
      <c r="E1695" s="3">
        <v>45881.601446759261</v>
      </c>
      <c r="G1695" s="2" t="s">
        <v>937</v>
      </c>
      <c r="H1695" s="2">
        <v>1740398</v>
      </c>
      <c r="I1695" s="2" t="s">
        <v>301</v>
      </c>
      <c r="N1695">
        <v>21</v>
      </c>
      <c r="O1695" s="2" t="s">
        <v>153</v>
      </c>
      <c r="P1695">
        <v>990569.07</v>
      </c>
      <c r="Q1695" s="2" t="s">
        <v>69</v>
      </c>
      <c r="S1695" s="2">
        <v>10720884</v>
      </c>
      <c r="T1695">
        <v>661411.38</v>
      </c>
      <c r="U1695" s="2" t="s">
        <v>69</v>
      </c>
    </row>
    <row r="1696" spans="2:21" x14ac:dyDescent="0.2">
      <c r="B1696" s="2">
        <v>1209867</v>
      </c>
      <c r="C1696" s="2" t="s">
        <v>33</v>
      </c>
      <c r="D1696" s="2" t="s">
        <v>61</v>
      </c>
      <c r="E1696" s="3">
        <v>45881.601446759261</v>
      </c>
      <c r="G1696" s="2" t="s">
        <v>937</v>
      </c>
      <c r="H1696" s="2">
        <v>1740399</v>
      </c>
      <c r="I1696" s="2" t="s">
        <v>314</v>
      </c>
      <c r="N1696">
        <v>21</v>
      </c>
      <c r="O1696" s="2" t="s">
        <v>153</v>
      </c>
      <c r="P1696">
        <v>2655015.5499999998</v>
      </c>
      <c r="Q1696" s="2" t="s">
        <v>69</v>
      </c>
      <c r="S1696" s="2">
        <v>10720885</v>
      </c>
      <c r="T1696">
        <v>2655015.5499999998</v>
      </c>
      <c r="U1696" s="2" t="s">
        <v>69</v>
      </c>
    </row>
    <row r="1697" spans="2:21" x14ac:dyDescent="0.2">
      <c r="B1697" s="2">
        <v>1209867</v>
      </c>
      <c r="C1697" s="2" t="s">
        <v>33</v>
      </c>
      <c r="D1697" s="2" t="s">
        <v>61</v>
      </c>
      <c r="E1697" s="3">
        <v>45881.601446759261</v>
      </c>
      <c r="G1697" s="2" t="s">
        <v>937</v>
      </c>
      <c r="H1697" s="2">
        <v>1740400</v>
      </c>
      <c r="I1697" s="2" t="s">
        <v>327</v>
      </c>
      <c r="N1697">
        <v>21</v>
      </c>
      <c r="O1697" s="2" t="s">
        <v>153</v>
      </c>
      <c r="P1697">
        <v>1330085.46</v>
      </c>
      <c r="Q1697" s="2" t="s">
        <v>69</v>
      </c>
      <c r="S1697" s="2">
        <v>10720886</v>
      </c>
      <c r="T1697">
        <v>1330085.46</v>
      </c>
      <c r="U1697" s="2" t="s">
        <v>69</v>
      </c>
    </row>
    <row r="1698" spans="2:21" x14ac:dyDescent="0.2">
      <c r="B1698" s="2">
        <v>1209867</v>
      </c>
      <c r="C1698" s="2" t="s">
        <v>33</v>
      </c>
      <c r="D1698" s="2" t="s">
        <v>61</v>
      </c>
      <c r="E1698" s="3">
        <v>45881.601446759261</v>
      </c>
      <c r="G1698" s="2" t="s">
        <v>937</v>
      </c>
      <c r="H1698" s="2">
        <v>1740401</v>
      </c>
      <c r="I1698" s="2" t="s">
        <v>340</v>
      </c>
      <c r="N1698">
        <v>21</v>
      </c>
      <c r="O1698" s="2" t="s">
        <v>153</v>
      </c>
      <c r="P1698">
        <v>215877.7</v>
      </c>
      <c r="Q1698" s="2" t="s">
        <v>69</v>
      </c>
      <c r="S1698" s="2">
        <v>10720887</v>
      </c>
      <c r="T1698">
        <v>215877.7</v>
      </c>
      <c r="U1698" s="2" t="s">
        <v>69</v>
      </c>
    </row>
    <row r="1699" spans="2:21" x14ac:dyDescent="0.2">
      <c r="B1699" s="2">
        <v>1209867</v>
      </c>
      <c r="C1699" s="2" t="s">
        <v>33</v>
      </c>
      <c r="D1699" s="2" t="s">
        <v>61</v>
      </c>
      <c r="E1699" s="3">
        <v>45881.601446759261</v>
      </c>
      <c r="G1699" s="2" t="s">
        <v>937</v>
      </c>
      <c r="H1699" s="2">
        <v>1740402</v>
      </c>
      <c r="I1699" s="2" t="s">
        <v>353</v>
      </c>
      <c r="N1699">
        <v>21</v>
      </c>
      <c r="O1699" s="2" t="s">
        <v>153</v>
      </c>
      <c r="P1699">
        <v>1388728.4</v>
      </c>
      <c r="Q1699" s="2" t="s">
        <v>69</v>
      </c>
      <c r="S1699" s="2">
        <v>10720888</v>
      </c>
      <c r="T1699">
        <v>1388728.4</v>
      </c>
      <c r="U1699" s="2" t="s">
        <v>69</v>
      </c>
    </row>
    <row r="1700" spans="2:21" x14ac:dyDescent="0.2">
      <c r="B1700" s="2">
        <v>1209867</v>
      </c>
      <c r="C1700" s="2" t="s">
        <v>33</v>
      </c>
      <c r="D1700" s="2" t="s">
        <v>61</v>
      </c>
      <c r="E1700" s="3">
        <v>45881.601446759261</v>
      </c>
      <c r="G1700" s="2" t="s">
        <v>937</v>
      </c>
      <c r="H1700" s="2">
        <v>1740403</v>
      </c>
      <c r="I1700" s="2" t="s">
        <v>366</v>
      </c>
      <c r="N1700">
        <v>21</v>
      </c>
      <c r="O1700" s="2" t="s">
        <v>153</v>
      </c>
      <c r="P1700">
        <v>678493.56</v>
      </c>
      <c r="Q1700" s="2" t="s">
        <v>69</v>
      </c>
      <c r="S1700" s="2">
        <v>10720889</v>
      </c>
      <c r="T1700">
        <v>678493.56</v>
      </c>
      <c r="U1700" s="2" t="s">
        <v>69</v>
      </c>
    </row>
    <row r="1701" spans="2:21" x14ac:dyDescent="0.2">
      <c r="B1701" s="2">
        <v>1209867</v>
      </c>
      <c r="C1701" s="2" t="s">
        <v>33</v>
      </c>
      <c r="D1701" s="2" t="s">
        <v>61</v>
      </c>
      <c r="E1701" s="3">
        <v>45881.601446759261</v>
      </c>
      <c r="G1701" s="2" t="s">
        <v>937</v>
      </c>
      <c r="H1701" s="2">
        <v>1740404</v>
      </c>
      <c r="I1701" s="2" t="s">
        <v>379</v>
      </c>
      <c r="N1701">
        <v>21</v>
      </c>
      <c r="O1701" s="2" t="s">
        <v>153</v>
      </c>
      <c r="P1701">
        <v>3347515.15</v>
      </c>
      <c r="Q1701" s="2" t="s">
        <v>69</v>
      </c>
      <c r="S1701" s="2">
        <v>10720890</v>
      </c>
      <c r="T1701">
        <v>3347515.15</v>
      </c>
      <c r="U1701" s="2" t="s">
        <v>69</v>
      </c>
    </row>
    <row r="1702" spans="2:21" x14ac:dyDescent="0.2">
      <c r="B1702" s="2">
        <v>1209867</v>
      </c>
      <c r="C1702" s="2" t="s">
        <v>33</v>
      </c>
      <c r="D1702" s="2" t="s">
        <v>61</v>
      </c>
      <c r="E1702" s="3">
        <v>45881.601446759261</v>
      </c>
      <c r="G1702" s="2" t="s">
        <v>937</v>
      </c>
      <c r="H1702" s="2">
        <v>1740405</v>
      </c>
      <c r="I1702" s="2" t="s">
        <v>392</v>
      </c>
      <c r="N1702">
        <v>21</v>
      </c>
      <c r="O1702" s="2" t="s">
        <v>153</v>
      </c>
      <c r="P1702">
        <v>559044.72</v>
      </c>
      <c r="Q1702" s="2" t="s">
        <v>69</v>
      </c>
      <c r="S1702" s="2">
        <v>10720891</v>
      </c>
      <c r="T1702">
        <v>559044.72</v>
      </c>
      <c r="U1702" s="2" t="s">
        <v>69</v>
      </c>
    </row>
    <row r="1703" spans="2:21" x14ac:dyDescent="0.2">
      <c r="B1703" s="2">
        <v>1209867</v>
      </c>
      <c r="C1703" s="2" t="s">
        <v>33</v>
      </c>
      <c r="D1703" s="2" t="s">
        <v>61</v>
      </c>
      <c r="E1703" s="3">
        <v>45881.601446759261</v>
      </c>
      <c r="G1703" s="2" t="s">
        <v>937</v>
      </c>
      <c r="H1703" s="2">
        <v>1740406</v>
      </c>
      <c r="I1703" s="2" t="s">
        <v>405</v>
      </c>
      <c r="N1703">
        <v>21</v>
      </c>
      <c r="O1703" s="2" t="s">
        <v>153</v>
      </c>
      <c r="P1703">
        <v>5087777.78</v>
      </c>
      <c r="Q1703" s="2" t="s">
        <v>69</v>
      </c>
      <c r="S1703" s="2">
        <v>10720892</v>
      </c>
      <c r="T1703">
        <v>5087777.78</v>
      </c>
      <c r="U1703" s="2" t="s">
        <v>69</v>
      </c>
    </row>
    <row r="1704" spans="2:21" x14ac:dyDescent="0.2">
      <c r="B1704" s="2">
        <v>1209867</v>
      </c>
      <c r="C1704" s="2" t="s">
        <v>33</v>
      </c>
      <c r="D1704" s="2" t="s">
        <v>61</v>
      </c>
      <c r="E1704" s="3">
        <v>45881.601446759261</v>
      </c>
      <c r="G1704" s="2" t="s">
        <v>937</v>
      </c>
      <c r="H1704" s="2">
        <v>1740407</v>
      </c>
      <c r="I1704" s="2" t="s">
        <v>418</v>
      </c>
      <c r="N1704">
        <v>21</v>
      </c>
      <c r="O1704" s="2" t="s">
        <v>153</v>
      </c>
      <c r="P1704">
        <v>3347515.15</v>
      </c>
      <c r="Q1704" s="2" t="s">
        <v>69</v>
      </c>
      <c r="S1704" s="2">
        <v>10720893</v>
      </c>
      <c r="T1704">
        <v>3347515.15</v>
      </c>
      <c r="U1704" s="2" t="s">
        <v>69</v>
      </c>
    </row>
    <row r="1705" spans="2:21" x14ac:dyDescent="0.2">
      <c r="B1705" s="2">
        <v>1209867</v>
      </c>
      <c r="C1705" s="2" t="s">
        <v>33</v>
      </c>
      <c r="D1705" s="2" t="s">
        <v>61</v>
      </c>
      <c r="E1705" s="3">
        <v>45881.601446759261</v>
      </c>
      <c r="G1705" s="2" t="s">
        <v>937</v>
      </c>
      <c r="H1705" s="2">
        <v>1740408</v>
      </c>
      <c r="I1705" s="2" t="s">
        <v>431</v>
      </c>
      <c r="N1705">
        <v>21</v>
      </c>
      <c r="O1705" s="2" t="s">
        <v>153</v>
      </c>
      <c r="P1705">
        <v>1947760.9</v>
      </c>
      <c r="Q1705" s="2" t="s">
        <v>69</v>
      </c>
      <c r="S1705" s="2">
        <v>10720894</v>
      </c>
      <c r="T1705">
        <v>1947760.9</v>
      </c>
      <c r="U1705" s="2" t="s">
        <v>69</v>
      </c>
    </row>
    <row r="1706" spans="2:21" x14ac:dyDescent="0.2">
      <c r="B1706" s="2">
        <v>1209867</v>
      </c>
      <c r="C1706" s="2" t="s">
        <v>33</v>
      </c>
      <c r="D1706" s="2" t="s">
        <v>61</v>
      </c>
      <c r="E1706" s="3">
        <v>45881.601446759261</v>
      </c>
      <c r="G1706" s="2" t="s">
        <v>937</v>
      </c>
      <c r="H1706" s="2">
        <v>1740409</v>
      </c>
      <c r="I1706" s="2" t="s">
        <v>444</v>
      </c>
      <c r="N1706">
        <v>21</v>
      </c>
      <c r="O1706" s="2" t="s">
        <v>153</v>
      </c>
      <c r="P1706">
        <v>2355091.08</v>
      </c>
      <c r="Q1706" s="2" t="s">
        <v>69</v>
      </c>
      <c r="S1706" s="2">
        <v>10720895</v>
      </c>
      <c r="T1706">
        <v>2306665.77</v>
      </c>
      <c r="U1706" s="2" t="s">
        <v>69</v>
      </c>
    </row>
    <row r="1707" spans="2:21" x14ac:dyDescent="0.2">
      <c r="B1707" s="2">
        <v>1209867</v>
      </c>
      <c r="C1707" s="2" t="s">
        <v>33</v>
      </c>
      <c r="D1707" s="2" t="s">
        <v>61</v>
      </c>
      <c r="E1707" s="3">
        <v>45881.601446759261</v>
      </c>
      <c r="G1707" s="2" t="s">
        <v>937</v>
      </c>
      <c r="H1707" s="2">
        <v>1740410</v>
      </c>
      <c r="I1707" s="2" t="s">
        <v>457</v>
      </c>
      <c r="N1707">
        <v>21</v>
      </c>
      <c r="O1707" s="2" t="s">
        <v>153</v>
      </c>
      <c r="P1707">
        <v>2355091.08</v>
      </c>
      <c r="Q1707" s="2" t="s">
        <v>69</v>
      </c>
      <c r="S1707" s="2">
        <v>10720896</v>
      </c>
      <c r="T1707">
        <v>2306665.77</v>
      </c>
      <c r="U1707" s="2" t="s">
        <v>69</v>
      </c>
    </row>
    <row r="1708" spans="2:21" x14ac:dyDescent="0.2">
      <c r="B1708" s="2">
        <v>1209867</v>
      </c>
      <c r="C1708" s="2" t="s">
        <v>33</v>
      </c>
      <c r="D1708" s="2" t="s">
        <v>61</v>
      </c>
      <c r="E1708" s="3">
        <v>45881.601446759261</v>
      </c>
      <c r="G1708" s="2" t="s">
        <v>937</v>
      </c>
      <c r="H1708" s="2">
        <v>1740411</v>
      </c>
      <c r="I1708" s="2" t="s">
        <v>470</v>
      </c>
      <c r="N1708">
        <v>21</v>
      </c>
      <c r="O1708" s="2" t="s">
        <v>153</v>
      </c>
      <c r="P1708">
        <v>962329</v>
      </c>
      <c r="Q1708" s="2" t="s">
        <v>69</v>
      </c>
      <c r="S1708" s="2">
        <v>10720897</v>
      </c>
      <c r="T1708">
        <v>962329</v>
      </c>
      <c r="U1708" s="2" t="s">
        <v>69</v>
      </c>
    </row>
    <row r="1709" spans="2:21" x14ac:dyDescent="0.2">
      <c r="B1709" s="2">
        <v>1209867</v>
      </c>
      <c r="C1709" s="2" t="s">
        <v>33</v>
      </c>
      <c r="D1709" s="2" t="s">
        <v>61</v>
      </c>
      <c r="E1709" s="3">
        <v>45881.601446759261</v>
      </c>
      <c r="G1709" s="2" t="s">
        <v>937</v>
      </c>
      <c r="H1709" s="2">
        <v>1740412</v>
      </c>
      <c r="I1709" s="2" t="s">
        <v>483</v>
      </c>
      <c r="N1709">
        <v>21</v>
      </c>
      <c r="O1709" s="2" t="s">
        <v>153</v>
      </c>
      <c r="P1709">
        <v>278177.25</v>
      </c>
      <c r="Q1709" s="2" t="s">
        <v>69</v>
      </c>
      <c r="S1709" s="2">
        <v>10720898</v>
      </c>
      <c r="T1709">
        <v>278177.25</v>
      </c>
      <c r="U1709" s="2" t="s">
        <v>69</v>
      </c>
    </row>
    <row r="1710" spans="2:21" x14ac:dyDescent="0.2">
      <c r="B1710" s="2">
        <v>1209867</v>
      </c>
      <c r="C1710" s="2" t="s">
        <v>33</v>
      </c>
      <c r="D1710" s="2" t="s">
        <v>61</v>
      </c>
      <c r="E1710" s="3">
        <v>45881.601446759261</v>
      </c>
      <c r="G1710" s="2" t="s">
        <v>937</v>
      </c>
      <c r="H1710" s="2">
        <v>1740413</v>
      </c>
      <c r="I1710" s="2" t="s">
        <v>496</v>
      </c>
      <c r="N1710">
        <v>21</v>
      </c>
      <c r="O1710" s="2" t="s">
        <v>153</v>
      </c>
      <c r="P1710">
        <v>278177.25</v>
      </c>
      <c r="Q1710" s="2" t="s">
        <v>69</v>
      </c>
      <c r="S1710" s="2">
        <v>10720899</v>
      </c>
      <c r="T1710">
        <v>278177.25</v>
      </c>
      <c r="U1710" s="2" t="s">
        <v>69</v>
      </c>
    </row>
    <row r="1711" spans="2:21" x14ac:dyDescent="0.2">
      <c r="B1711" s="2">
        <v>1209867</v>
      </c>
      <c r="C1711" s="2" t="s">
        <v>33</v>
      </c>
      <c r="D1711" s="2" t="s">
        <v>61</v>
      </c>
      <c r="E1711" s="3">
        <v>45881.601446759261</v>
      </c>
      <c r="G1711" s="2" t="s">
        <v>937</v>
      </c>
      <c r="H1711" s="2">
        <v>1740414</v>
      </c>
      <c r="I1711" s="2" t="s">
        <v>509</v>
      </c>
      <c r="N1711">
        <v>21</v>
      </c>
      <c r="O1711" s="2" t="s">
        <v>153</v>
      </c>
      <c r="P1711">
        <v>2846724.3</v>
      </c>
      <c r="Q1711" s="2" t="s">
        <v>69</v>
      </c>
      <c r="S1711" s="2">
        <v>10720900</v>
      </c>
      <c r="T1711">
        <v>2471351.1</v>
      </c>
      <c r="U1711" s="2" t="s">
        <v>69</v>
      </c>
    </row>
    <row r="1712" spans="2:21" x14ac:dyDescent="0.2">
      <c r="B1712" s="2">
        <v>1209867</v>
      </c>
      <c r="C1712" s="2" t="s">
        <v>33</v>
      </c>
      <c r="D1712" s="2" t="s">
        <v>61</v>
      </c>
      <c r="E1712" s="3">
        <v>45881.601446759261</v>
      </c>
      <c r="G1712" s="2" t="s">
        <v>937</v>
      </c>
      <c r="H1712" s="2">
        <v>1740415</v>
      </c>
      <c r="I1712" s="2" t="s">
        <v>522</v>
      </c>
      <c r="N1712">
        <v>21</v>
      </c>
      <c r="O1712" s="2" t="s">
        <v>153</v>
      </c>
      <c r="P1712">
        <v>2175998.6</v>
      </c>
      <c r="Q1712" s="2" t="s">
        <v>69</v>
      </c>
      <c r="S1712" s="2">
        <v>10720901</v>
      </c>
      <c r="T1712">
        <v>1948296.5</v>
      </c>
      <c r="U1712" s="2" t="s">
        <v>69</v>
      </c>
    </row>
    <row r="1713" spans="2:21" x14ac:dyDescent="0.2">
      <c r="B1713" s="2">
        <v>1209867</v>
      </c>
      <c r="C1713" s="2" t="s">
        <v>33</v>
      </c>
      <c r="D1713" s="2" t="s">
        <v>61</v>
      </c>
      <c r="E1713" s="3">
        <v>45881.601446759261</v>
      </c>
      <c r="G1713" s="2" t="s">
        <v>937</v>
      </c>
      <c r="H1713" s="2">
        <v>1740416</v>
      </c>
      <c r="I1713" s="2" t="s">
        <v>535</v>
      </c>
      <c r="N1713">
        <v>21</v>
      </c>
      <c r="O1713" s="2" t="s">
        <v>153</v>
      </c>
      <c r="P1713">
        <v>2175998.6</v>
      </c>
      <c r="Q1713" s="2" t="s">
        <v>69</v>
      </c>
      <c r="S1713" s="2">
        <v>10720902</v>
      </c>
      <c r="T1713">
        <v>1948296.5</v>
      </c>
      <c r="U1713" s="2" t="s">
        <v>69</v>
      </c>
    </row>
    <row r="1714" spans="2:21" x14ac:dyDescent="0.2">
      <c r="B1714" s="2">
        <v>1209867</v>
      </c>
      <c r="C1714" s="2" t="s">
        <v>33</v>
      </c>
      <c r="D1714" s="2" t="s">
        <v>61</v>
      </c>
      <c r="E1714" s="3">
        <v>45881.601446759261</v>
      </c>
      <c r="G1714" s="2" t="s">
        <v>937</v>
      </c>
      <c r="H1714" s="2">
        <v>1740417</v>
      </c>
      <c r="I1714" s="2" t="s">
        <v>548</v>
      </c>
      <c r="N1714">
        <v>21</v>
      </c>
      <c r="O1714" s="2" t="s">
        <v>153</v>
      </c>
      <c r="P1714">
        <v>9732372.1500000004</v>
      </c>
      <c r="Q1714" s="2" t="s">
        <v>69</v>
      </c>
      <c r="S1714" s="2">
        <v>10720903</v>
      </c>
      <c r="T1714">
        <v>8006931.5999999996</v>
      </c>
      <c r="U1714" s="2" t="s">
        <v>69</v>
      </c>
    </row>
    <row r="1715" spans="2:21" x14ac:dyDescent="0.2">
      <c r="B1715" s="2">
        <v>1209867</v>
      </c>
      <c r="C1715" s="2" t="s">
        <v>33</v>
      </c>
      <c r="D1715" s="2" t="s">
        <v>61</v>
      </c>
      <c r="E1715" s="3">
        <v>45881.601446759261</v>
      </c>
      <c r="G1715" s="2" t="s">
        <v>937</v>
      </c>
      <c r="H1715" s="2">
        <v>1740418</v>
      </c>
      <c r="I1715" s="2" t="s">
        <v>561</v>
      </c>
      <c r="N1715">
        <v>21</v>
      </c>
      <c r="O1715" s="2" t="s">
        <v>153</v>
      </c>
      <c r="P1715">
        <v>7457024.9000000004</v>
      </c>
      <c r="Q1715" s="2" t="s">
        <v>69</v>
      </c>
      <c r="S1715" s="2">
        <v>10720904</v>
      </c>
      <c r="T1715">
        <v>5892156.2000000002</v>
      </c>
      <c r="U1715" s="2" t="s">
        <v>69</v>
      </c>
    </row>
    <row r="1716" spans="2:21" x14ac:dyDescent="0.2">
      <c r="B1716" s="2">
        <v>1209867</v>
      </c>
      <c r="C1716" s="2" t="s">
        <v>33</v>
      </c>
      <c r="D1716" s="2" t="s">
        <v>61</v>
      </c>
      <c r="E1716" s="3">
        <v>45881.601446759261</v>
      </c>
      <c r="G1716" s="2" t="s">
        <v>937</v>
      </c>
      <c r="H1716" s="2">
        <v>1740419</v>
      </c>
      <c r="I1716" s="2" t="s">
        <v>574</v>
      </c>
      <c r="N1716">
        <v>21</v>
      </c>
      <c r="O1716" s="2" t="s">
        <v>153</v>
      </c>
      <c r="P1716">
        <v>7457024.9000000004</v>
      </c>
      <c r="Q1716" s="2" t="s">
        <v>69</v>
      </c>
      <c r="S1716" s="2">
        <v>10720905</v>
      </c>
      <c r="T1716">
        <v>5892156.2000000002</v>
      </c>
      <c r="U1716" s="2" t="s">
        <v>69</v>
      </c>
    </row>
    <row r="1717" spans="2:21" x14ac:dyDescent="0.2">
      <c r="B1717" s="2">
        <v>1209867</v>
      </c>
      <c r="C1717" s="2" t="s">
        <v>33</v>
      </c>
      <c r="D1717" s="2" t="s">
        <v>61</v>
      </c>
      <c r="E1717" s="3">
        <v>45881.601446759261</v>
      </c>
      <c r="G1717" s="2" t="s">
        <v>937</v>
      </c>
      <c r="H1717" s="2">
        <v>1740420</v>
      </c>
      <c r="I1717" s="2" t="s">
        <v>587</v>
      </c>
      <c r="N1717">
        <v>21</v>
      </c>
      <c r="O1717" s="2" t="s">
        <v>153</v>
      </c>
      <c r="P1717">
        <v>1694828.95</v>
      </c>
      <c r="Q1717" s="2" t="s">
        <v>69</v>
      </c>
      <c r="S1717" s="2">
        <v>10720906</v>
      </c>
      <c r="T1717">
        <v>1694828.95</v>
      </c>
      <c r="U1717" s="2" t="s">
        <v>69</v>
      </c>
    </row>
    <row r="1718" spans="2:21" x14ac:dyDescent="0.2">
      <c r="B1718" s="2">
        <v>1209867</v>
      </c>
      <c r="C1718" s="2" t="s">
        <v>33</v>
      </c>
      <c r="D1718" s="2" t="s">
        <v>61</v>
      </c>
      <c r="E1718" s="3">
        <v>45881.601446759261</v>
      </c>
      <c r="G1718" s="2" t="s">
        <v>937</v>
      </c>
      <c r="H1718" s="2">
        <v>1740421</v>
      </c>
      <c r="I1718" s="2" t="s">
        <v>600</v>
      </c>
      <c r="N1718">
        <v>21</v>
      </c>
      <c r="O1718" s="2" t="s">
        <v>153</v>
      </c>
      <c r="P1718">
        <v>1935411.2</v>
      </c>
      <c r="Q1718" s="2" t="s">
        <v>69</v>
      </c>
      <c r="S1718" s="2">
        <v>10720907</v>
      </c>
      <c r="T1718">
        <v>1935411.2</v>
      </c>
      <c r="U1718" s="2" t="s">
        <v>69</v>
      </c>
    </row>
    <row r="1719" spans="2:21" x14ac:dyDescent="0.2">
      <c r="B1719" s="2">
        <v>1209867</v>
      </c>
      <c r="C1719" s="2" t="s">
        <v>33</v>
      </c>
      <c r="D1719" s="2" t="s">
        <v>61</v>
      </c>
      <c r="E1719" s="3">
        <v>45881.601446759261</v>
      </c>
      <c r="G1719" s="2" t="s">
        <v>937</v>
      </c>
      <c r="H1719" s="2">
        <v>1740422</v>
      </c>
      <c r="I1719" s="2" t="s">
        <v>613</v>
      </c>
      <c r="N1719">
        <v>21</v>
      </c>
      <c r="O1719" s="2" t="s">
        <v>153</v>
      </c>
      <c r="P1719">
        <v>4886918.2</v>
      </c>
      <c r="Q1719" s="2" t="s">
        <v>69</v>
      </c>
      <c r="S1719" s="2">
        <v>10720908</v>
      </c>
      <c r="T1719">
        <v>4886918.2</v>
      </c>
      <c r="U1719" s="2" t="s">
        <v>69</v>
      </c>
    </row>
    <row r="1720" spans="2:21" x14ac:dyDescent="0.2">
      <c r="B1720" s="2">
        <v>1209867</v>
      </c>
      <c r="C1720" s="2" t="s">
        <v>33</v>
      </c>
      <c r="D1720" s="2" t="s">
        <v>61</v>
      </c>
      <c r="E1720" s="3">
        <v>45881.601446759261</v>
      </c>
      <c r="G1720" s="2" t="s">
        <v>937</v>
      </c>
      <c r="H1720" s="2">
        <v>1740423</v>
      </c>
      <c r="I1720" s="2" t="s">
        <v>626</v>
      </c>
      <c r="N1720">
        <v>21</v>
      </c>
      <c r="O1720" s="2" t="s">
        <v>153</v>
      </c>
      <c r="P1720">
        <v>2168996.63</v>
      </c>
      <c r="Q1720" s="2" t="s">
        <v>69</v>
      </c>
      <c r="S1720" s="2">
        <v>10720909</v>
      </c>
      <c r="T1720">
        <v>2168996.63</v>
      </c>
      <c r="U1720" s="2" t="s">
        <v>69</v>
      </c>
    </row>
    <row r="1721" spans="2:21" x14ac:dyDescent="0.2">
      <c r="B1721" s="2">
        <v>1209867</v>
      </c>
      <c r="C1721" s="2" t="s">
        <v>33</v>
      </c>
      <c r="D1721" s="2" t="s">
        <v>61</v>
      </c>
      <c r="E1721" s="3">
        <v>45881.601446759261</v>
      </c>
      <c r="G1721" s="2" t="s">
        <v>937</v>
      </c>
      <c r="H1721" s="2">
        <v>1740424</v>
      </c>
      <c r="I1721" s="2" t="s">
        <v>639</v>
      </c>
      <c r="N1721">
        <v>21</v>
      </c>
      <c r="O1721" s="2" t="s">
        <v>153</v>
      </c>
      <c r="P1721">
        <v>424529.97</v>
      </c>
      <c r="Q1721" s="2" t="s">
        <v>69</v>
      </c>
      <c r="S1721" s="2">
        <v>10720910</v>
      </c>
      <c r="T1721">
        <v>320683.68</v>
      </c>
      <c r="U1721" s="2" t="s">
        <v>69</v>
      </c>
    </row>
    <row r="1722" spans="2:21" x14ac:dyDescent="0.2">
      <c r="B1722" s="2">
        <v>1209867</v>
      </c>
      <c r="C1722" s="2" t="s">
        <v>33</v>
      </c>
      <c r="D1722" s="2" t="s">
        <v>61</v>
      </c>
      <c r="E1722" s="3">
        <v>45881.601446759261</v>
      </c>
      <c r="G1722" s="2" t="s">
        <v>937</v>
      </c>
      <c r="H1722" s="2">
        <v>1740425</v>
      </c>
      <c r="I1722" s="2" t="s">
        <v>652</v>
      </c>
      <c r="N1722">
        <v>21</v>
      </c>
      <c r="O1722" s="2" t="s">
        <v>153</v>
      </c>
      <c r="P1722">
        <v>42581.88</v>
      </c>
      <c r="Q1722" s="2" t="s">
        <v>69</v>
      </c>
      <c r="S1722" s="2">
        <v>10720911</v>
      </c>
      <c r="T1722">
        <v>42581.88</v>
      </c>
      <c r="U1722" s="2" t="s">
        <v>69</v>
      </c>
    </row>
    <row r="1723" spans="2:21" x14ac:dyDescent="0.2">
      <c r="B1723" s="2">
        <v>1209867</v>
      </c>
      <c r="C1723" s="2" t="s">
        <v>33</v>
      </c>
      <c r="D1723" s="2" t="s">
        <v>61</v>
      </c>
      <c r="E1723" s="3">
        <v>45881.601446759261</v>
      </c>
      <c r="G1723" s="2" t="s">
        <v>937</v>
      </c>
      <c r="H1723" s="2">
        <v>1740426</v>
      </c>
      <c r="I1723" s="2" t="s">
        <v>665</v>
      </c>
      <c r="N1723">
        <v>21</v>
      </c>
      <c r="O1723" s="2" t="s">
        <v>153</v>
      </c>
      <c r="P1723">
        <v>2020798.2</v>
      </c>
      <c r="Q1723" s="2" t="s">
        <v>69</v>
      </c>
      <c r="S1723" s="2">
        <v>10720912</v>
      </c>
      <c r="T1723">
        <v>2020798.2</v>
      </c>
      <c r="U1723" s="2" t="s">
        <v>69</v>
      </c>
    </row>
    <row r="1724" spans="2:21" x14ac:dyDescent="0.2">
      <c r="B1724" s="2">
        <v>1209867</v>
      </c>
      <c r="C1724" s="2" t="s">
        <v>33</v>
      </c>
      <c r="D1724" s="2" t="s">
        <v>61</v>
      </c>
      <c r="E1724" s="3">
        <v>45881.601446759261</v>
      </c>
      <c r="G1724" s="2" t="s">
        <v>937</v>
      </c>
      <c r="H1724" s="2">
        <v>1740427</v>
      </c>
      <c r="I1724" s="2" t="s">
        <v>678</v>
      </c>
      <c r="N1724">
        <v>21</v>
      </c>
      <c r="O1724" s="2" t="s">
        <v>153</v>
      </c>
      <c r="P1724">
        <v>2203927.0499999998</v>
      </c>
      <c r="Q1724" s="2" t="s">
        <v>69</v>
      </c>
      <c r="S1724" s="2">
        <v>10720913</v>
      </c>
      <c r="T1724">
        <v>2203927.0499999998</v>
      </c>
      <c r="U1724" s="2" t="s">
        <v>69</v>
      </c>
    </row>
    <row r="1725" spans="2:21" x14ac:dyDescent="0.2">
      <c r="B1725" s="2">
        <v>1209867</v>
      </c>
      <c r="C1725" s="2" t="s">
        <v>33</v>
      </c>
      <c r="D1725" s="2" t="s">
        <v>61</v>
      </c>
      <c r="E1725" s="3">
        <v>45881.601446759261</v>
      </c>
      <c r="G1725" s="2" t="s">
        <v>937</v>
      </c>
      <c r="H1725" s="2">
        <v>1740428</v>
      </c>
      <c r="I1725" s="2" t="s">
        <v>691</v>
      </c>
      <c r="N1725">
        <v>21</v>
      </c>
      <c r="O1725" s="2" t="s">
        <v>153</v>
      </c>
      <c r="P1725">
        <v>3389657.9</v>
      </c>
      <c r="Q1725" s="2" t="s">
        <v>69</v>
      </c>
      <c r="S1725" s="2">
        <v>10720914</v>
      </c>
      <c r="T1725">
        <v>1609977.55</v>
      </c>
      <c r="U1725" s="2" t="s">
        <v>69</v>
      </c>
    </row>
    <row r="1726" spans="2:21" x14ac:dyDescent="0.2">
      <c r="B1726" s="2">
        <v>1209867</v>
      </c>
      <c r="C1726" s="2" t="s">
        <v>33</v>
      </c>
      <c r="D1726" s="2" t="s">
        <v>61</v>
      </c>
      <c r="E1726" s="3">
        <v>45881.601446759261</v>
      </c>
      <c r="G1726" s="2" t="s">
        <v>937</v>
      </c>
      <c r="H1726" s="2">
        <v>1740429</v>
      </c>
      <c r="I1726" s="2" t="s">
        <v>704</v>
      </c>
      <c r="N1726">
        <v>21</v>
      </c>
      <c r="O1726" s="2" t="s">
        <v>153</v>
      </c>
      <c r="P1726">
        <v>888550.56</v>
      </c>
      <c r="Q1726" s="2" t="s">
        <v>69</v>
      </c>
      <c r="S1726" s="2">
        <v>10720915</v>
      </c>
      <c r="T1726">
        <v>784886.22</v>
      </c>
      <c r="U1726" s="2" t="s">
        <v>69</v>
      </c>
    </row>
    <row r="1727" spans="2:21" x14ac:dyDescent="0.2">
      <c r="B1727" s="2">
        <v>1209867</v>
      </c>
      <c r="C1727" s="2" t="s">
        <v>33</v>
      </c>
      <c r="D1727" s="2" t="s">
        <v>61</v>
      </c>
      <c r="E1727" s="3">
        <v>45881.601446759261</v>
      </c>
      <c r="G1727" s="2" t="s">
        <v>937</v>
      </c>
      <c r="H1727" s="2">
        <v>1740430</v>
      </c>
      <c r="I1727" s="2" t="s">
        <v>717</v>
      </c>
      <c r="N1727">
        <v>21</v>
      </c>
      <c r="O1727" s="2" t="s">
        <v>153</v>
      </c>
      <c r="P1727">
        <v>1808913.23</v>
      </c>
      <c r="Q1727" s="2" t="s">
        <v>69</v>
      </c>
      <c r="S1727" s="2">
        <v>10720916</v>
      </c>
      <c r="T1727">
        <v>1808913.23</v>
      </c>
      <c r="U1727" s="2" t="s">
        <v>69</v>
      </c>
    </row>
    <row r="1728" spans="2:21" x14ac:dyDescent="0.2">
      <c r="B1728" s="2">
        <v>1209867</v>
      </c>
      <c r="C1728" s="2" t="s">
        <v>33</v>
      </c>
      <c r="D1728" s="2" t="s">
        <v>61</v>
      </c>
      <c r="E1728" s="3">
        <v>45881.601446759261</v>
      </c>
      <c r="G1728" s="2" t="s">
        <v>937</v>
      </c>
      <c r="H1728" s="2">
        <v>1740431</v>
      </c>
      <c r="I1728" s="2" t="s">
        <v>730</v>
      </c>
      <c r="N1728">
        <v>21</v>
      </c>
      <c r="O1728" s="2" t="s">
        <v>153</v>
      </c>
      <c r="P1728">
        <v>2824713.2</v>
      </c>
      <c r="Q1728" s="2" t="s">
        <v>69</v>
      </c>
      <c r="S1728" s="2">
        <v>10720917</v>
      </c>
      <c r="T1728">
        <v>360340.35</v>
      </c>
      <c r="U1728" s="2" t="s">
        <v>69</v>
      </c>
    </row>
    <row r="1729" spans="2:21" x14ac:dyDescent="0.2">
      <c r="B1729" s="2">
        <v>1209867</v>
      </c>
      <c r="C1729" s="2" t="s">
        <v>33</v>
      </c>
      <c r="D1729" s="2" t="s">
        <v>61</v>
      </c>
      <c r="E1729" s="3">
        <v>45881.601446759261</v>
      </c>
      <c r="G1729" s="2" t="s">
        <v>937</v>
      </c>
      <c r="H1729" s="2">
        <v>1740432</v>
      </c>
      <c r="I1729" s="2" t="s">
        <v>743</v>
      </c>
      <c r="N1729">
        <v>21</v>
      </c>
      <c r="O1729" s="2" t="s">
        <v>153</v>
      </c>
      <c r="P1729">
        <v>11419794.66</v>
      </c>
      <c r="Q1729" s="2" t="s">
        <v>69</v>
      </c>
      <c r="S1729" s="2">
        <v>10720918</v>
      </c>
      <c r="T1729">
        <v>5197933.74</v>
      </c>
      <c r="U1729" s="2" t="s">
        <v>69</v>
      </c>
    </row>
    <row r="1730" spans="2:21" x14ac:dyDescent="0.2">
      <c r="B1730" s="2">
        <v>1209867</v>
      </c>
      <c r="C1730" s="2" t="s">
        <v>33</v>
      </c>
      <c r="D1730" s="2" t="s">
        <v>61</v>
      </c>
      <c r="E1730" s="3">
        <v>45881.601446759261</v>
      </c>
      <c r="G1730" s="2" t="s">
        <v>937</v>
      </c>
      <c r="H1730" s="2">
        <v>1740433</v>
      </c>
      <c r="I1730" s="2" t="s">
        <v>756</v>
      </c>
      <c r="N1730">
        <v>21</v>
      </c>
      <c r="O1730" s="2" t="s">
        <v>153</v>
      </c>
      <c r="P1730">
        <v>1401935.47</v>
      </c>
      <c r="Q1730" s="2" t="s">
        <v>69</v>
      </c>
      <c r="S1730" s="2">
        <v>10720919</v>
      </c>
      <c r="T1730">
        <v>1401935.47</v>
      </c>
      <c r="U1730" s="2" t="s">
        <v>69</v>
      </c>
    </row>
    <row r="1731" spans="2:21" x14ac:dyDescent="0.2">
      <c r="B1731" s="2">
        <v>1209867</v>
      </c>
      <c r="C1731" s="2" t="s">
        <v>33</v>
      </c>
      <c r="D1731" s="2" t="s">
        <v>61</v>
      </c>
      <c r="E1731" s="3">
        <v>45881.601446759261</v>
      </c>
      <c r="G1731" s="2" t="s">
        <v>937</v>
      </c>
      <c r="H1731" s="2">
        <v>1740434</v>
      </c>
      <c r="I1731" s="2" t="s">
        <v>769</v>
      </c>
      <c r="N1731">
        <v>21</v>
      </c>
      <c r="O1731" s="2" t="s">
        <v>153</v>
      </c>
      <c r="P1731">
        <v>993037.24</v>
      </c>
      <c r="Q1731" s="2" t="s">
        <v>69</v>
      </c>
      <c r="S1731" s="2">
        <v>10720920</v>
      </c>
      <c r="T1731">
        <v>463017.98</v>
      </c>
      <c r="U1731" s="2" t="s">
        <v>69</v>
      </c>
    </row>
    <row r="1732" spans="2:21" x14ac:dyDescent="0.2">
      <c r="B1732" s="2">
        <v>1209867</v>
      </c>
      <c r="C1732" s="2" t="s">
        <v>33</v>
      </c>
      <c r="D1732" s="2" t="s">
        <v>61</v>
      </c>
      <c r="E1732" s="3">
        <v>45881.601446759261</v>
      </c>
      <c r="G1732" s="2" t="s">
        <v>937</v>
      </c>
      <c r="H1732" s="2">
        <v>1740435</v>
      </c>
      <c r="I1732" s="2" t="s">
        <v>782</v>
      </c>
      <c r="N1732">
        <v>21</v>
      </c>
      <c r="O1732" s="2" t="s">
        <v>153</v>
      </c>
      <c r="P1732">
        <v>1864526.6</v>
      </c>
      <c r="Q1732" s="2" t="s">
        <v>69</v>
      </c>
      <c r="S1732" s="2">
        <v>10720921</v>
      </c>
      <c r="T1732">
        <v>1287767.8</v>
      </c>
      <c r="U1732" s="2" t="s">
        <v>69</v>
      </c>
    </row>
    <row r="1733" spans="2:21" x14ac:dyDescent="0.2">
      <c r="B1733" s="2">
        <v>1209867</v>
      </c>
      <c r="C1733" s="2" t="s">
        <v>33</v>
      </c>
      <c r="D1733" s="2" t="s">
        <v>61</v>
      </c>
      <c r="E1733" s="3">
        <v>45881.601446759261</v>
      </c>
      <c r="G1733" s="2" t="s">
        <v>937</v>
      </c>
      <c r="H1733" s="2">
        <v>1740436</v>
      </c>
      <c r="I1733" s="2" t="s">
        <v>795</v>
      </c>
      <c r="N1733">
        <v>21</v>
      </c>
      <c r="O1733" s="2" t="s">
        <v>153</v>
      </c>
      <c r="P1733">
        <v>3077840.67</v>
      </c>
      <c r="Q1733" s="2" t="s">
        <v>69</v>
      </c>
      <c r="S1733" s="2">
        <v>10720922</v>
      </c>
      <c r="T1733">
        <v>711988.41</v>
      </c>
      <c r="U1733" s="2" t="s">
        <v>69</v>
      </c>
    </row>
    <row r="1734" spans="2:21" x14ac:dyDescent="0.2">
      <c r="B1734" s="2">
        <v>1209867</v>
      </c>
      <c r="C1734" s="2" t="s">
        <v>33</v>
      </c>
      <c r="D1734" s="2" t="s">
        <v>61</v>
      </c>
      <c r="E1734" s="3">
        <v>45881.601446759261</v>
      </c>
      <c r="G1734" s="2" t="s">
        <v>937</v>
      </c>
      <c r="H1734" s="2">
        <v>1740437</v>
      </c>
      <c r="I1734" s="2" t="s">
        <v>808</v>
      </c>
      <c r="N1734">
        <v>21</v>
      </c>
      <c r="O1734" s="2" t="s">
        <v>153</v>
      </c>
      <c r="P1734">
        <v>806277.36</v>
      </c>
      <c r="Q1734" s="2" t="s">
        <v>69</v>
      </c>
      <c r="S1734" s="2">
        <v>10720923</v>
      </c>
      <c r="T1734">
        <v>302802.92</v>
      </c>
      <c r="U1734" s="2" t="s">
        <v>69</v>
      </c>
    </row>
    <row r="1735" spans="2:21" x14ac:dyDescent="0.2">
      <c r="B1735" s="2">
        <v>1209867</v>
      </c>
      <c r="C1735" s="2" t="s">
        <v>33</v>
      </c>
      <c r="D1735" s="2" t="s">
        <v>61</v>
      </c>
      <c r="E1735" s="3">
        <v>45881.601446759261</v>
      </c>
      <c r="G1735" s="2" t="s">
        <v>937</v>
      </c>
      <c r="H1735" s="2">
        <v>1740438</v>
      </c>
      <c r="I1735" s="2" t="s">
        <v>821</v>
      </c>
      <c r="N1735">
        <v>21</v>
      </c>
      <c r="O1735" s="2" t="s">
        <v>153</v>
      </c>
      <c r="P1735">
        <v>14150990.4</v>
      </c>
      <c r="Q1735" s="2" t="s">
        <v>69</v>
      </c>
      <c r="S1735" s="2">
        <v>10720924</v>
      </c>
      <c r="T1735">
        <v>10613242.800000001</v>
      </c>
      <c r="U1735" s="2" t="s">
        <v>69</v>
      </c>
    </row>
    <row r="1736" spans="2:21" x14ac:dyDescent="0.2">
      <c r="B1736" s="2">
        <v>1209867</v>
      </c>
      <c r="C1736" s="2" t="s">
        <v>33</v>
      </c>
      <c r="D1736" s="2" t="s">
        <v>61</v>
      </c>
      <c r="E1736" s="3">
        <v>45881.601446759261</v>
      </c>
      <c r="G1736" s="2" t="s">
        <v>937</v>
      </c>
      <c r="H1736" s="2">
        <v>1740439</v>
      </c>
      <c r="I1736" s="2" t="s">
        <v>834</v>
      </c>
      <c r="N1736">
        <v>21</v>
      </c>
      <c r="O1736" s="2" t="s">
        <v>153</v>
      </c>
      <c r="P1736">
        <v>3784567.2</v>
      </c>
      <c r="Q1736" s="2" t="s">
        <v>69</v>
      </c>
      <c r="S1736" s="2">
        <v>10720925</v>
      </c>
      <c r="T1736">
        <v>3784567.2</v>
      </c>
      <c r="U1736" s="2" t="s">
        <v>69</v>
      </c>
    </row>
    <row r="1737" spans="2:21" x14ac:dyDescent="0.2">
      <c r="B1737" s="2">
        <v>1209867</v>
      </c>
      <c r="C1737" s="2" t="s">
        <v>33</v>
      </c>
      <c r="D1737" s="2" t="s">
        <v>61</v>
      </c>
      <c r="E1737" s="3">
        <v>45881.601446759261</v>
      </c>
      <c r="G1737" s="2" t="s">
        <v>937</v>
      </c>
      <c r="H1737" s="2">
        <v>1740440</v>
      </c>
      <c r="I1737" s="2" t="s">
        <v>847</v>
      </c>
      <c r="N1737">
        <v>1</v>
      </c>
      <c r="O1737" s="2" t="s">
        <v>153</v>
      </c>
      <c r="P1737">
        <v>0</v>
      </c>
      <c r="Q1737" s="2" t="s">
        <v>69</v>
      </c>
      <c r="S1737" s="2">
        <v>10720926</v>
      </c>
      <c r="T1737">
        <v>0</v>
      </c>
      <c r="U1737" s="2" t="s">
        <v>69</v>
      </c>
    </row>
    <row r="1738" spans="2:21" x14ac:dyDescent="0.2">
      <c r="B1738" s="2">
        <v>1209867</v>
      </c>
      <c r="C1738" s="2" t="s">
        <v>33</v>
      </c>
      <c r="D1738" s="2" t="s">
        <v>61</v>
      </c>
      <c r="E1738" s="3">
        <v>45881.601446759261</v>
      </c>
      <c r="G1738" s="2" t="s">
        <v>937</v>
      </c>
      <c r="H1738" s="2">
        <v>1740441</v>
      </c>
      <c r="I1738" s="2" t="s">
        <v>860</v>
      </c>
      <c r="N1738">
        <v>1</v>
      </c>
      <c r="O1738" s="2" t="s">
        <v>153</v>
      </c>
      <c r="P1738">
        <v>3640399765.46</v>
      </c>
      <c r="Q1738" s="2" t="s">
        <v>69</v>
      </c>
      <c r="S1738" s="2">
        <v>10720927</v>
      </c>
      <c r="T1738">
        <v>3564766039.3800001</v>
      </c>
      <c r="U1738" s="2" t="s">
        <v>69</v>
      </c>
    </row>
    <row r="1739" spans="2:21" x14ac:dyDescent="0.2">
      <c r="B1739" s="2">
        <v>1209867</v>
      </c>
      <c r="C1739" s="2" t="s">
        <v>33</v>
      </c>
      <c r="D1739" s="2" t="s">
        <v>61</v>
      </c>
      <c r="E1739" s="3">
        <v>45881.601446759261</v>
      </c>
      <c r="G1739" s="2" t="s">
        <v>937</v>
      </c>
      <c r="H1739" s="2">
        <v>1740442</v>
      </c>
      <c r="I1739" s="2" t="s">
        <v>873</v>
      </c>
      <c r="N1739">
        <v>1</v>
      </c>
      <c r="O1739" s="2" t="s">
        <v>153</v>
      </c>
      <c r="P1739">
        <v>691675955.44000006</v>
      </c>
      <c r="Q1739" s="2" t="s">
        <v>69</v>
      </c>
      <c r="S1739" s="2">
        <v>10720928</v>
      </c>
      <c r="T1739">
        <v>677305547.48000002</v>
      </c>
      <c r="U1739" s="2" t="s">
        <v>69</v>
      </c>
    </row>
  </sheetData>
  <mergeCells count="7">
    <mergeCell ref="N2:R2"/>
    <mergeCell ref="S2:Y2"/>
    <mergeCell ref="B2:E2"/>
    <mergeCell ref="F2:G2"/>
    <mergeCell ref="H2:I2"/>
    <mergeCell ref="J2:K2"/>
    <mergeCell ref="L2:M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4ED3-28AF-42FD-AAD6-A140EB8E2BB2}">
  <dimension ref="A1:P60"/>
  <sheetViews>
    <sheetView workbookViewId="0">
      <selection activeCell="C1" sqref="C1"/>
    </sheetView>
  </sheetViews>
  <sheetFormatPr baseColWidth="10" defaultRowHeight="14.25" x14ac:dyDescent="0.2"/>
  <cols>
    <col min="2" max="2" width="21.5" customWidth="1"/>
    <col min="3" max="3" width="24.5" customWidth="1"/>
    <col min="4" max="4" width="26" customWidth="1"/>
    <col min="5" max="5" width="23.875" customWidth="1"/>
    <col min="9" max="9" width="18.25" customWidth="1"/>
    <col min="11" max="11" width="12.625" bestFit="1" customWidth="1"/>
    <col min="12" max="12" width="16" customWidth="1"/>
    <col min="13" max="13" width="23.625" customWidth="1"/>
    <col min="14" max="15" width="16" customWidth="1"/>
    <col min="16" max="16" width="21" customWidth="1"/>
    <col min="17" max="17" width="16" customWidth="1"/>
    <col min="19" max="19" width="12.625" bestFit="1" customWidth="1"/>
  </cols>
  <sheetData>
    <row r="1" spans="1:16" x14ac:dyDescent="0.2">
      <c r="A1" t="s">
        <v>998</v>
      </c>
      <c r="B1" t="s">
        <v>999</v>
      </c>
      <c r="C1" t="s">
        <v>1000</v>
      </c>
      <c r="D1" t="s">
        <v>1001</v>
      </c>
      <c r="E1" t="s">
        <v>1002</v>
      </c>
      <c r="F1" t="s">
        <v>1003</v>
      </c>
      <c r="G1" t="s">
        <v>153</v>
      </c>
      <c r="H1" t="s">
        <v>1004</v>
      </c>
      <c r="I1" t="s">
        <v>1005</v>
      </c>
      <c r="J1" t="s">
        <v>1006</v>
      </c>
      <c r="K1" t="s">
        <v>1007</v>
      </c>
      <c r="L1" t="s">
        <v>1008</v>
      </c>
      <c r="M1" t="s">
        <v>1009</v>
      </c>
      <c r="N1" t="s">
        <v>1010</v>
      </c>
      <c r="O1" t="s">
        <v>851</v>
      </c>
      <c r="P1" t="s">
        <v>1011</v>
      </c>
    </row>
    <row r="2" spans="1:16" x14ac:dyDescent="0.2">
      <c r="A2">
        <v>1</v>
      </c>
      <c r="B2" t="s">
        <v>1012</v>
      </c>
      <c r="C2" t="s">
        <v>74</v>
      </c>
      <c r="D2" t="s">
        <v>74</v>
      </c>
      <c r="E2" t="s">
        <v>1013</v>
      </c>
      <c r="F2">
        <v>632</v>
      </c>
      <c r="G2" t="s">
        <v>84</v>
      </c>
      <c r="H2">
        <v>21</v>
      </c>
      <c r="I2">
        <v>2700125</v>
      </c>
      <c r="L2" s="34">
        <v>2815563.09</v>
      </c>
      <c r="M2" s="34">
        <v>1450014991.3499999</v>
      </c>
      <c r="P2" s="34">
        <v>30450314818.349998</v>
      </c>
    </row>
    <row r="3" spans="1:16" x14ac:dyDescent="0.2">
      <c r="A3">
        <v>2</v>
      </c>
      <c r="B3" t="s">
        <v>1012</v>
      </c>
      <c r="C3" t="s">
        <v>96</v>
      </c>
      <c r="D3" t="s">
        <v>96</v>
      </c>
      <c r="E3" t="s">
        <v>1013</v>
      </c>
      <c r="F3">
        <v>870</v>
      </c>
      <c r="G3" t="s">
        <v>84</v>
      </c>
      <c r="H3">
        <v>21</v>
      </c>
      <c r="I3">
        <v>12263</v>
      </c>
      <c r="L3" s="34">
        <v>12787.28</v>
      </c>
      <c r="M3" s="34">
        <v>9590460</v>
      </c>
      <c r="P3" s="34">
        <v>201399660</v>
      </c>
    </row>
    <row r="4" spans="1:16" x14ac:dyDescent="0.2">
      <c r="A4">
        <v>3</v>
      </c>
      <c r="B4" t="s">
        <v>1012</v>
      </c>
      <c r="C4" t="s">
        <v>122</v>
      </c>
      <c r="D4" t="s">
        <v>122</v>
      </c>
      <c r="E4" t="s">
        <v>1013</v>
      </c>
      <c r="F4">
        <v>38</v>
      </c>
      <c r="G4" t="s">
        <v>84</v>
      </c>
      <c r="H4">
        <v>21</v>
      </c>
      <c r="I4">
        <v>2700125</v>
      </c>
      <c r="L4" s="34">
        <v>14614.18</v>
      </c>
      <c r="M4" s="34">
        <v>935307.52</v>
      </c>
      <c r="P4" s="34">
        <v>19641457.920000002</v>
      </c>
    </row>
    <row r="5" spans="1:16" x14ac:dyDescent="0.2">
      <c r="A5">
        <v>4</v>
      </c>
      <c r="B5" t="s">
        <v>1012</v>
      </c>
      <c r="C5" t="s">
        <v>135</v>
      </c>
      <c r="D5" t="s">
        <v>135</v>
      </c>
      <c r="E5" t="s">
        <v>1013</v>
      </c>
      <c r="F5">
        <v>13</v>
      </c>
      <c r="G5" t="s">
        <v>84</v>
      </c>
      <c r="H5">
        <v>21</v>
      </c>
      <c r="I5">
        <v>2700125</v>
      </c>
      <c r="L5" s="34">
        <v>2815563.09</v>
      </c>
      <c r="M5" s="34">
        <v>87282455.790000007</v>
      </c>
      <c r="P5" s="34">
        <v>1832931571.5899999</v>
      </c>
    </row>
    <row r="6" spans="1:16" x14ac:dyDescent="0.2">
      <c r="A6">
        <v>5</v>
      </c>
      <c r="B6" t="s">
        <v>1012</v>
      </c>
      <c r="C6" t="s">
        <v>109</v>
      </c>
      <c r="D6" t="s">
        <v>109</v>
      </c>
      <c r="E6" t="s">
        <v>1013</v>
      </c>
      <c r="F6">
        <v>632</v>
      </c>
      <c r="H6">
        <v>21</v>
      </c>
      <c r="L6" s="34">
        <v>2815563.09</v>
      </c>
      <c r="M6" s="34">
        <v>25340067.809999999</v>
      </c>
      <c r="P6" s="34">
        <v>532141424.00999999</v>
      </c>
    </row>
    <row r="7" spans="1:16" x14ac:dyDescent="0.2">
      <c r="A7">
        <v>6</v>
      </c>
      <c r="B7" t="s">
        <v>1014</v>
      </c>
      <c r="C7" t="s">
        <v>148</v>
      </c>
      <c r="D7" t="s">
        <v>148</v>
      </c>
      <c r="F7">
        <v>316</v>
      </c>
      <c r="G7" t="s">
        <v>1015</v>
      </c>
      <c r="H7">
        <v>21</v>
      </c>
      <c r="I7">
        <v>5373</v>
      </c>
      <c r="J7">
        <f>+VLOOKUP(C7,[1]catalogo!$D$110:$AH$526,31,0)</f>
        <v>5373</v>
      </c>
      <c r="K7" t="b">
        <f>I7=J7</f>
        <v>1</v>
      </c>
      <c r="L7" s="34">
        <v>5602.71</v>
      </c>
      <c r="M7" s="34">
        <v>2885395.65</v>
      </c>
      <c r="P7" s="34">
        <v>60593308.649999999</v>
      </c>
    </row>
    <row r="8" spans="1:16" x14ac:dyDescent="0.2">
      <c r="A8">
        <v>7</v>
      </c>
      <c r="B8" t="s">
        <v>1014</v>
      </c>
      <c r="C8" t="s">
        <v>162</v>
      </c>
      <c r="D8" t="s">
        <v>162</v>
      </c>
      <c r="F8">
        <v>632</v>
      </c>
      <c r="G8" t="s">
        <v>1015</v>
      </c>
      <c r="H8">
        <v>21</v>
      </c>
      <c r="I8">
        <v>5645</v>
      </c>
      <c r="J8">
        <f>+VLOOKUP(C8,[1]catalogo!$D$110:$AH$526,31,0)</f>
        <v>5645</v>
      </c>
      <c r="K8" t="b">
        <f t="shared" ref="K8:K60" si="0">I8=J8</f>
        <v>1</v>
      </c>
      <c r="L8" s="34">
        <v>5886.34</v>
      </c>
      <c r="M8" s="34">
        <v>1518675.72</v>
      </c>
      <c r="P8" s="34">
        <v>31892190.120000001</v>
      </c>
    </row>
    <row r="9" spans="1:16" x14ac:dyDescent="0.2">
      <c r="A9">
        <v>8</v>
      </c>
      <c r="B9" t="s">
        <v>1014</v>
      </c>
      <c r="C9" t="s">
        <v>175</v>
      </c>
      <c r="D9" t="s">
        <v>175</v>
      </c>
      <c r="F9">
        <v>316</v>
      </c>
      <c r="G9" t="s">
        <v>1015</v>
      </c>
      <c r="H9">
        <v>21</v>
      </c>
      <c r="I9">
        <v>4919</v>
      </c>
      <c r="J9">
        <f>+VLOOKUP(C9,[1]catalogo!$D$110:$AH$526,31,0)</f>
        <v>4919</v>
      </c>
      <c r="K9" t="b">
        <f t="shared" si="0"/>
        <v>1</v>
      </c>
      <c r="L9" s="32">
        <v>5129.3</v>
      </c>
      <c r="M9" s="34">
        <v>2641589.5</v>
      </c>
      <c r="P9" s="34">
        <v>55473379.5</v>
      </c>
    </row>
    <row r="10" spans="1:16" x14ac:dyDescent="0.2">
      <c r="A10">
        <v>9</v>
      </c>
      <c r="B10" t="s">
        <v>1014</v>
      </c>
      <c r="C10" t="s">
        <v>188</v>
      </c>
      <c r="D10" t="s">
        <v>188</v>
      </c>
      <c r="F10">
        <v>948</v>
      </c>
      <c r="G10" t="s">
        <v>1015</v>
      </c>
      <c r="H10">
        <v>21</v>
      </c>
      <c r="I10">
        <v>4595</v>
      </c>
      <c r="J10">
        <f>+VLOOKUP(C10,[1]catalogo!$D$110:$AH$526,31,0)</f>
        <v>4595</v>
      </c>
      <c r="K10" t="b">
        <f t="shared" si="0"/>
        <v>1</v>
      </c>
      <c r="L10" s="34">
        <v>4791.45</v>
      </c>
      <c r="M10" s="34">
        <v>1236194.1000000001</v>
      </c>
      <c r="P10" s="34">
        <v>25960076.100000001</v>
      </c>
    </row>
    <row r="11" spans="1:16" x14ac:dyDescent="0.2">
      <c r="A11">
        <v>10</v>
      </c>
      <c r="B11" t="s">
        <v>1014</v>
      </c>
      <c r="C11" t="s">
        <v>201</v>
      </c>
      <c r="D11" t="s">
        <v>201</v>
      </c>
      <c r="F11">
        <v>316</v>
      </c>
      <c r="G11" t="s">
        <v>1015</v>
      </c>
      <c r="H11">
        <v>21</v>
      </c>
      <c r="I11">
        <v>3916</v>
      </c>
      <c r="J11">
        <f>+VLOOKUP(C11,[1]catalogo!$D$110:$AH$526,31,0)</f>
        <v>3916</v>
      </c>
      <c r="K11" t="b">
        <f t="shared" si="0"/>
        <v>1</v>
      </c>
      <c r="L11" s="34">
        <v>4083.42</v>
      </c>
      <c r="M11" s="34">
        <v>3156483.66</v>
      </c>
      <c r="P11" s="34">
        <v>66286156.859999999</v>
      </c>
    </row>
    <row r="12" spans="1:16" x14ac:dyDescent="0.2">
      <c r="A12">
        <v>11</v>
      </c>
      <c r="B12" t="s">
        <v>1014</v>
      </c>
      <c r="C12" t="s">
        <v>214</v>
      </c>
      <c r="D12" t="s">
        <v>214</v>
      </c>
      <c r="F12">
        <v>158</v>
      </c>
      <c r="G12" t="s">
        <v>1015</v>
      </c>
      <c r="H12">
        <v>21</v>
      </c>
      <c r="I12">
        <v>11382</v>
      </c>
      <c r="J12">
        <f>+VLOOKUP(C12,[1]catalogo!$D$110:$AH$526,31,0)</f>
        <v>11382</v>
      </c>
      <c r="K12" t="b">
        <f t="shared" si="0"/>
        <v>1</v>
      </c>
      <c r="L12" s="34">
        <v>11868.61</v>
      </c>
      <c r="M12" s="34">
        <v>3062101.38</v>
      </c>
      <c r="P12" s="34">
        <v>64304128.979999997</v>
      </c>
    </row>
    <row r="13" spans="1:16" x14ac:dyDescent="0.2">
      <c r="A13">
        <v>12</v>
      </c>
      <c r="B13" t="s">
        <v>1014</v>
      </c>
      <c r="C13" t="s">
        <v>227</v>
      </c>
      <c r="D13" t="s">
        <v>227</v>
      </c>
      <c r="F13">
        <v>158</v>
      </c>
      <c r="G13" t="s">
        <v>1015</v>
      </c>
      <c r="H13">
        <v>21</v>
      </c>
      <c r="I13">
        <v>2641</v>
      </c>
      <c r="J13">
        <f>+VLOOKUP(C13,[1]catalogo!$D$110:$AH$526,31,0)</f>
        <v>2641</v>
      </c>
      <c r="K13" t="b">
        <f t="shared" si="0"/>
        <v>1</v>
      </c>
      <c r="L13" s="34">
        <v>2753.91</v>
      </c>
      <c r="M13" s="34">
        <v>355254.39</v>
      </c>
      <c r="P13" s="34">
        <v>7460342.1900000004</v>
      </c>
    </row>
    <row r="14" spans="1:16" x14ac:dyDescent="0.2">
      <c r="A14">
        <v>13</v>
      </c>
      <c r="B14" t="s">
        <v>1014</v>
      </c>
      <c r="C14" t="s">
        <v>240</v>
      </c>
      <c r="D14" t="s">
        <v>240</v>
      </c>
      <c r="F14">
        <v>1264</v>
      </c>
      <c r="G14" t="s">
        <v>1015</v>
      </c>
      <c r="H14">
        <v>21</v>
      </c>
      <c r="I14">
        <v>2185</v>
      </c>
      <c r="J14">
        <f>+VLOOKUP(C14,[1]catalogo!$D$110:$AH$526,31,0)</f>
        <v>2185</v>
      </c>
      <c r="K14" t="b">
        <f t="shared" si="0"/>
        <v>1</v>
      </c>
      <c r="L14" s="34">
        <v>2278.42</v>
      </c>
      <c r="M14" s="34">
        <v>293916.18</v>
      </c>
      <c r="P14" s="34">
        <v>6172239.7800000003</v>
      </c>
    </row>
    <row r="15" spans="1:16" x14ac:dyDescent="0.2">
      <c r="A15">
        <v>14</v>
      </c>
      <c r="B15" t="s">
        <v>1014</v>
      </c>
      <c r="C15" t="s">
        <v>253</v>
      </c>
      <c r="D15" t="s">
        <v>253</v>
      </c>
      <c r="F15">
        <v>316</v>
      </c>
      <c r="G15" t="s">
        <v>1015</v>
      </c>
      <c r="H15">
        <v>21</v>
      </c>
      <c r="I15">
        <v>7364</v>
      </c>
      <c r="J15">
        <f>+VLOOKUP(C15,[1]catalogo!$D$110:$AH$526,31,0)</f>
        <v>7364</v>
      </c>
      <c r="K15" t="b">
        <f t="shared" si="0"/>
        <v>1</v>
      </c>
      <c r="L15" s="34">
        <v>7678.83</v>
      </c>
      <c r="M15" s="34">
        <v>7909194.9000000004</v>
      </c>
      <c r="P15" s="34">
        <v>166093092.90000001</v>
      </c>
    </row>
    <row r="16" spans="1:16" x14ac:dyDescent="0.2">
      <c r="A16">
        <v>15</v>
      </c>
      <c r="B16" t="s">
        <v>1014</v>
      </c>
      <c r="C16" t="s">
        <v>266</v>
      </c>
      <c r="D16" t="s">
        <v>266</v>
      </c>
      <c r="F16">
        <v>158</v>
      </c>
      <c r="G16" t="s">
        <v>1015</v>
      </c>
      <c r="H16">
        <v>21</v>
      </c>
      <c r="I16">
        <v>7364</v>
      </c>
      <c r="J16">
        <f>+VLOOKUP(C16,[1]catalogo!$D$110:$AH$526,31,0)</f>
        <v>7364</v>
      </c>
      <c r="K16" t="b">
        <f t="shared" si="0"/>
        <v>1</v>
      </c>
      <c r="L16" s="34">
        <v>7678.83</v>
      </c>
      <c r="M16" s="34">
        <v>1981138.14</v>
      </c>
      <c r="P16" s="34">
        <v>41603900.939999998</v>
      </c>
    </row>
    <row r="17" spans="1:16" x14ac:dyDescent="0.2">
      <c r="A17">
        <v>16</v>
      </c>
      <c r="B17" t="s">
        <v>1014</v>
      </c>
      <c r="C17" t="s">
        <v>279</v>
      </c>
      <c r="D17" t="s">
        <v>279</v>
      </c>
      <c r="F17">
        <v>316</v>
      </c>
      <c r="G17" t="s">
        <v>1015</v>
      </c>
      <c r="H17">
        <v>21</v>
      </c>
      <c r="I17">
        <v>6101</v>
      </c>
      <c r="J17">
        <f>+VLOOKUP(C17,[1]catalogo!$D$110:$AH$526,31,0)</f>
        <v>6101</v>
      </c>
      <c r="K17" t="b">
        <f t="shared" si="0"/>
        <v>1</v>
      </c>
      <c r="L17" s="34">
        <v>6361.84</v>
      </c>
      <c r="M17" s="34">
        <v>820677.36</v>
      </c>
      <c r="P17" s="34">
        <v>17234224.559999999</v>
      </c>
    </row>
    <row r="18" spans="1:16" x14ac:dyDescent="0.2">
      <c r="A18">
        <v>17</v>
      </c>
      <c r="B18" t="s">
        <v>1014</v>
      </c>
      <c r="C18" t="s">
        <v>292</v>
      </c>
      <c r="D18" t="s">
        <v>292</v>
      </c>
      <c r="F18">
        <v>158</v>
      </c>
      <c r="G18" t="s">
        <v>1015</v>
      </c>
      <c r="H18">
        <v>21</v>
      </c>
      <c r="I18">
        <v>5099</v>
      </c>
      <c r="J18">
        <f>+VLOOKUP(C18,[1]catalogo!$D$110:$AH$526,31,0)</f>
        <v>5099</v>
      </c>
      <c r="K18" t="b">
        <f t="shared" si="0"/>
        <v>1</v>
      </c>
      <c r="L18" s="34">
        <v>5317</v>
      </c>
      <c r="M18" s="34">
        <v>1371786</v>
      </c>
      <c r="P18" s="34">
        <v>28807506</v>
      </c>
    </row>
    <row r="19" spans="1:16" x14ac:dyDescent="0.2">
      <c r="A19">
        <v>18</v>
      </c>
      <c r="B19" t="s">
        <v>1014</v>
      </c>
      <c r="C19" t="s">
        <v>305</v>
      </c>
      <c r="D19" t="s">
        <v>305</v>
      </c>
      <c r="F19">
        <v>632</v>
      </c>
      <c r="G19" t="s">
        <v>1015</v>
      </c>
      <c r="H19">
        <v>21</v>
      </c>
      <c r="I19">
        <v>4917</v>
      </c>
      <c r="J19">
        <f>+VLOOKUP(C19,[1]catalogo!$D$110:$AH$526,31,0)</f>
        <v>4917</v>
      </c>
      <c r="K19" t="b">
        <f t="shared" si="0"/>
        <v>1</v>
      </c>
      <c r="L19" s="34">
        <v>5127.22</v>
      </c>
      <c r="M19" s="34">
        <v>661411.38</v>
      </c>
      <c r="P19" s="34">
        <v>13889638.98</v>
      </c>
    </row>
    <row r="20" spans="1:16" x14ac:dyDescent="0.2">
      <c r="A20">
        <v>19</v>
      </c>
      <c r="B20" t="s">
        <v>1014</v>
      </c>
      <c r="C20" t="s">
        <v>318</v>
      </c>
      <c r="D20" t="s">
        <v>318</v>
      </c>
      <c r="F20">
        <v>316</v>
      </c>
      <c r="G20" t="s">
        <v>1015</v>
      </c>
      <c r="H20">
        <v>21</v>
      </c>
      <c r="I20">
        <v>4944</v>
      </c>
      <c r="J20">
        <f>+VLOOKUP(C20,[1]catalogo!$D$110:$AH$526,31,0)</f>
        <v>4944</v>
      </c>
      <c r="K20" t="b">
        <f t="shared" si="0"/>
        <v>1</v>
      </c>
      <c r="L20" s="34">
        <v>5155.37</v>
      </c>
      <c r="M20" s="34">
        <v>2655015.5499999998</v>
      </c>
      <c r="P20" s="34">
        <v>55755326.549999997</v>
      </c>
    </row>
    <row r="21" spans="1:16" x14ac:dyDescent="0.2">
      <c r="A21">
        <v>20</v>
      </c>
      <c r="B21" t="s">
        <v>1014</v>
      </c>
      <c r="C21" t="s">
        <v>331</v>
      </c>
      <c r="D21" t="s">
        <v>331</v>
      </c>
      <c r="F21">
        <v>1264</v>
      </c>
      <c r="G21" t="s">
        <v>1015</v>
      </c>
      <c r="H21">
        <v>21</v>
      </c>
      <c r="I21">
        <v>4944</v>
      </c>
      <c r="J21">
        <f>+VLOOKUP(C21,[1]catalogo!$D$110:$AH$526,31,0)</f>
        <v>4944</v>
      </c>
      <c r="K21" t="b">
        <f t="shared" si="0"/>
        <v>1</v>
      </c>
      <c r="L21" s="34">
        <v>5155.37</v>
      </c>
      <c r="M21" s="34">
        <v>1330085.46</v>
      </c>
      <c r="P21" s="34">
        <v>27931794.66</v>
      </c>
    </row>
    <row r="22" spans="1:16" x14ac:dyDescent="0.2">
      <c r="A22">
        <v>21</v>
      </c>
      <c r="B22" t="s">
        <v>1014</v>
      </c>
      <c r="C22" t="s">
        <v>344</v>
      </c>
      <c r="D22" t="s">
        <v>344</v>
      </c>
      <c r="F22">
        <v>632</v>
      </c>
      <c r="G22" t="s">
        <v>1015</v>
      </c>
      <c r="H22">
        <v>21</v>
      </c>
      <c r="I22">
        <v>201</v>
      </c>
      <c r="J22">
        <f>+VLOOKUP(C22,[1]catalogo!$D$110:$AH$526,31,0)</f>
        <v>201</v>
      </c>
      <c r="K22" t="b">
        <f t="shared" si="0"/>
        <v>1</v>
      </c>
      <c r="L22" s="34">
        <v>209.59</v>
      </c>
      <c r="M22" s="34">
        <v>215877.7</v>
      </c>
      <c r="P22" s="34">
        <v>4533431.7</v>
      </c>
    </row>
    <row r="23" spans="1:16" x14ac:dyDescent="0.2">
      <c r="A23">
        <v>22</v>
      </c>
      <c r="B23" t="s">
        <v>1014</v>
      </c>
      <c r="C23" t="s">
        <v>357</v>
      </c>
      <c r="D23" t="s">
        <v>357</v>
      </c>
      <c r="F23">
        <v>316</v>
      </c>
      <c r="G23" t="s">
        <v>1015</v>
      </c>
      <c r="H23">
        <v>21</v>
      </c>
      <c r="I23">
        <v>2586</v>
      </c>
      <c r="J23">
        <f>+VLOOKUP(C23,[1]catalogo!$D$110:$AH$526,31,0)</f>
        <v>2586</v>
      </c>
      <c r="K23" t="b">
        <f t="shared" si="0"/>
        <v>1</v>
      </c>
      <c r="L23" s="34">
        <v>2696.56</v>
      </c>
      <c r="M23" s="34">
        <v>1388728.4</v>
      </c>
      <c r="P23" s="34">
        <v>29163296.399999999</v>
      </c>
    </row>
    <row r="24" spans="1:16" x14ac:dyDescent="0.2">
      <c r="A24">
        <v>23</v>
      </c>
      <c r="B24" t="s">
        <v>1014</v>
      </c>
      <c r="C24" t="s">
        <v>370</v>
      </c>
      <c r="D24" t="s">
        <v>370</v>
      </c>
      <c r="F24">
        <v>948</v>
      </c>
      <c r="G24" t="s">
        <v>1015</v>
      </c>
      <c r="H24">
        <v>21</v>
      </c>
      <c r="I24">
        <v>2522</v>
      </c>
      <c r="J24">
        <f>+VLOOKUP(C24,[1]catalogo!$D$110:$AH$526,31,0)</f>
        <v>2522</v>
      </c>
      <c r="K24" t="b">
        <f t="shared" si="0"/>
        <v>1</v>
      </c>
      <c r="L24" s="34">
        <v>2629.82</v>
      </c>
      <c r="M24" s="34">
        <v>678493.56</v>
      </c>
      <c r="P24" s="34">
        <v>14248364.76</v>
      </c>
    </row>
    <row r="25" spans="1:16" x14ac:dyDescent="0.2">
      <c r="A25">
        <v>24</v>
      </c>
      <c r="B25" t="s">
        <v>1014</v>
      </c>
      <c r="C25" t="s">
        <v>383</v>
      </c>
      <c r="D25" t="s">
        <v>383</v>
      </c>
      <c r="F25">
        <v>316</v>
      </c>
      <c r="G25" t="s">
        <v>1015</v>
      </c>
      <c r="H25">
        <v>21</v>
      </c>
      <c r="I25">
        <v>4153</v>
      </c>
      <c r="J25">
        <f>+VLOOKUP(C25,[1]catalogo!$D$110:$AH$526,31,0)</f>
        <v>4153</v>
      </c>
      <c r="K25" t="b">
        <f t="shared" si="0"/>
        <v>1</v>
      </c>
      <c r="L25" s="34">
        <v>4330.55</v>
      </c>
      <c r="M25" s="34">
        <v>3347515.15</v>
      </c>
      <c r="P25" s="34">
        <v>70297818.150000006</v>
      </c>
    </row>
    <row r="26" spans="1:16" x14ac:dyDescent="0.2">
      <c r="A26">
        <v>25</v>
      </c>
      <c r="B26" t="s">
        <v>1014</v>
      </c>
      <c r="C26" t="s">
        <v>396</v>
      </c>
      <c r="D26" t="s">
        <v>396</v>
      </c>
      <c r="F26">
        <v>948</v>
      </c>
      <c r="G26" t="s">
        <v>1015</v>
      </c>
      <c r="H26">
        <v>21</v>
      </c>
      <c r="I26">
        <v>2078</v>
      </c>
      <c r="J26">
        <f>+VLOOKUP(C26,[1]catalogo!$D$110:$AH$526,31,0)</f>
        <v>2078</v>
      </c>
      <c r="K26" t="b">
        <f t="shared" si="0"/>
        <v>1</v>
      </c>
      <c r="L26" s="34">
        <v>2166.84</v>
      </c>
      <c r="M26" s="34">
        <v>559044.72</v>
      </c>
      <c r="P26" s="34">
        <v>11739939.119999999</v>
      </c>
    </row>
    <row r="27" spans="1:16" x14ac:dyDescent="0.2">
      <c r="A27">
        <v>26</v>
      </c>
      <c r="B27" t="s">
        <v>1014</v>
      </c>
      <c r="C27" t="s">
        <v>409</v>
      </c>
      <c r="D27" t="s">
        <v>409</v>
      </c>
      <c r="F27">
        <v>948</v>
      </c>
      <c r="G27" t="s">
        <v>1015</v>
      </c>
      <c r="H27">
        <v>21</v>
      </c>
      <c r="I27">
        <v>6312</v>
      </c>
      <c r="J27">
        <f>+VLOOKUP(C27,[1]catalogo!$D$110:$AH$526,31,0)</f>
        <v>6312</v>
      </c>
      <c r="K27" t="b">
        <f t="shared" si="0"/>
        <v>1</v>
      </c>
      <c r="L27" s="34">
        <v>6581.86</v>
      </c>
      <c r="M27" s="34">
        <v>5087777.78</v>
      </c>
      <c r="P27" s="34">
        <v>106843333.38</v>
      </c>
    </row>
    <row r="28" spans="1:16" x14ac:dyDescent="0.2">
      <c r="A28">
        <v>27</v>
      </c>
      <c r="B28" t="s">
        <v>1014</v>
      </c>
      <c r="C28" t="s">
        <v>422</v>
      </c>
      <c r="D28" t="s">
        <v>422</v>
      </c>
      <c r="F28">
        <v>632</v>
      </c>
      <c r="G28" t="s">
        <v>1015</v>
      </c>
      <c r="H28">
        <v>21</v>
      </c>
      <c r="I28">
        <v>4153</v>
      </c>
      <c r="J28">
        <f>+VLOOKUP(C28,[1]catalogo!$D$110:$AH$526,31,0)</f>
        <v>4153</v>
      </c>
      <c r="K28" t="b">
        <f t="shared" si="0"/>
        <v>1</v>
      </c>
      <c r="L28" s="34">
        <v>4330.55</v>
      </c>
      <c r="M28" s="34">
        <v>3347515.15</v>
      </c>
      <c r="P28" s="34">
        <v>70297818.150000006</v>
      </c>
    </row>
    <row r="29" spans="1:16" x14ac:dyDescent="0.2">
      <c r="A29">
        <v>28</v>
      </c>
      <c r="B29" t="s">
        <v>1014</v>
      </c>
      <c r="C29" t="s">
        <v>435</v>
      </c>
      <c r="D29" t="s">
        <v>435</v>
      </c>
      <c r="F29">
        <v>158</v>
      </c>
      <c r="G29" t="s">
        <v>1015</v>
      </c>
      <c r="H29">
        <v>21</v>
      </c>
      <c r="I29">
        <v>3627</v>
      </c>
      <c r="J29">
        <f>+VLOOKUP(C29,[1]catalogo!$D$110:$AH$526,31,0)</f>
        <v>3627</v>
      </c>
      <c r="K29" t="b">
        <f t="shared" si="0"/>
        <v>1</v>
      </c>
      <c r="L29" s="34">
        <v>3782.06</v>
      </c>
      <c r="M29" s="34">
        <v>1947760.9</v>
      </c>
      <c r="P29" s="34">
        <v>40902978.899999999</v>
      </c>
    </row>
    <row r="30" spans="1:16" x14ac:dyDescent="0.2">
      <c r="A30">
        <v>29</v>
      </c>
      <c r="B30" t="s">
        <v>1014</v>
      </c>
      <c r="C30" t="s">
        <v>448</v>
      </c>
      <c r="D30" t="s">
        <v>448</v>
      </c>
      <c r="F30">
        <v>158</v>
      </c>
      <c r="G30" t="s">
        <v>1015</v>
      </c>
      <c r="H30">
        <v>21</v>
      </c>
      <c r="I30">
        <v>17148</v>
      </c>
      <c r="J30">
        <f>+VLOOKUP(C30,[1]catalogo!$D$110:$AH$526,31,0)</f>
        <v>17148</v>
      </c>
      <c r="K30" t="b">
        <f t="shared" si="0"/>
        <v>1</v>
      </c>
      <c r="L30" s="34">
        <v>17881.13</v>
      </c>
      <c r="M30" s="34">
        <v>2306665.77</v>
      </c>
      <c r="P30" s="34">
        <v>48439981.170000002</v>
      </c>
    </row>
    <row r="31" spans="1:16" x14ac:dyDescent="0.2">
      <c r="A31">
        <v>30</v>
      </c>
      <c r="B31" t="s">
        <v>1014</v>
      </c>
      <c r="C31" t="s">
        <v>461</v>
      </c>
      <c r="D31" t="s">
        <v>461</v>
      </c>
      <c r="F31">
        <v>2528</v>
      </c>
      <c r="G31" t="s">
        <v>1015</v>
      </c>
      <c r="H31">
        <v>21</v>
      </c>
      <c r="I31">
        <v>17148</v>
      </c>
      <c r="J31">
        <f>+VLOOKUP(C31,[1]catalogo!$D$110:$AH$526,31,0)</f>
        <v>17148</v>
      </c>
      <c r="K31" t="b">
        <f t="shared" si="0"/>
        <v>1</v>
      </c>
      <c r="L31" s="34">
        <v>17881.13</v>
      </c>
      <c r="M31" s="34">
        <v>2306665.77</v>
      </c>
      <c r="P31" s="34">
        <v>48439981.170000002</v>
      </c>
    </row>
    <row r="32" spans="1:16" x14ac:dyDescent="0.2">
      <c r="A32">
        <v>31</v>
      </c>
      <c r="B32" t="s">
        <v>1014</v>
      </c>
      <c r="C32" t="s">
        <v>474</v>
      </c>
      <c r="D32" t="s">
        <v>474</v>
      </c>
      <c r="F32">
        <v>632</v>
      </c>
      <c r="G32" t="s">
        <v>1015</v>
      </c>
      <c r="H32">
        <v>21</v>
      </c>
      <c r="I32">
        <v>448</v>
      </c>
      <c r="J32">
        <f>+VLOOKUP(C32,[1]catalogo!$D$110:$AH$526,31,0)</f>
        <v>448</v>
      </c>
      <c r="K32" t="b">
        <f t="shared" si="0"/>
        <v>1</v>
      </c>
      <c r="L32" s="34">
        <v>467.15</v>
      </c>
      <c r="M32" s="34">
        <v>962329</v>
      </c>
      <c r="P32" s="34">
        <v>20208909</v>
      </c>
    </row>
    <row r="33" spans="1:16" x14ac:dyDescent="0.2">
      <c r="A33">
        <v>32</v>
      </c>
      <c r="B33" t="s">
        <v>1014</v>
      </c>
      <c r="C33" t="s">
        <v>487</v>
      </c>
      <c r="D33" t="s">
        <v>487</v>
      </c>
      <c r="F33">
        <v>632</v>
      </c>
      <c r="G33" t="s">
        <v>1015</v>
      </c>
      <c r="H33">
        <v>21</v>
      </c>
      <c r="I33">
        <v>518</v>
      </c>
      <c r="J33">
        <f>+VLOOKUP(C33,[1]catalogo!$D$110:$AH$526,31,0)</f>
        <v>518</v>
      </c>
      <c r="K33" t="b">
        <f t="shared" si="0"/>
        <v>1</v>
      </c>
      <c r="L33" s="34">
        <v>540.15</v>
      </c>
      <c r="M33" s="34">
        <v>278177.25</v>
      </c>
      <c r="P33" s="34">
        <v>5841722.25</v>
      </c>
    </row>
    <row r="34" spans="1:16" x14ac:dyDescent="0.2">
      <c r="A34">
        <v>33</v>
      </c>
      <c r="B34" t="s">
        <v>1014</v>
      </c>
      <c r="C34" t="s">
        <v>500</v>
      </c>
      <c r="D34" t="s">
        <v>500</v>
      </c>
      <c r="F34">
        <v>1896</v>
      </c>
      <c r="G34" t="s">
        <v>1015</v>
      </c>
      <c r="H34">
        <v>21</v>
      </c>
      <c r="I34">
        <v>518</v>
      </c>
      <c r="J34">
        <f>+VLOOKUP(C34,[1]catalogo!$D$110:$AH$526,31,0)</f>
        <v>518</v>
      </c>
      <c r="K34" t="b">
        <f t="shared" si="0"/>
        <v>1</v>
      </c>
      <c r="L34" s="34">
        <v>540.15</v>
      </c>
      <c r="M34" s="34">
        <v>278177.25</v>
      </c>
      <c r="P34" s="34">
        <v>5841722.25</v>
      </c>
    </row>
    <row r="35" spans="1:16" x14ac:dyDescent="0.2">
      <c r="A35">
        <v>34</v>
      </c>
      <c r="B35" t="s">
        <v>1014</v>
      </c>
      <c r="C35" t="s">
        <v>513</v>
      </c>
      <c r="D35" t="s">
        <v>513</v>
      </c>
      <c r="F35">
        <v>1264</v>
      </c>
      <c r="G35" t="s">
        <v>1015</v>
      </c>
      <c r="H35">
        <v>21</v>
      </c>
      <c r="I35">
        <v>1534</v>
      </c>
      <c r="J35">
        <f>+VLOOKUP(C35,[1]catalogo!$D$110:$AH$526,31,0)</f>
        <v>1534</v>
      </c>
      <c r="K35" t="b">
        <f t="shared" si="0"/>
        <v>1</v>
      </c>
      <c r="L35" s="34">
        <v>1599.58</v>
      </c>
      <c r="M35" s="34">
        <v>2471351.1</v>
      </c>
      <c r="P35" s="34">
        <v>51898373.100000001</v>
      </c>
    </row>
    <row r="36" spans="1:16" x14ac:dyDescent="0.2">
      <c r="A36">
        <v>35</v>
      </c>
      <c r="B36" t="s">
        <v>1014</v>
      </c>
      <c r="C36" t="s">
        <v>526</v>
      </c>
      <c r="D36" t="s">
        <v>526</v>
      </c>
      <c r="F36">
        <v>1264</v>
      </c>
      <c r="G36" t="s">
        <v>1015</v>
      </c>
      <c r="H36">
        <v>21</v>
      </c>
      <c r="I36">
        <v>1814</v>
      </c>
      <c r="J36">
        <f>+VLOOKUP(C36,[1]catalogo!$D$110:$AH$526,31,0)</f>
        <v>1814</v>
      </c>
      <c r="K36" t="b">
        <f t="shared" si="0"/>
        <v>1</v>
      </c>
      <c r="L36" s="34">
        <v>1891.55</v>
      </c>
      <c r="M36" s="34">
        <v>1948296.5</v>
      </c>
      <c r="P36" s="34">
        <v>40914226.5</v>
      </c>
    </row>
    <row r="37" spans="1:16" x14ac:dyDescent="0.2">
      <c r="A37">
        <v>36</v>
      </c>
      <c r="B37" t="s">
        <v>1014</v>
      </c>
      <c r="C37" t="s">
        <v>539</v>
      </c>
      <c r="D37" t="s">
        <v>539</v>
      </c>
      <c r="F37">
        <v>1896</v>
      </c>
      <c r="G37" t="s">
        <v>1015</v>
      </c>
      <c r="H37">
        <v>21</v>
      </c>
      <c r="I37">
        <v>1814</v>
      </c>
      <c r="J37">
        <f>+VLOOKUP(C37,[1]catalogo!$D$110:$AH$526,31,0)</f>
        <v>1814</v>
      </c>
      <c r="K37" t="b">
        <f t="shared" si="0"/>
        <v>1</v>
      </c>
      <c r="L37" s="34">
        <v>1891.55</v>
      </c>
      <c r="M37" s="34">
        <v>1948296.5</v>
      </c>
      <c r="P37" s="34">
        <v>40914226.5</v>
      </c>
    </row>
    <row r="38" spans="1:16" x14ac:dyDescent="0.2">
      <c r="A38">
        <v>37</v>
      </c>
      <c r="B38" t="s">
        <v>1014</v>
      </c>
      <c r="C38" t="s">
        <v>552</v>
      </c>
      <c r="D38" t="s">
        <v>552</v>
      </c>
      <c r="F38">
        <v>1264</v>
      </c>
      <c r="G38" t="s">
        <v>1015</v>
      </c>
      <c r="H38">
        <v>21</v>
      </c>
      <c r="I38">
        <v>4970</v>
      </c>
      <c r="J38">
        <f>+VLOOKUP(C38,[1]catalogo!$D$110:$AH$526,31,0)</f>
        <v>4970</v>
      </c>
      <c r="K38" t="b">
        <f t="shared" si="0"/>
        <v>1</v>
      </c>
      <c r="L38" s="34">
        <v>5182.4799999999996</v>
      </c>
      <c r="M38" s="34">
        <v>8006931.5999999996</v>
      </c>
      <c r="P38" s="34">
        <v>168145563.59999999</v>
      </c>
    </row>
    <row r="39" spans="1:16" x14ac:dyDescent="0.2">
      <c r="A39">
        <v>38</v>
      </c>
      <c r="B39" t="s">
        <v>1014</v>
      </c>
      <c r="C39" t="s">
        <v>565</v>
      </c>
      <c r="D39" t="s">
        <v>565</v>
      </c>
      <c r="F39">
        <v>1264</v>
      </c>
      <c r="G39" t="s">
        <v>1015</v>
      </c>
      <c r="H39">
        <v>21</v>
      </c>
      <c r="I39">
        <v>5486</v>
      </c>
      <c r="J39">
        <f>+VLOOKUP(C39,[1]catalogo!$D$110:$AH$526,31,0)</f>
        <v>5486</v>
      </c>
      <c r="K39" t="b">
        <f t="shared" si="0"/>
        <v>1</v>
      </c>
      <c r="L39" s="34">
        <v>5720.54</v>
      </c>
      <c r="M39" s="34">
        <v>5892156.2000000002</v>
      </c>
      <c r="P39" s="34">
        <v>123735280.2</v>
      </c>
    </row>
    <row r="40" spans="1:16" x14ac:dyDescent="0.2">
      <c r="A40">
        <v>39</v>
      </c>
      <c r="B40" t="s">
        <v>1014</v>
      </c>
      <c r="C40" t="s">
        <v>578</v>
      </c>
      <c r="D40" t="s">
        <v>578</v>
      </c>
      <c r="F40">
        <v>632</v>
      </c>
      <c r="G40" t="s">
        <v>1015</v>
      </c>
      <c r="H40">
        <v>21</v>
      </c>
      <c r="I40">
        <v>5486</v>
      </c>
      <c r="J40">
        <f>+VLOOKUP(C40,[1]catalogo!$D$110:$AH$526,31,0)</f>
        <v>5486</v>
      </c>
      <c r="K40" t="b">
        <f t="shared" si="0"/>
        <v>1</v>
      </c>
      <c r="L40" s="34">
        <v>5720.54</v>
      </c>
      <c r="M40" s="34">
        <v>5892156.2000000002</v>
      </c>
      <c r="P40" s="34">
        <v>123735280.2</v>
      </c>
    </row>
    <row r="41" spans="1:16" x14ac:dyDescent="0.2">
      <c r="A41">
        <v>40</v>
      </c>
      <c r="B41" t="s">
        <v>1014</v>
      </c>
      <c r="C41" t="s">
        <v>591</v>
      </c>
      <c r="D41" t="s">
        <v>591</v>
      </c>
      <c r="F41">
        <v>632</v>
      </c>
      <c r="G41" t="s">
        <v>1015</v>
      </c>
      <c r="H41">
        <v>21</v>
      </c>
      <c r="I41">
        <v>3156</v>
      </c>
      <c r="J41">
        <f>+VLOOKUP(C41,[1]catalogo!$D$110:$AH$526,31,0)</f>
        <v>3156</v>
      </c>
      <c r="K41" t="b">
        <f t="shared" si="0"/>
        <v>1</v>
      </c>
      <c r="L41" s="34">
        <v>3290.93</v>
      </c>
      <c r="M41" s="34">
        <v>1694828.95</v>
      </c>
      <c r="P41" s="34">
        <v>35591407.950000003</v>
      </c>
    </row>
    <row r="42" spans="1:16" x14ac:dyDescent="0.2">
      <c r="A42">
        <v>41</v>
      </c>
      <c r="B42" t="s">
        <v>1014</v>
      </c>
      <c r="C42" t="s">
        <v>604</v>
      </c>
      <c r="D42" t="s">
        <v>604</v>
      </c>
      <c r="F42">
        <v>87</v>
      </c>
      <c r="G42" t="s">
        <v>1015</v>
      </c>
      <c r="H42">
        <v>21</v>
      </c>
      <c r="I42">
        <v>3604</v>
      </c>
      <c r="J42">
        <f>+VLOOKUP(C42,[1]catalogo!$D$110:$AH$526,31,0)</f>
        <v>3604</v>
      </c>
      <c r="K42" t="b">
        <f t="shared" si="0"/>
        <v>1</v>
      </c>
      <c r="L42" s="34">
        <v>3758.08</v>
      </c>
      <c r="M42" s="34">
        <v>1935411.2</v>
      </c>
      <c r="P42" s="34">
        <v>40643635.200000003</v>
      </c>
    </row>
    <row r="43" spans="1:16" x14ac:dyDescent="0.2">
      <c r="A43">
        <v>42</v>
      </c>
      <c r="B43" t="s">
        <v>1014</v>
      </c>
      <c r="C43" t="s">
        <v>617</v>
      </c>
      <c r="D43" t="s">
        <v>617</v>
      </c>
      <c r="F43">
        <v>87</v>
      </c>
      <c r="G43" t="s">
        <v>1015</v>
      </c>
      <c r="H43">
        <v>21</v>
      </c>
      <c r="I43">
        <v>48315</v>
      </c>
      <c r="J43">
        <f>+VLOOKUP(C43,[1]catalogo!$D$110:$AH$526,31,0)</f>
        <v>48315</v>
      </c>
      <c r="K43" t="b">
        <f t="shared" si="0"/>
        <v>1</v>
      </c>
      <c r="L43" s="33">
        <v>50380.6</v>
      </c>
      <c r="M43" s="34">
        <v>4886918.2</v>
      </c>
      <c r="P43" s="34">
        <v>102625282.2</v>
      </c>
    </row>
    <row r="44" spans="1:16" x14ac:dyDescent="0.2">
      <c r="A44">
        <v>43</v>
      </c>
      <c r="B44" t="s">
        <v>1014</v>
      </c>
      <c r="C44" t="s">
        <v>630</v>
      </c>
      <c r="D44" t="s">
        <v>630</v>
      </c>
      <c r="F44">
        <v>158</v>
      </c>
      <c r="G44" t="s">
        <v>1015</v>
      </c>
      <c r="H44">
        <v>21</v>
      </c>
      <c r="I44">
        <v>21444</v>
      </c>
      <c r="J44">
        <f>+VLOOKUP(C44,[1]catalogo!$D$110:$AH$526,31,0)</f>
        <v>21444</v>
      </c>
      <c r="K44" t="b">
        <f t="shared" si="0"/>
        <v>1</v>
      </c>
      <c r="L44" s="34">
        <v>22360.79</v>
      </c>
      <c r="M44" s="34">
        <v>2168996.63</v>
      </c>
      <c r="P44" s="34">
        <v>45548929.229999997</v>
      </c>
    </row>
    <row r="45" spans="1:16" x14ac:dyDescent="0.2">
      <c r="A45">
        <v>44</v>
      </c>
      <c r="B45" t="s">
        <v>1014</v>
      </c>
      <c r="C45" t="s">
        <v>643</v>
      </c>
      <c r="D45" t="s">
        <v>643</v>
      </c>
      <c r="F45">
        <v>48</v>
      </c>
      <c r="G45" t="s">
        <v>1015</v>
      </c>
      <c r="H45">
        <v>21</v>
      </c>
      <c r="I45">
        <v>2384</v>
      </c>
      <c r="J45">
        <f>+VLOOKUP(C45,[1]catalogo!$D$110:$AH$526,31,0)</f>
        <v>2384</v>
      </c>
      <c r="K45" t="b">
        <f t="shared" si="0"/>
        <v>1</v>
      </c>
      <c r="L45" s="34">
        <v>2485.92</v>
      </c>
      <c r="M45" s="34">
        <v>320683.68</v>
      </c>
      <c r="P45" s="34">
        <v>6734357.2800000003</v>
      </c>
    </row>
    <row r="46" spans="1:16" x14ac:dyDescent="0.2">
      <c r="A46">
        <v>45</v>
      </c>
      <c r="B46" t="s">
        <v>1014</v>
      </c>
      <c r="C46" t="s">
        <v>656</v>
      </c>
      <c r="D46" t="s">
        <v>656</v>
      </c>
      <c r="F46">
        <v>632</v>
      </c>
      <c r="G46" t="s">
        <v>1015</v>
      </c>
      <c r="H46">
        <v>21</v>
      </c>
      <c r="I46">
        <v>6806</v>
      </c>
      <c r="J46">
        <f>+VLOOKUP(C46,[1]catalogo!$D$110:$AH$526,31,0)</f>
        <v>6806</v>
      </c>
      <c r="K46" t="b">
        <f t="shared" si="0"/>
        <v>1</v>
      </c>
      <c r="L46" s="34">
        <v>7096.98</v>
      </c>
      <c r="M46" s="34">
        <v>42581.88</v>
      </c>
      <c r="P46" s="34">
        <v>894219.48</v>
      </c>
    </row>
    <row r="47" spans="1:16" x14ac:dyDescent="0.2">
      <c r="A47">
        <v>46</v>
      </c>
      <c r="B47" t="s">
        <v>1014</v>
      </c>
      <c r="C47" t="s">
        <v>669</v>
      </c>
      <c r="D47" t="s">
        <v>669</v>
      </c>
      <c r="F47">
        <v>1896</v>
      </c>
      <c r="G47" t="s">
        <v>1015</v>
      </c>
      <c r="H47">
        <v>21</v>
      </c>
      <c r="I47">
        <v>3763</v>
      </c>
      <c r="J47">
        <f>+VLOOKUP(C47,[1]catalogo!$D$110:$AH$526,31,0)</f>
        <v>3763</v>
      </c>
      <c r="K47" t="b">
        <f t="shared" si="0"/>
        <v>1</v>
      </c>
      <c r="L47" s="34">
        <v>3923.88</v>
      </c>
      <c r="M47" s="34">
        <v>2020798.2</v>
      </c>
      <c r="P47" s="34">
        <v>42436762.200000003</v>
      </c>
    </row>
    <row r="48" spans="1:16" x14ac:dyDescent="0.2">
      <c r="A48">
        <v>47</v>
      </c>
      <c r="B48" t="s">
        <v>1014</v>
      </c>
      <c r="C48" t="s">
        <v>682</v>
      </c>
      <c r="D48" t="s">
        <v>682</v>
      </c>
      <c r="F48">
        <v>632</v>
      </c>
      <c r="G48" t="s">
        <v>1015</v>
      </c>
      <c r="H48">
        <v>21</v>
      </c>
      <c r="I48">
        <v>1368</v>
      </c>
      <c r="J48">
        <f>+VLOOKUP(C48,[1]catalogo!$D$110:$AH$526,31,0)</f>
        <v>1368</v>
      </c>
      <c r="K48" t="b">
        <f t="shared" si="0"/>
        <v>1</v>
      </c>
      <c r="L48" s="34">
        <v>1426.49</v>
      </c>
      <c r="M48" s="34">
        <v>2203927.0499999998</v>
      </c>
      <c r="P48" s="34">
        <v>46282468.049999997</v>
      </c>
    </row>
    <row r="49" spans="1:16" x14ac:dyDescent="0.2">
      <c r="A49">
        <v>48</v>
      </c>
      <c r="B49" t="s">
        <v>1014</v>
      </c>
      <c r="C49" t="s">
        <v>695</v>
      </c>
      <c r="D49" t="s">
        <v>695</v>
      </c>
      <c r="F49">
        <v>32</v>
      </c>
      <c r="G49" t="s">
        <v>1015</v>
      </c>
      <c r="H49">
        <v>21</v>
      </c>
      <c r="I49">
        <v>2998</v>
      </c>
      <c r="J49">
        <f>+VLOOKUP(C49,[1]catalogo!$D$110:$AH$526,31,0)</f>
        <v>2998</v>
      </c>
      <c r="K49" t="b">
        <f t="shared" si="0"/>
        <v>1</v>
      </c>
      <c r="L49" s="34">
        <v>3126.17</v>
      </c>
      <c r="M49" s="34">
        <v>1609977.55</v>
      </c>
      <c r="P49" s="34">
        <v>33809528.549999997</v>
      </c>
    </row>
    <row r="50" spans="1:16" x14ac:dyDescent="0.2">
      <c r="A50">
        <v>49</v>
      </c>
      <c r="B50" t="s">
        <v>1014</v>
      </c>
      <c r="C50" t="s">
        <v>708</v>
      </c>
      <c r="D50" t="s">
        <v>708</v>
      </c>
      <c r="F50">
        <v>88</v>
      </c>
      <c r="G50" t="s">
        <v>1015</v>
      </c>
      <c r="H50">
        <v>21</v>
      </c>
      <c r="I50">
        <v>27878</v>
      </c>
      <c r="J50">
        <f>+VLOOKUP(C50,[1]catalogo!$D$110:$AH$526,31,0)</f>
        <v>27878</v>
      </c>
      <c r="K50" t="b">
        <f t="shared" si="0"/>
        <v>1</v>
      </c>
      <c r="L50" s="34">
        <v>29069.86</v>
      </c>
      <c r="M50" s="34">
        <v>784886.22</v>
      </c>
      <c r="P50" s="34">
        <v>16482610.619999999</v>
      </c>
    </row>
    <row r="51" spans="1:16" x14ac:dyDescent="0.2">
      <c r="A51">
        <v>50</v>
      </c>
      <c r="B51" t="s">
        <v>1014</v>
      </c>
      <c r="C51" t="s">
        <v>721</v>
      </c>
      <c r="D51" t="s">
        <v>721</v>
      </c>
      <c r="F51">
        <v>632</v>
      </c>
      <c r="G51" t="s">
        <v>1015</v>
      </c>
      <c r="H51">
        <v>21</v>
      </c>
      <c r="I51">
        <v>17884</v>
      </c>
      <c r="J51">
        <f>+VLOOKUP(C51,[1]catalogo!$D$110:$AH$526,31,0)</f>
        <v>17884</v>
      </c>
      <c r="K51" t="b">
        <f t="shared" si="0"/>
        <v>1</v>
      </c>
      <c r="L51" s="34">
        <v>18648.59</v>
      </c>
      <c r="M51" s="34">
        <v>1808913.23</v>
      </c>
      <c r="P51" s="34">
        <v>37987177.829999998</v>
      </c>
    </row>
    <row r="52" spans="1:16" x14ac:dyDescent="0.2">
      <c r="A52">
        <v>51</v>
      </c>
      <c r="B52" t="s">
        <v>1014</v>
      </c>
      <c r="C52" t="s">
        <v>734</v>
      </c>
      <c r="D52" t="s">
        <v>734</v>
      </c>
      <c r="F52">
        <v>316</v>
      </c>
      <c r="G52" t="s">
        <v>1015</v>
      </c>
      <c r="H52">
        <v>21</v>
      </c>
      <c r="I52">
        <v>671</v>
      </c>
      <c r="J52">
        <f>+VLOOKUP(C52,[1]catalogo!$D$110:$AH$526,31,0)</f>
        <v>671</v>
      </c>
      <c r="K52" t="b">
        <f t="shared" si="0"/>
        <v>1</v>
      </c>
      <c r="L52" s="34">
        <v>699.69</v>
      </c>
      <c r="M52" s="34">
        <v>360340.35</v>
      </c>
      <c r="P52" s="34">
        <v>7567147.3499999996</v>
      </c>
    </row>
    <row r="53" spans="1:16" x14ac:dyDescent="0.2">
      <c r="A53">
        <v>52</v>
      </c>
      <c r="B53" t="s">
        <v>1014</v>
      </c>
      <c r="C53" t="s">
        <v>747</v>
      </c>
      <c r="D53" t="s">
        <v>747</v>
      </c>
      <c r="F53">
        <v>102</v>
      </c>
      <c r="G53" t="s">
        <v>1015</v>
      </c>
      <c r="H53">
        <v>21</v>
      </c>
      <c r="I53">
        <v>19321</v>
      </c>
      <c r="J53">
        <f>+VLOOKUP(C53,[1]catalogo!$D$110:$AH$526,31,0)</f>
        <v>19321</v>
      </c>
      <c r="K53" t="b">
        <f t="shared" si="0"/>
        <v>1</v>
      </c>
      <c r="L53" s="34">
        <v>20147.03</v>
      </c>
      <c r="M53" s="34">
        <v>5197933.74</v>
      </c>
      <c r="P53" s="34">
        <v>109156608.54000001</v>
      </c>
    </row>
    <row r="54" spans="1:16" x14ac:dyDescent="0.2">
      <c r="A54">
        <v>53</v>
      </c>
      <c r="B54" t="s">
        <v>1014</v>
      </c>
      <c r="C54" t="s">
        <v>760</v>
      </c>
      <c r="D54" t="s">
        <v>760</v>
      </c>
      <c r="F54">
        <v>102</v>
      </c>
      <c r="G54" t="s">
        <v>1015</v>
      </c>
      <c r="H54">
        <v>21</v>
      </c>
      <c r="I54">
        <v>18936</v>
      </c>
      <c r="J54">
        <f>+VLOOKUP(C54,[1]catalogo!$D$110:$AH$526,31,0)</f>
        <v>18936</v>
      </c>
      <c r="K54" t="b">
        <f t="shared" si="0"/>
        <v>1</v>
      </c>
      <c r="L54" s="34">
        <v>19745.57</v>
      </c>
      <c r="M54" s="34">
        <v>1401935.47</v>
      </c>
      <c r="P54" s="34">
        <v>29440644.870000001</v>
      </c>
    </row>
    <row r="55" spans="1:16" x14ac:dyDescent="0.2">
      <c r="A55">
        <v>54</v>
      </c>
      <c r="B55" t="s">
        <v>1014</v>
      </c>
      <c r="C55" t="s">
        <v>773</v>
      </c>
      <c r="D55" t="s">
        <v>773</v>
      </c>
      <c r="F55">
        <v>632</v>
      </c>
      <c r="G55" t="s">
        <v>1015</v>
      </c>
      <c r="H55">
        <v>21</v>
      </c>
      <c r="I55">
        <v>6254</v>
      </c>
      <c r="J55">
        <f>+VLOOKUP(C55,[1]catalogo!$D$110:$AH$526,31,0)</f>
        <v>6254</v>
      </c>
      <c r="K55" t="b">
        <f t="shared" si="0"/>
        <v>1</v>
      </c>
      <c r="L55" s="34">
        <v>6521.38</v>
      </c>
      <c r="M55" s="34">
        <v>463017.98</v>
      </c>
      <c r="P55" s="34">
        <v>9723377.5800000001</v>
      </c>
    </row>
    <row r="56" spans="1:16" x14ac:dyDescent="0.2">
      <c r="A56">
        <v>55</v>
      </c>
      <c r="B56" t="s">
        <v>1014</v>
      </c>
      <c r="C56" t="s">
        <v>786</v>
      </c>
      <c r="D56" t="s">
        <v>786</v>
      </c>
      <c r="F56">
        <v>158</v>
      </c>
      <c r="G56" t="s">
        <v>1015</v>
      </c>
      <c r="H56">
        <v>21</v>
      </c>
      <c r="I56">
        <v>2398</v>
      </c>
      <c r="J56">
        <f>+VLOOKUP(C56,[1]catalogo!$D$110:$AH$526,31,0)</f>
        <v>2398</v>
      </c>
      <c r="K56" t="b">
        <f t="shared" si="0"/>
        <v>1</v>
      </c>
      <c r="L56" s="34">
        <v>2500.52</v>
      </c>
      <c r="M56" s="34">
        <v>1287767.8</v>
      </c>
      <c r="P56" s="34">
        <v>27043123.800000001</v>
      </c>
    </row>
    <row r="57" spans="1:16" x14ac:dyDescent="0.2">
      <c r="A57">
        <v>56</v>
      </c>
      <c r="B57" t="s">
        <v>1014</v>
      </c>
      <c r="C57" t="s">
        <v>799</v>
      </c>
      <c r="D57" t="s">
        <v>799</v>
      </c>
      <c r="F57">
        <v>30</v>
      </c>
      <c r="G57" t="s">
        <v>1015</v>
      </c>
      <c r="H57">
        <v>21</v>
      </c>
      <c r="I57">
        <v>5293</v>
      </c>
      <c r="J57">
        <f>+VLOOKUP(C57,[1]catalogo!$D$110:$AH$526,31,0)</f>
        <v>5293</v>
      </c>
      <c r="K57" t="b">
        <f t="shared" si="0"/>
        <v>1</v>
      </c>
      <c r="L57" s="34">
        <v>5519.29</v>
      </c>
      <c r="M57" s="34">
        <v>711988.41</v>
      </c>
      <c r="P57" s="34">
        <v>14951756.609999999</v>
      </c>
    </row>
    <row r="58" spans="1:16" x14ac:dyDescent="0.2">
      <c r="A58">
        <v>57</v>
      </c>
      <c r="B58" t="s">
        <v>1014</v>
      </c>
      <c r="C58" t="s">
        <v>812</v>
      </c>
      <c r="D58" t="s">
        <v>812</v>
      </c>
      <c r="F58">
        <v>158</v>
      </c>
      <c r="G58" t="s">
        <v>1015</v>
      </c>
      <c r="H58">
        <v>21</v>
      </c>
      <c r="I58">
        <v>41484</v>
      </c>
      <c r="J58">
        <f>+VLOOKUP(C58,[1]catalogo!$D$110:$AH$526,31,0)</f>
        <v>41484</v>
      </c>
      <c r="K58" t="b">
        <f t="shared" si="0"/>
        <v>1</v>
      </c>
      <c r="L58" s="34">
        <v>43257.56</v>
      </c>
      <c r="M58" s="34">
        <v>302802.92</v>
      </c>
      <c r="P58" s="34">
        <v>6358861.3200000003</v>
      </c>
    </row>
    <row r="59" spans="1:16" x14ac:dyDescent="0.2">
      <c r="A59">
        <v>58</v>
      </c>
      <c r="B59" t="s">
        <v>1014</v>
      </c>
      <c r="C59" t="s">
        <v>825</v>
      </c>
      <c r="D59" t="s">
        <v>825</v>
      </c>
      <c r="F59">
        <v>100</v>
      </c>
      <c r="G59" t="s">
        <v>1015</v>
      </c>
      <c r="H59">
        <v>21</v>
      </c>
      <c r="I59">
        <v>78900</v>
      </c>
      <c r="J59">
        <f>+VLOOKUP(C59,[1]catalogo!$D$110:$AH$526,31,0)</f>
        <v>78900</v>
      </c>
      <c r="K59" t="b">
        <f t="shared" si="0"/>
        <v>1</v>
      </c>
      <c r="L59" s="32">
        <v>82273.2</v>
      </c>
      <c r="M59" s="34">
        <v>10613242.800000001</v>
      </c>
      <c r="P59" s="34">
        <v>222878098.80000001</v>
      </c>
    </row>
    <row r="60" spans="1:16" x14ac:dyDescent="0.2">
      <c r="A60">
        <v>59</v>
      </c>
      <c r="B60" t="s">
        <v>1014</v>
      </c>
      <c r="C60" t="s">
        <v>838</v>
      </c>
      <c r="D60" t="s">
        <v>838</v>
      </c>
      <c r="G60" t="s">
        <v>1015</v>
      </c>
      <c r="H60">
        <v>21</v>
      </c>
      <c r="I60">
        <v>52600</v>
      </c>
      <c r="J60">
        <f>+VLOOKUP(C60,[1]catalogo!$D$110:$AH$526,31,0)</f>
        <v>52600</v>
      </c>
      <c r="K60" t="b">
        <f t="shared" si="0"/>
        <v>1</v>
      </c>
      <c r="L60" s="34">
        <v>54848.800000000003</v>
      </c>
      <c r="M60" s="34">
        <v>3784567.2</v>
      </c>
      <c r="P60" s="34">
        <v>79475911.200000003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37"/>
  <sheetViews>
    <sheetView showGridLines="0" showWhiteSpace="0" topLeftCell="E1" workbookViewId="0">
      <selection activeCell="L1" sqref="L1"/>
    </sheetView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style="2" hidden="1" bestFit="1" customWidth="1"/>
    <col min="7" max="8" width="20" hidden="1" bestFit="1" customWidth="1"/>
    <col min="9" max="9" width="95.75" bestFit="1" customWidth="1"/>
    <col min="10" max="10" width="20" style="2" hidden="1" bestFit="1" customWidth="1"/>
    <col min="11" max="11" width="20" style="4" hidden="1" bestFit="1" customWidth="1"/>
    <col min="12" max="12" width="32" style="4" customWidth="1"/>
    <col min="13" max="14" width="20" style="4" customWidth="1"/>
    <col min="15" max="16" width="20" bestFit="1" customWidth="1"/>
    <col min="17" max="19" width="20" style="48" bestFit="1" customWidth="1"/>
    <col min="20" max="20" width="26.375" bestFit="1" customWidth="1"/>
  </cols>
  <sheetData>
    <row r="1" spans="1:20" ht="45" x14ac:dyDescent="0.25">
      <c r="A1" s="6"/>
      <c r="B1" s="6" t="s">
        <v>915</v>
      </c>
      <c r="C1" s="6" t="s">
        <v>916</v>
      </c>
      <c r="D1" s="6" t="s">
        <v>917</v>
      </c>
      <c r="E1" s="6" t="s">
        <v>918</v>
      </c>
      <c r="F1" s="6" t="s">
        <v>919</v>
      </c>
      <c r="G1" s="6" t="s">
        <v>920</v>
      </c>
      <c r="H1" s="6" t="s">
        <v>921</v>
      </c>
      <c r="I1" s="6" t="s">
        <v>3</v>
      </c>
      <c r="J1" s="6" t="s">
        <v>924</v>
      </c>
      <c r="K1" s="6" t="s">
        <v>925</v>
      </c>
      <c r="L1" s="30"/>
      <c r="M1" s="30" t="s">
        <v>991</v>
      </c>
      <c r="N1" s="30" t="s">
        <v>992</v>
      </c>
      <c r="O1" s="6" t="s">
        <v>926</v>
      </c>
      <c r="P1" s="6" t="s">
        <v>927</v>
      </c>
      <c r="Q1" s="47" t="s">
        <v>938</v>
      </c>
      <c r="R1" s="47" t="s">
        <v>939</v>
      </c>
      <c r="S1" s="47" t="s">
        <v>940</v>
      </c>
      <c r="T1" s="6" t="s">
        <v>941</v>
      </c>
    </row>
    <row r="2" spans="1:20" x14ac:dyDescent="0.2">
      <c r="B2" s="2">
        <v>1209901</v>
      </c>
      <c r="C2" s="2" t="s">
        <v>6</v>
      </c>
      <c r="D2" s="2" t="s">
        <v>34</v>
      </c>
      <c r="E2" s="3">
        <v>45881.615543981483</v>
      </c>
      <c r="G2" s="2" t="s">
        <v>937</v>
      </c>
      <c r="H2" s="2">
        <v>1740381</v>
      </c>
      <c r="I2" s="2" t="s">
        <v>64</v>
      </c>
      <c r="L2" s="4" t="s">
        <v>993</v>
      </c>
      <c r="M2" s="4" t="e">
        <f>VLOOKUP(L2,'[2]Cotizacion menor valor'!$C$2:$P$60,11,FALSE)</f>
        <v>#N/A</v>
      </c>
      <c r="N2" s="4" t="str">
        <f>IFERROR(M2=R2,"n/a")</f>
        <v>n/a</v>
      </c>
      <c r="O2">
        <v>21</v>
      </c>
      <c r="P2" s="2" t="s">
        <v>84</v>
      </c>
      <c r="Q2">
        <v>1450014991.3499999</v>
      </c>
      <c r="R2">
        <v>1450014991.3499999</v>
      </c>
      <c r="S2">
        <v>0</v>
      </c>
      <c r="T2" s="5">
        <v>0</v>
      </c>
    </row>
    <row r="3" spans="1:20" x14ac:dyDescent="0.2">
      <c r="B3" s="2">
        <v>1209901</v>
      </c>
      <c r="C3" s="2" t="s">
        <v>6</v>
      </c>
      <c r="D3" s="2" t="s">
        <v>34</v>
      </c>
      <c r="E3" s="3">
        <v>45881.615543981483</v>
      </c>
      <c r="G3" s="2" t="s">
        <v>937</v>
      </c>
      <c r="H3" s="2">
        <v>1740382</v>
      </c>
      <c r="I3" s="2" t="s">
        <v>92</v>
      </c>
      <c r="L3" s="4" t="s">
        <v>994</v>
      </c>
      <c r="M3" s="4" t="e">
        <f>VLOOKUP(L3,'[2]Cotizacion menor valor'!$C$2:$P$60,11,FALSE)</f>
        <v>#N/A</v>
      </c>
      <c r="N3" s="4" t="str">
        <f t="shared" ref="N3:N66" si="0">IFERROR(M3=R3,"n/a")</f>
        <v>n/a</v>
      </c>
      <c r="O3">
        <v>21</v>
      </c>
      <c r="P3" s="2" t="s">
        <v>84</v>
      </c>
      <c r="Q3">
        <v>9590460</v>
      </c>
      <c r="R3">
        <v>9590460</v>
      </c>
      <c r="S3">
        <v>0</v>
      </c>
      <c r="T3" s="5">
        <v>0</v>
      </c>
    </row>
    <row r="4" spans="1:20" x14ac:dyDescent="0.2">
      <c r="B4" s="2">
        <v>1209901</v>
      </c>
      <c r="C4" s="2" t="s">
        <v>6</v>
      </c>
      <c r="D4" s="2" t="s">
        <v>34</v>
      </c>
      <c r="E4" s="3">
        <v>45881.615543981483</v>
      </c>
      <c r="G4" s="2" t="s">
        <v>937</v>
      </c>
      <c r="H4" s="2">
        <v>1740383</v>
      </c>
      <c r="I4" s="2" t="s">
        <v>105</v>
      </c>
      <c r="L4" s="31" t="s">
        <v>997</v>
      </c>
      <c r="M4" s="4" t="e">
        <f>VLOOKUP(L4,'[2]Cotizacion menor valor'!$C$2:$P$60,11,FALSE)</f>
        <v>#N/A</v>
      </c>
      <c r="N4" s="4" t="str">
        <f t="shared" si="0"/>
        <v>n/a</v>
      </c>
      <c r="O4">
        <v>21</v>
      </c>
      <c r="P4" s="2" t="s">
        <v>84</v>
      </c>
      <c r="Q4">
        <v>935307.52</v>
      </c>
      <c r="R4">
        <v>935307.52</v>
      </c>
      <c r="S4">
        <v>0</v>
      </c>
      <c r="T4" s="5">
        <v>0</v>
      </c>
    </row>
    <row r="5" spans="1:20" x14ac:dyDescent="0.2">
      <c r="B5" s="2">
        <v>1209901</v>
      </c>
      <c r="C5" s="2" t="s">
        <v>6</v>
      </c>
      <c r="D5" s="2" t="s">
        <v>34</v>
      </c>
      <c r="E5" s="3">
        <v>45881.615543981483</v>
      </c>
      <c r="G5" s="2" t="s">
        <v>937</v>
      </c>
      <c r="H5" s="2">
        <v>1740384</v>
      </c>
      <c r="I5" s="2" t="s">
        <v>118</v>
      </c>
      <c r="L5" s="4" t="s">
        <v>995</v>
      </c>
      <c r="M5" s="4" t="e">
        <f>VLOOKUP(L5,'[2]Cotizacion menor valor'!$C$2:$P$60,11,FALSE)</f>
        <v>#N/A</v>
      </c>
      <c r="N5" s="4" t="str">
        <f t="shared" si="0"/>
        <v>n/a</v>
      </c>
      <c r="O5">
        <v>21</v>
      </c>
      <c r="P5" s="2" t="s">
        <v>84</v>
      </c>
      <c r="Q5">
        <v>87282455.790000007</v>
      </c>
      <c r="R5">
        <v>87282455.790000007</v>
      </c>
      <c r="S5">
        <v>0</v>
      </c>
      <c r="T5" s="5">
        <v>0</v>
      </c>
    </row>
    <row r="6" spans="1:20" x14ac:dyDescent="0.2">
      <c r="B6" s="2">
        <v>1209901</v>
      </c>
      <c r="C6" s="2" t="s">
        <v>6</v>
      </c>
      <c r="D6" s="2" t="s">
        <v>34</v>
      </c>
      <c r="E6" s="3">
        <v>45881.615543981483</v>
      </c>
      <c r="G6" s="2" t="s">
        <v>937</v>
      </c>
      <c r="H6" s="2">
        <v>1740385</v>
      </c>
      <c r="I6" s="2" t="s">
        <v>131</v>
      </c>
      <c r="L6" s="4" t="s">
        <v>996</v>
      </c>
      <c r="M6" s="4" t="e">
        <f>VLOOKUP(L6,'[2]Cotizacion menor valor'!$C$2:$P$60,11,FALSE)</f>
        <v>#N/A</v>
      </c>
      <c r="N6" s="4" t="str">
        <f t="shared" si="0"/>
        <v>n/a</v>
      </c>
      <c r="O6">
        <v>21</v>
      </c>
      <c r="P6" s="2" t="s">
        <v>84</v>
      </c>
      <c r="Q6">
        <v>25340067.809999999</v>
      </c>
      <c r="R6">
        <v>25340067.809999999</v>
      </c>
      <c r="S6">
        <v>0</v>
      </c>
      <c r="T6" s="5">
        <v>0</v>
      </c>
    </row>
    <row r="7" spans="1:20" x14ac:dyDescent="0.2">
      <c r="B7" s="2">
        <v>1209901</v>
      </c>
      <c r="C7" s="2" t="s">
        <v>6</v>
      </c>
      <c r="D7" s="2" t="s">
        <v>34</v>
      </c>
      <c r="E7" s="3">
        <v>45881.615543981483</v>
      </c>
      <c r="G7" s="2" t="s">
        <v>937</v>
      </c>
      <c r="H7" s="2">
        <v>1740386</v>
      </c>
      <c r="I7" s="2" t="s">
        <v>144</v>
      </c>
      <c r="L7" s="4" t="s">
        <v>148</v>
      </c>
      <c r="M7" s="4">
        <f>+VLOOKUP(L7,'Cotizacion menor valor'!$C$2:$M$60,11,0)</f>
        <v>2885395.65</v>
      </c>
      <c r="N7" s="4" t="b">
        <f>IFERROR(M7=R7,"n/a")</f>
        <v>1</v>
      </c>
      <c r="O7">
        <v>21</v>
      </c>
      <c r="P7" s="2" t="s">
        <v>153</v>
      </c>
      <c r="Q7">
        <v>3107185.55</v>
      </c>
      <c r="R7">
        <v>2885395.65</v>
      </c>
      <c r="S7">
        <v>4657587.9000000004</v>
      </c>
      <c r="T7" s="5">
        <v>7.1379676698097416E-2</v>
      </c>
    </row>
    <row r="8" spans="1:20" x14ac:dyDescent="0.2">
      <c r="B8" s="2">
        <v>1209901</v>
      </c>
      <c r="C8" s="2" t="s">
        <v>6</v>
      </c>
      <c r="D8" s="2" t="s">
        <v>34</v>
      </c>
      <c r="E8" s="3">
        <v>45881.615543981483</v>
      </c>
      <c r="G8" s="2" t="s">
        <v>937</v>
      </c>
      <c r="H8" s="2">
        <v>1740387</v>
      </c>
      <c r="I8" s="2" t="s">
        <v>158</v>
      </c>
      <c r="L8" s="4" t="s">
        <v>162</v>
      </c>
      <c r="M8" s="4">
        <f>+VLOOKUP(L8,'Cotizacion menor valor'!$C$2:$M$60,11,0)</f>
        <v>1518675.72</v>
      </c>
      <c r="N8" s="4" t="b">
        <f t="shared" si="0"/>
        <v>1</v>
      </c>
      <c r="O8">
        <v>21</v>
      </c>
      <c r="P8" s="2" t="s">
        <v>153</v>
      </c>
      <c r="Q8">
        <v>2122648.56</v>
      </c>
      <c r="R8">
        <v>1518675.72</v>
      </c>
      <c r="S8">
        <v>12683429.640000001</v>
      </c>
      <c r="T8" s="5">
        <v>0.28453737061400308</v>
      </c>
    </row>
    <row r="9" spans="1:20" x14ac:dyDescent="0.2">
      <c r="B9" s="2">
        <v>1209901</v>
      </c>
      <c r="C9" s="2" t="s">
        <v>6</v>
      </c>
      <c r="D9" s="2" t="s">
        <v>34</v>
      </c>
      <c r="E9" s="3">
        <v>45881.615543981483</v>
      </c>
      <c r="G9" s="2" t="s">
        <v>937</v>
      </c>
      <c r="H9" s="2">
        <v>1740388</v>
      </c>
      <c r="I9" s="2" t="s">
        <v>171</v>
      </c>
      <c r="L9" s="4" t="s">
        <v>175</v>
      </c>
      <c r="M9" s="4">
        <f>+VLOOKUP(L9,'Cotizacion menor valor'!$C$2:$M$60,11,0)</f>
        <v>2641589.5</v>
      </c>
      <c r="N9" s="4" t="b">
        <f t="shared" si="0"/>
        <v>1</v>
      </c>
      <c r="O9">
        <v>21</v>
      </c>
      <c r="P9" s="2" t="s">
        <v>153</v>
      </c>
      <c r="Q9">
        <v>3954597.45</v>
      </c>
      <c r="R9">
        <v>2641589.5</v>
      </c>
      <c r="S9">
        <v>27573166.949999999</v>
      </c>
      <c r="T9" s="5">
        <v>0.33202063335169552</v>
      </c>
    </row>
    <row r="10" spans="1:20" x14ac:dyDescent="0.2">
      <c r="B10" s="2">
        <v>1209901</v>
      </c>
      <c r="C10" s="2" t="s">
        <v>6</v>
      </c>
      <c r="D10" s="2" t="s">
        <v>34</v>
      </c>
      <c r="E10" s="3">
        <v>45881.615543981483</v>
      </c>
      <c r="G10" s="2" t="s">
        <v>937</v>
      </c>
      <c r="H10" s="2">
        <v>1740389</v>
      </c>
      <c r="I10" s="2" t="s">
        <v>184</v>
      </c>
      <c r="L10" s="4" t="s">
        <v>188</v>
      </c>
      <c r="M10" s="4">
        <f>+VLOOKUP(L10,'Cotizacion menor valor'!$C$2:$M$60,11,0)</f>
        <v>1236194.1000000001</v>
      </c>
      <c r="N10" s="4" t="b">
        <f t="shared" si="0"/>
        <v>1</v>
      </c>
      <c r="O10">
        <v>21</v>
      </c>
      <c r="P10" s="2" t="s">
        <v>153</v>
      </c>
      <c r="Q10">
        <v>2264158.98</v>
      </c>
      <c r="R10">
        <v>1236194.1000000001</v>
      </c>
      <c r="S10">
        <v>21587262.48</v>
      </c>
      <c r="T10" s="5">
        <v>0.45401621046946095</v>
      </c>
    </row>
    <row r="11" spans="1:20" x14ac:dyDescent="0.2">
      <c r="B11" s="2">
        <v>1209901</v>
      </c>
      <c r="C11" s="2" t="s">
        <v>6</v>
      </c>
      <c r="D11" s="2" t="s">
        <v>34</v>
      </c>
      <c r="E11" s="3">
        <v>45881.615543981483</v>
      </c>
      <c r="G11" s="2" t="s">
        <v>937</v>
      </c>
      <c r="H11" s="2">
        <v>1740390</v>
      </c>
      <c r="I11" s="2" t="s">
        <v>197</v>
      </c>
      <c r="L11" s="4" t="s">
        <v>201</v>
      </c>
      <c r="M11" s="4">
        <f>+VLOOKUP(L11,'Cotizacion menor valor'!$C$2:$M$60,11,0)</f>
        <v>3156483.66</v>
      </c>
      <c r="N11" s="4" t="b">
        <f t="shared" si="0"/>
        <v>1</v>
      </c>
      <c r="O11">
        <v>21</v>
      </c>
      <c r="P11" s="2" t="s">
        <v>153</v>
      </c>
      <c r="Q11">
        <v>5935735.5899999999</v>
      </c>
      <c r="R11">
        <v>3156483.66</v>
      </c>
      <c r="S11">
        <v>58364290.530000001</v>
      </c>
      <c r="T11" s="5">
        <v>0.46822367470044263</v>
      </c>
    </row>
    <row r="12" spans="1:20" x14ac:dyDescent="0.2">
      <c r="B12" s="2">
        <v>1209901</v>
      </c>
      <c r="C12" s="2" t="s">
        <v>6</v>
      </c>
      <c r="D12" s="2" t="s">
        <v>34</v>
      </c>
      <c r="E12" s="3">
        <v>45881.615543981483</v>
      </c>
      <c r="G12" s="2" t="s">
        <v>937</v>
      </c>
      <c r="H12" s="2">
        <v>1740391</v>
      </c>
      <c r="I12" s="2" t="s">
        <v>210</v>
      </c>
      <c r="L12" s="4" t="s">
        <v>214</v>
      </c>
      <c r="M12" s="4">
        <f>+VLOOKUP(L12,'Cotizacion menor valor'!$C$2:$M$60,11,0)</f>
        <v>3062101.38</v>
      </c>
      <c r="N12" s="4" t="b">
        <f t="shared" si="0"/>
        <v>1</v>
      </c>
      <c r="O12">
        <v>21</v>
      </c>
      <c r="P12" s="2" t="s">
        <v>153</v>
      </c>
      <c r="Q12">
        <v>6509456.0999999996</v>
      </c>
      <c r="R12">
        <v>3062101.38</v>
      </c>
      <c r="S12">
        <v>72394449.120000005</v>
      </c>
      <c r="T12" s="5">
        <v>0.52959182257946247</v>
      </c>
    </row>
    <row r="13" spans="1:20" x14ac:dyDescent="0.2">
      <c r="B13" s="2">
        <v>1209901</v>
      </c>
      <c r="C13" s="2" t="s">
        <v>6</v>
      </c>
      <c r="D13" s="2" t="s">
        <v>34</v>
      </c>
      <c r="E13" s="3">
        <v>45881.615543981483</v>
      </c>
      <c r="G13" s="2" t="s">
        <v>937</v>
      </c>
      <c r="H13" s="2">
        <v>1740392</v>
      </c>
      <c r="I13" s="2" t="s">
        <v>223</v>
      </c>
      <c r="L13" s="4" t="s">
        <v>227</v>
      </c>
      <c r="M13" s="4">
        <f>+VLOOKUP(L13,'Cotizacion menor valor'!$C$2:$M$60,11,0)</f>
        <v>355254.39</v>
      </c>
      <c r="N13" s="4" t="b">
        <f t="shared" si="0"/>
        <v>1</v>
      </c>
      <c r="O13">
        <v>21</v>
      </c>
      <c r="P13" s="2" t="s">
        <v>153</v>
      </c>
      <c r="Q13">
        <v>566039.1</v>
      </c>
      <c r="R13">
        <v>355254.39</v>
      </c>
      <c r="S13">
        <v>4426478.91</v>
      </c>
      <c r="T13" s="5">
        <v>0.37238542355112925</v>
      </c>
    </row>
    <row r="14" spans="1:20" x14ac:dyDescent="0.2">
      <c r="B14" s="2">
        <v>1209901</v>
      </c>
      <c r="C14" s="2" t="s">
        <v>6</v>
      </c>
      <c r="D14" s="2" t="s">
        <v>34</v>
      </c>
      <c r="E14" s="3">
        <v>45881.615543981483</v>
      </c>
      <c r="G14" s="2" t="s">
        <v>937</v>
      </c>
      <c r="H14" s="2">
        <v>1740393</v>
      </c>
      <c r="I14" s="2" t="s">
        <v>236</v>
      </c>
      <c r="L14" s="4" t="s">
        <v>240</v>
      </c>
      <c r="M14" s="4">
        <f>+VLOOKUP(L14,'Cotizacion menor valor'!$C$2:$M$60,11,0)</f>
        <v>293916.18</v>
      </c>
      <c r="N14" s="4" t="b">
        <f t="shared" si="0"/>
        <v>1</v>
      </c>
      <c r="O14">
        <v>21</v>
      </c>
      <c r="P14" s="2" t="s">
        <v>153</v>
      </c>
      <c r="Q14">
        <v>495285.18</v>
      </c>
      <c r="R14">
        <v>293916.18</v>
      </c>
      <c r="S14">
        <v>4228749</v>
      </c>
      <c r="T14" s="5">
        <v>0.40657182595287827</v>
      </c>
    </row>
    <row r="15" spans="1:20" x14ac:dyDescent="0.2">
      <c r="B15" s="2">
        <v>1209901</v>
      </c>
      <c r="C15" s="2" t="s">
        <v>6</v>
      </c>
      <c r="D15" s="2" t="s">
        <v>34</v>
      </c>
      <c r="E15" s="3">
        <v>45881.615543981483</v>
      </c>
      <c r="G15" s="2" t="s">
        <v>937</v>
      </c>
      <c r="H15" s="2">
        <v>1740394</v>
      </c>
      <c r="I15" s="2" t="s">
        <v>249</v>
      </c>
      <c r="L15" s="4" t="s">
        <v>253</v>
      </c>
      <c r="M15" s="4">
        <f>+VLOOKUP(L15,'Cotizacion menor valor'!$C$2:$M$60,11,0)</f>
        <v>7909194.9000000004</v>
      </c>
      <c r="N15" s="4" t="b">
        <f t="shared" si="0"/>
        <v>1</v>
      </c>
      <c r="O15">
        <v>21</v>
      </c>
      <c r="P15" s="2" t="s">
        <v>153</v>
      </c>
      <c r="Q15">
        <v>7909194.9000000004</v>
      </c>
      <c r="R15">
        <v>7909194.9000000004</v>
      </c>
      <c r="S15">
        <v>0</v>
      </c>
      <c r="T15" s="5">
        <v>0</v>
      </c>
    </row>
    <row r="16" spans="1:20" x14ac:dyDescent="0.2">
      <c r="B16" s="2">
        <v>1209901</v>
      </c>
      <c r="C16" s="2" t="s">
        <v>6</v>
      </c>
      <c r="D16" s="2" t="s">
        <v>34</v>
      </c>
      <c r="E16" s="3">
        <v>45881.615543981483</v>
      </c>
      <c r="G16" s="2" t="s">
        <v>937</v>
      </c>
      <c r="H16" s="2">
        <v>1740395</v>
      </c>
      <c r="I16" s="2" t="s">
        <v>262</v>
      </c>
      <c r="L16" s="4" t="s">
        <v>266</v>
      </c>
      <c r="M16" s="4">
        <f>+VLOOKUP(L16,'Cotizacion menor valor'!$C$2:$M$60,11,0)</f>
        <v>1981138.14</v>
      </c>
      <c r="N16" s="4" t="b">
        <f t="shared" si="0"/>
        <v>1</v>
      </c>
      <c r="O16">
        <v>21</v>
      </c>
      <c r="P16" s="2" t="s">
        <v>153</v>
      </c>
      <c r="Q16">
        <v>1981138.14</v>
      </c>
      <c r="R16">
        <v>1981138.14</v>
      </c>
      <c r="S16">
        <v>0</v>
      </c>
      <c r="T16" s="5">
        <v>0</v>
      </c>
    </row>
    <row r="17" spans="2:20" x14ac:dyDescent="0.2">
      <c r="B17" s="2">
        <v>1209901</v>
      </c>
      <c r="C17" s="2" t="s">
        <v>6</v>
      </c>
      <c r="D17" s="2" t="s">
        <v>34</v>
      </c>
      <c r="E17" s="3">
        <v>45881.615543981483</v>
      </c>
      <c r="G17" s="2" t="s">
        <v>937</v>
      </c>
      <c r="H17" s="2">
        <v>1740396</v>
      </c>
      <c r="I17" s="2" t="s">
        <v>275</v>
      </c>
      <c r="L17" s="4" t="s">
        <v>279</v>
      </c>
      <c r="M17" s="4">
        <f>+VLOOKUP(L17,'Cotizacion menor valor'!$C$2:$M$60,11,0)</f>
        <v>820677.36</v>
      </c>
      <c r="N17" s="4" t="b">
        <f t="shared" si="0"/>
        <v>1</v>
      </c>
      <c r="O17">
        <v>21</v>
      </c>
      <c r="P17" s="2" t="s">
        <v>153</v>
      </c>
      <c r="Q17">
        <v>2122648.56</v>
      </c>
      <c r="R17">
        <v>820677.36</v>
      </c>
      <c r="S17">
        <v>27341395.199999999</v>
      </c>
      <c r="T17" s="5">
        <v>0.61337106129334951</v>
      </c>
    </row>
    <row r="18" spans="2:20" x14ac:dyDescent="0.2">
      <c r="B18" s="2">
        <v>1209901</v>
      </c>
      <c r="C18" s="2" t="s">
        <v>6</v>
      </c>
      <c r="D18" s="2" t="s">
        <v>34</v>
      </c>
      <c r="E18" s="3">
        <v>45881.615543981483</v>
      </c>
      <c r="G18" s="2" t="s">
        <v>937</v>
      </c>
      <c r="H18" s="2">
        <v>1740397</v>
      </c>
      <c r="I18" s="2" t="s">
        <v>288</v>
      </c>
      <c r="L18" s="4" t="s">
        <v>292</v>
      </c>
      <c r="M18" s="4">
        <f>+VLOOKUP(L18,'Cotizacion menor valor'!$C$2:$M$60,11,0)</f>
        <v>1371786</v>
      </c>
      <c r="N18" s="4" t="b">
        <f t="shared" si="0"/>
        <v>1</v>
      </c>
      <c r="O18">
        <v>21</v>
      </c>
      <c r="P18" s="2" t="s">
        <v>153</v>
      </c>
      <c r="Q18">
        <v>1981138.14</v>
      </c>
      <c r="R18">
        <v>1371786</v>
      </c>
      <c r="S18">
        <v>12796394.939999999</v>
      </c>
      <c r="T18" s="5">
        <v>0.30757680532060222</v>
      </c>
    </row>
    <row r="19" spans="2:20" x14ac:dyDescent="0.2">
      <c r="B19" s="2">
        <v>1209901</v>
      </c>
      <c r="C19" s="2" t="s">
        <v>6</v>
      </c>
      <c r="D19" s="2" t="s">
        <v>34</v>
      </c>
      <c r="E19" s="3">
        <v>45881.615543981483</v>
      </c>
      <c r="G19" s="2" t="s">
        <v>937</v>
      </c>
      <c r="H19" s="2">
        <v>1740398</v>
      </c>
      <c r="I19" s="2" t="s">
        <v>301</v>
      </c>
      <c r="L19" s="4" t="s">
        <v>305</v>
      </c>
      <c r="M19" s="4">
        <f>+VLOOKUP(L19,'Cotizacion menor valor'!$C$2:$M$60,11,0)</f>
        <v>661411.38</v>
      </c>
      <c r="N19" s="4" t="b">
        <f t="shared" si="0"/>
        <v>1</v>
      </c>
      <c r="O19">
        <v>21</v>
      </c>
      <c r="P19" s="2" t="s">
        <v>153</v>
      </c>
      <c r="Q19">
        <v>990569.07</v>
      </c>
      <c r="R19">
        <v>661411.38</v>
      </c>
      <c r="S19">
        <v>6912311.4900000002</v>
      </c>
      <c r="T19" s="5">
        <v>0.33229150795108109</v>
      </c>
    </row>
    <row r="20" spans="2:20" x14ac:dyDescent="0.2">
      <c r="B20" s="2">
        <v>1209901</v>
      </c>
      <c r="C20" s="2" t="s">
        <v>6</v>
      </c>
      <c r="D20" s="2" t="s">
        <v>34</v>
      </c>
      <c r="E20" s="3">
        <v>45881.615543981483</v>
      </c>
      <c r="G20" s="2" t="s">
        <v>937</v>
      </c>
      <c r="H20" s="2">
        <v>1740399</v>
      </c>
      <c r="I20" s="2" t="s">
        <v>314</v>
      </c>
      <c r="L20" s="4" t="s">
        <v>318</v>
      </c>
      <c r="M20" s="4">
        <f>+VLOOKUP(L20,'Cotizacion menor valor'!$C$2:$M$60,11,0)</f>
        <v>2655015.5499999998</v>
      </c>
      <c r="N20" s="4" t="b">
        <f t="shared" si="0"/>
        <v>1</v>
      </c>
      <c r="O20">
        <v>21</v>
      </c>
      <c r="P20" s="2" t="s">
        <v>153</v>
      </c>
      <c r="Q20">
        <v>2655015.5499999998</v>
      </c>
      <c r="R20">
        <v>2655015.5499999998</v>
      </c>
      <c r="S20">
        <v>0</v>
      </c>
      <c r="T20" s="5">
        <v>0</v>
      </c>
    </row>
    <row r="21" spans="2:20" x14ac:dyDescent="0.2">
      <c r="B21" s="2">
        <v>1209901</v>
      </c>
      <c r="C21" s="2" t="s">
        <v>6</v>
      </c>
      <c r="D21" s="2" t="s">
        <v>34</v>
      </c>
      <c r="E21" s="3">
        <v>45881.615543981483</v>
      </c>
      <c r="G21" s="2" t="s">
        <v>937</v>
      </c>
      <c r="H21" s="2">
        <v>1740400</v>
      </c>
      <c r="I21" s="2" t="s">
        <v>327</v>
      </c>
      <c r="L21" s="4" t="s">
        <v>331</v>
      </c>
      <c r="M21" s="4">
        <f>+VLOOKUP(L21,'Cotizacion menor valor'!$C$2:$M$60,11,0)</f>
        <v>1330085.46</v>
      </c>
      <c r="N21" s="4" t="b">
        <f t="shared" si="0"/>
        <v>1</v>
      </c>
      <c r="O21">
        <v>21</v>
      </c>
      <c r="P21" s="2" t="s">
        <v>153</v>
      </c>
      <c r="Q21">
        <v>1330085.46</v>
      </c>
      <c r="R21">
        <v>1330085.46</v>
      </c>
      <c r="S21">
        <v>0</v>
      </c>
      <c r="T21" s="5">
        <v>0</v>
      </c>
    </row>
    <row r="22" spans="2:20" x14ac:dyDescent="0.2">
      <c r="B22" s="2">
        <v>1209901</v>
      </c>
      <c r="C22" s="2" t="s">
        <v>6</v>
      </c>
      <c r="D22" s="2" t="s">
        <v>34</v>
      </c>
      <c r="E22" s="3">
        <v>45881.615543981483</v>
      </c>
      <c r="G22" s="2" t="s">
        <v>937</v>
      </c>
      <c r="H22" s="2">
        <v>1740401</v>
      </c>
      <c r="I22" s="2" t="s">
        <v>340</v>
      </c>
      <c r="L22" s="4" t="s">
        <v>344</v>
      </c>
      <c r="M22" s="4">
        <f>+VLOOKUP(L22,'Cotizacion menor valor'!$C$2:$M$60,11,0)</f>
        <v>215877.7</v>
      </c>
      <c r="N22" s="4" t="b">
        <f t="shared" si="0"/>
        <v>1</v>
      </c>
      <c r="O22">
        <v>21</v>
      </c>
      <c r="P22" s="2" t="s">
        <v>153</v>
      </c>
      <c r="Q22">
        <v>215877.7</v>
      </c>
      <c r="R22">
        <v>215877.7</v>
      </c>
      <c r="S22">
        <v>0</v>
      </c>
      <c r="T22" s="5">
        <v>0</v>
      </c>
    </row>
    <row r="23" spans="2:20" x14ac:dyDescent="0.2">
      <c r="B23" s="2">
        <v>1209901</v>
      </c>
      <c r="C23" s="2" t="s">
        <v>6</v>
      </c>
      <c r="D23" s="2" t="s">
        <v>34</v>
      </c>
      <c r="E23" s="3">
        <v>45881.615543981483</v>
      </c>
      <c r="G23" s="2" t="s">
        <v>937</v>
      </c>
      <c r="H23" s="2">
        <v>1740402</v>
      </c>
      <c r="I23" s="2" t="s">
        <v>353</v>
      </c>
      <c r="L23" s="4" t="s">
        <v>357</v>
      </c>
      <c r="M23" s="4">
        <f>+VLOOKUP(L23,'Cotizacion menor valor'!$C$2:$M$60,11,0)</f>
        <v>1388728.4</v>
      </c>
      <c r="N23" s="4" t="b">
        <f t="shared" si="0"/>
        <v>1</v>
      </c>
      <c r="O23">
        <v>21</v>
      </c>
      <c r="P23" s="2" t="s">
        <v>153</v>
      </c>
      <c r="Q23">
        <v>1388728.4</v>
      </c>
      <c r="R23">
        <v>1388728.4</v>
      </c>
      <c r="S23">
        <v>0</v>
      </c>
      <c r="T23" s="5">
        <v>0</v>
      </c>
    </row>
    <row r="24" spans="2:20" x14ac:dyDescent="0.2">
      <c r="B24" s="2">
        <v>1209901</v>
      </c>
      <c r="C24" s="2" t="s">
        <v>6</v>
      </c>
      <c r="D24" s="2" t="s">
        <v>34</v>
      </c>
      <c r="E24" s="3">
        <v>45881.615543981483</v>
      </c>
      <c r="G24" s="2" t="s">
        <v>937</v>
      </c>
      <c r="H24" s="2">
        <v>1740403</v>
      </c>
      <c r="I24" s="2" t="s">
        <v>366</v>
      </c>
      <c r="L24" s="4" t="s">
        <v>370</v>
      </c>
      <c r="M24" s="4">
        <f>+VLOOKUP(L24,'Cotizacion menor valor'!$C$2:$M$60,11,0)</f>
        <v>678493.56</v>
      </c>
      <c r="N24" s="4" t="b">
        <f t="shared" si="0"/>
        <v>1</v>
      </c>
      <c r="O24">
        <v>21</v>
      </c>
      <c r="P24" s="2" t="s">
        <v>153</v>
      </c>
      <c r="Q24">
        <v>678493.56</v>
      </c>
      <c r="R24">
        <v>678493.56</v>
      </c>
      <c r="S24">
        <v>0</v>
      </c>
      <c r="T24" s="5">
        <v>0</v>
      </c>
    </row>
    <row r="25" spans="2:20" x14ac:dyDescent="0.2">
      <c r="B25" s="2">
        <v>1209901</v>
      </c>
      <c r="C25" s="2" t="s">
        <v>6</v>
      </c>
      <c r="D25" s="2" t="s">
        <v>34</v>
      </c>
      <c r="E25" s="3">
        <v>45881.615543981483</v>
      </c>
      <c r="G25" s="2" t="s">
        <v>937</v>
      </c>
      <c r="H25" s="2">
        <v>1740404</v>
      </c>
      <c r="I25" s="2" t="s">
        <v>379</v>
      </c>
      <c r="L25" s="4" t="s">
        <v>383</v>
      </c>
      <c r="M25" s="4">
        <f>+VLOOKUP(L25,'Cotizacion menor valor'!$C$2:$M$60,11,0)</f>
        <v>3347515.15</v>
      </c>
      <c r="N25" s="4" t="b">
        <f t="shared" si="0"/>
        <v>1</v>
      </c>
      <c r="O25">
        <v>21</v>
      </c>
      <c r="P25" s="2" t="s">
        <v>153</v>
      </c>
      <c r="Q25">
        <v>3347515.15</v>
      </c>
      <c r="R25">
        <v>3347515.15</v>
      </c>
      <c r="S25">
        <v>0</v>
      </c>
      <c r="T25" s="5">
        <v>0</v>
      </c>
    </row>
    <row r="26" spans="2:20" x14ac:dyDescent="0.2">
      <c r="B26" s="2">
        <v>1209901</v>
      </c>
      <c r="C26" s="2" t="s">
        <v>6</v>
      </c>
      <c r="D26" s="2" t="s">
        <v>34</v>
      </c>
      <c r="E26" s="3">
        <v>45881.615543981483</v>
      </c>
      <c r="G26" s="2" t="s">
        <v>937</v>
      </c>
      <c r="H26" s="2">
        <v>1740405</v>
      </c>
      <c r="I26" s="2" t="s">
        <v>392</v>
      </c>
      <c r="L26" s="4" t="s">
        <v>396</v>
      </c>
      <c r="M26" s="4">
        <f>+VLOOKUP(L26,'Cotizacion menor valor'!$C$2:$M$60,11,0)</f>
        <v>559044.72</v>
      </c>
      <c r="N26" s="4" t="b">
        <f t="shared" si="0"/>
        <v>1</v>
      </c>
      <c r="O26">
        <v>21</v>
      </c>
      <c r="P26" s="2" t="s">
        <v>153</v>
      </c>
      <c r="Q26">
        <v>559044.72</v>
      </c>
      <c r="R26">
        <v>559044.72</v>
      </c>
      <c r="S26">
        <v>0</v>
      </c>
      <c r="T26" s="5">
        <v>0</v>
      </c>
    </row>
    <row r="27" spans="2:20" x14ac:dyDescent="0.2">
      <c r="B27" s="2">
        <v>1209901</v>
      </c>
      <c r="C27" s="2" t="s">
        <v>6</v>
      </c>
      <c r="D27" s="2" t="s">
        <v>34</v>
      </c>
      <c r="E27" s="3">
        <v>45881.615543981483</v>
      </c>
      <c r="G27" s="2" t="s">
        <v>937</v>
      </c>
      <c r="H27" s="2">
        <v>1740406</v>
      </c>
      <c r="I27" s="2" t="s">
        <v>405</v>
      </c>
      <c r="L27" s="4" t="s">
        <v>409</v>
      </c>
      <c r="M27" s="4">
        <f>+VLOOKUP(L27,'Cotizacion menor valor'!$C$2:$M$60,11,0)</f>
        <v>5087777.78</v>
      </c>
      <c r="N27" s="4" t="b">
        <f t="shared" si="0"/>
        <v>1</v>
      </c>
      <c r="O27">
        <v>21</v>
      </c>
      <c r="P27" s="2" t="s">
        <v>153</v>
      </c>
      <c r="Q27">
        <v>5087777.78</v>
      </c>
      <c r="R27">
        <v>5087777.78</v>
      </c>
      <c r="S27">
        <v>0</v>
      </c>
      <c r="T27" s="5">
        <v>0</v>
      </c>
    </row>
    <row r="28" spans="2:20" x14ac:dyDescent="0.2">
      <c r="B28" s="2">
        <v>1209901</v>
      </c>
      <c r="C28" s="2" t="s">
        <v>6</v>
      </c>
      <c r="D28" s="2" t="s">
        <v>34</v>
      </c>
      <c r="E28" s="3">
        <v>45881.615543981483</v>
      </c>
      <c r="G28" s="2" t="s">
        <v>937</v>
      </c>
      <c r="H28" s="2">
        <v>1740407</v>
      </c>
      <c r="I28" s="2" t="s">
        <v>418</v>
      </c>
      <c r="L28" s="4" t="s">
        <v>422</v>
      </c>
      <c r="M28" s="4">
        <f>+VLOOKUP(L28,'Cotizacion menor valor'!$C$2:$M$60,11,0)</f>
        <v>3347515.15</v>
      </c>
      <c r="N28" s="4" t="b">
        <f t="shared" si="0"/>
        <v>1</v>
      </c>
      <c r="O28">
        <v>21</v>
      </c>
      <c r="P28" s="2" t="s">
        <v>153</v>
      </c>
      <c r="Q28">
        <v>3347515.15</v>
      </c>
      <c r="R28">
        <v>3347515.15</v>
      </c>
      <c r="S28">
        <v>0</v>
      </c>
      <c r="T28" s="5">
        <v>0</v>
      </c>
    </row>
    <row r="29" spans="2:20" x14ac:dyDescent="0.2">
      <c r="B29" s="2">
        <v>1209901</v>
      </c>
      <c r="C29" s="2" t="s">
        <v>6</v>
      </c>
      <c r="D29" s="2" t="s">
        <v>34</v>
      </c>
      <c r="E29" s="3">
        <v>45881.615543981483</v>
      </c>
      <c r="G29" s="2" t="s">
        <v>937</v>
      </c>
      <c r="H29" s="2">
        <v>1740408</v>
      </c>
      <c r="I29" s="2" t="s">
        <v>431</v>
      </c>
      <c r="L29" s="4" t="s">
        <v>435</v>
      </c>
      <c r="M29" s="4">
        <f>+VLOOKUP(L29,'Cotizacion menor valor'!$C$2:$M$60,11,0)</f>
        <v>1947760.9</v>
      </c>
      <c r="N29" s="4" t="b">
        <f t="shared" si="0"/>
        <v>1</v>
      </c>
      <c r="O29">
        <v>21</v>
      </c>
      <c r="P29" s="2" t="s">
        <v>153</v>
      </c>
      <c r="Q29">
        <v>1947760.9</v>
      </c>
      <c r="R29">
        <v>1947760.9</v>
      </c>
      <c r="S29">
        <v>0</v>
      </c>
      <c r="T29" s="5">
        <v>0</v>
      </c>
    </row>
    <row r="30" spans="2:20" x14ac:dyDescent="0.2">
      <c r="B30" s="2">
        <v>1209901</v>
      </c>
      <c r="C30" s="2" t="s">
        <v>6</v>
      </c>
      <c r="D30" s="2" t="s">
        <v>34</v>
      </c>
      <c r="E30" s="3">
        <v>45881.615543981483</v>
      </c>
      <c r="G30" s="2" t="s">
        <v>937</v>
      </c>
      <c r="H30" s="2">
        <v>1740409</v>
      </c>
      <c r="I30" s="2" t="s">
        <v>444</v>
      </c>
      <c r="L30" s="4" t="s">
        <v>448</v>
      </c>
      <c r="M30" s="4">
        <f>+VLOOKUP(L30,'Cotizacion menor valor'!$C$2:$M$60,11,0)</f>
        <v>2306665.77</v>
      </c>
      <c r="N30" s="4" t="b">
        <f t="shared" si="0"/>
        <v>1</v>
      </c>
      <c r="O30">
        <v>21</v>
      </c>
      <c r="P30" s="2" t="s">
        <v>153</v>
      </c>
      <c r="Q30">
        <v>2355091.08</v>
      </c>
      <c r="R30">
        <v>2306665.77</v>
      </c>
      <c r="S30">
        <v>1016931.51</v>
      </c>
      <c r="T30" s="5">
        <v>2.0561969093781291E-2</v>
      </c>
    </row>
    <row r="31" spans="2:20" x14ac:dyDescent="0.2">
      <c r="B31" s="2">
        <v>1209901</v>
      </c>
      <c r="C31" s="2" t="s">
        <v>6</v>
      </c>
      <c r="D31" s="2" t="s">
        <v>34</v>
      </c>
      <c r="E31" s="3">
        <v>45881.615543981483</v>
      </c>
      <c r="G31" s="2" t="s">
        <v>937</v>
      </c>
      <c r="H31" s="2">
        <v>1740410</v>
      </c>
      <c r="I31" s="2" t="s">
        <v>457</v>
      </c>
      <c r="L31" s="4" t="s">
        <v>461</v>
      </c>
      <c r="M31" s="4">
        <f>+VLOOKUP(L31,'Cotizacion menor valor'!$C$2:$M$60,11,0)</f>
        <v>2306665.77</v>
      </c>
      <c r="N31" s="4" t="b">
        <f t="shared" si="0"/>
        <v>1</v>
      </c>
      <c r="O31">
        <v>21</v>
      </c>
      <c r="P31" s="2" t="s">
        <v>153</v>
      </c>
      <c r="Q31">
        <v>2355091.08</v>
      </c>
      <c r="R31">
        <v>2306665.77</v>
      </c>
      <c r="S31">
        <v>1016931.51</v>
      </c>
      <c r="T31" s="5">
        <v>2.0561969093781291E-2</v>
      </c>
    </row>
    <row r="32" spans="2:20" x14ac:dyDescent="0.2">
      <c r="B32" s="2">
        <v>1209901</v>
      </c>
      <c r="C32" s="2" t="s">
        <v>6</v>
      </c>
      <c r="D32" s="2" t="s">
        <v>34</v>
      </c>
      <c r="E32" s="3">
        <v>45881.615543981483</v>
      </c>
      <c r="G32" s="2" t="s">
        <v>937</v>
      </c>
      <c r="H32" s="2">
        <v>1740411</v>
      </c>
      <c r="I32" s="2" t="s">
        <v>470</v>
      </c>
      <c r="L32" s="4" t="s">
        <v>474</v>
      </c>
      <c r="M32" s="4">
        <f>+VLOOKUP(L32,'Cotizacion menor valor'!$C$2:$M$60,11,0)</f>
        <v>962329</v>
      </c>
      <c r="N32" s="4" t="b">
        <f t="shared" si="0"/>
        <v>1</v>
      </c>
      <c r="O32">
        <v>21</v>
      </c>
      <c r="P32" s="2" t="s">
        <v>153</v>
      </c>
      <c r="Q32">
        <v>962329</v>
      </c>
      <c r="R32">
        <v>962329</v>
      </c>
      <c r="S32">
        <v>0</v>
      </c>
      <c r="T32" s="5">
        <v>0</v>
      </c>
    </row>
    <row r="33" spans="2:20" x14ac:dyDescent="0.2">
      <c r="B33" s="2">
        <v>1209901</v>
      </c>
      <c r="C33" s="2" t="s">
        <v>6</v>
      </c>
      <c r="D33" s="2" t="s">
        <v>34</v>
      </c>
      <c r="E33" s="3">
        <v>45881.615543981483</v>
      </c>
      <c r="G33" s="2" t="s">
        <v>937</v>
      </c>
      <c r="H33" s="2">
        <v>1740412</v>
      </c>
      <c r="I33" s="2" t="s">
        <v>483</v>
      </c>
      <c r="L33" s="4" t="s">
        <v>487</v>
      </c>
      <c r="M33" s="4">
        <f>+VLOOKUP(L33,'Cotizacion menor valor'!$C$2:$M$60,11,0)</f>
        <v>278177.25</v>
      </c>
      <c r="N33" s="4" t="b">
        <f t="shared" si="0"/>
        <v>1</v>
      </c>
      <c r="O33">
        <v>21</v>
      </c>
      <c r="P33" s="2" t="s">
        <v>153</v>
      </c>
      <c r="Q33">
        <v>278177.25</v>
      </c>
      <c r="R33">
        <v>278177.25</v>
      </c>
      <c r="S33">
        <v>0</v>
      </c>
      <c r="T33" s="5">
        <v>0</v>
      </c>
    </row>
    <row r="34" spans="2:20" x14ac:dyDescent="0.2">
      <c r="B34" s="2">
        <v>1209901</v>
      </c>
      <c r="C34" s="2" t="s">
        <v>6</v>
      </c>
      <c r="D34" s="2" t="s">
        <v>34</v>
      </c>
      <c r="E34" s="3">
        <v>45881.615543981483</v>
      </c>
      <c r="G34" s="2" t="s">
        <v>937</v>
      </c>
      <c r="H34" s="2">
        <v>1740413</v>
      </c>
      <c r="I34" s="2" t="s">
        <v>496</v>
      </c>
      <c r="L34" s="4" t="s">
        <v>500</v>
      </c>
      <c r="M34" s="4">
        <f>+VLOOKUP(L34,'Cotizacion menor valor'!$C$2:$M$60,11,0)</f>
        <v>278177.25</v>
      </c>
      <c r="N34" s="4" t="b">
        <f t="shared" si="0"/>
        <v>1</v>
      </c>
      <c r="O34">
        <v>21</v>
      </c>
      <c r="P34" s="2" t="s">
        <v>153</v>
      </c>
      <c r="Q34">
        <v>278177.25</v>
      </c>
      <c r="R34">
        <v>278177.25</v>
      </c>
      <c r="S34">
        <v>0</v>
      </c>
      <c r="T34" s="5">
        <v>0</v>
      </c>
    </row>
    <row r="35" spans="2:20" x14ac:dyDescent="0.2">
      <c r="B35" s="2">
        <v>1209901</v>
      </c>
      <c r="C35" s="2" t="s">
        <v>6</v>
      </c>
      <c r="D35" s="2" t="s">
        <v>34</v>
      </c>
      <c r="E35" s="3">
        <v>45881.615543981483</v>
      </c>
      <c r="G35" s="2" t="s">
        <v>937</v>
      </c>
      <c r="H35" s="2">
        <v>1740414</v>
      </c>
      <c r="I35" s="2" t="s">
        <v>509</v>
      </c>
      <c r="L35" s="4" t="s">
        <v>513</v>
      </c>
      <c r="M35" s="4">
        <f>+VLOOKUP(L35,'Cotizacion menor valor'!$C$2:$M$60,11,0)</f>
        <v>2471351.1</v>
      </c>
      <c r="N35" s="4" t="b">
        <f t="shared" si="0"/>
        <v>1</v>
      </c>
      <c r="O35">
        <v>21</v>
      </c>
      <c r="P35" s="2" t="s">
        <v>153</v>
      </c>
      <c r="Q35">
        <v>2846724.3</v>
      </c>
      <c r="R35">
        <v>2471351.1</v>
      </c>
      <c r="S35">
        <v>7882837.2000000002</v>
      </c>
      <c r="T35" s="5">
        <v>0.13186145212586972</v>
      </c>
    </row>
    <row r="36" spans="2:20" x14ac:dyDescent="0.2">
      <c r="B36" s="2">
        <v>1209901</v>
      </c>
      <c r="C36" s="2" t="s">
        <v>6</v>
      </c>
      <c r="D36" s="2" t="s">
        <v>34</v>
      </c>
      <c r="E36" s="3">
        <v>45881.615543981483</v>
      </c>
      <c r="G36" s="2" t="s">
        <v>937</v>
      </c>
      <c r="H36" s="2">
        <v>1740415</v>
      </c>
      <c r="I36" s="2" t="s">
        <v>522</v>
      </c>
      <c r="L36" s="4" t="s">
        <v>526</v>
      </c>
      <c r="M36" s="4">
        <f>+VLOOKUP(L36,'Cotizacion menor valor'!$C$2:$M$60,11,0)</f>
        <v>1948296.5</v>
      </c>
      <c r="N36" s="4" t="b">
        <f t="shared" si="0"/>
        <v>1</v>
      </c>
      <c r="O36">
        <v>21</v>
      </c>
      <c r="P36" s="2" t="s">
        <v>153</v>
      </c>
      <c r="Q36">
        <v>2175998.6</v>
      </c>
      <c r="R36">
        <v>1948296.5</v>
      </c>
      <c r="S36">
        <v>4781744.0999999996</v>
      </c>
      <c r="T36" s="5">
        <v>0.10464257651636356</v>
      </c>
    </row>
    <row r="37" spans="2:20" x14ac:dyDescent="0.2">
      <c r="B37" s="2">
        <v>1209901</v>
      </c>
      <c r="C37" s="2" t="s">
        <v>6</v>
      </c>
      <c r="D37" s="2" t="s">
        <v>34</v>
      </c>
      <c r="E37" s="3">
        <v>45881.615543981483</v>
      </c>
      <c r="G37" s="2" t="s">
        <v>937</v>
      </c>
      <c r="H37" s="2">
        <v>1740416</v>
      </c>
      <c r="I37" s="2" t="s">
        <v>535</v>
      </c>
      <c r="L37" s="4" t="s">
        <v>539</v>
      </c>
      <c r="M37" s="4">
        <f>+VLOOKUP(L37,'Cotizacion menor valor'!$C$2:$M$60,11,0)</f>
        <v>1948296.5</v>
      </c>
      <c r="N37" s="4" t="b">
        <f t="shared" si="0"/>
        <v>1</v>
      </c>
      <c r="O37">
        <v>21</v>
      </c>
      <c r="P37" s="2" t="s">
        <v>153</v>
      </c>
      <c r="Q37">
        <v>2175998.6</v>
      </c>
      <c r="R37">
        <v>1948296.5</v>
      </c>
      <c r="S37">
        <v>4781744.0999999996</v>
      </c>
      <c r="T37" s="5">
        <v>0.10464257651636356</v>
      </c>
    </row>
    <row r="38" spans="2:20" x14ac:dyDescent="0.2">
      <c r="B38" s="2">
        <v>1209901</v>
      </c>
      <c r="C38" s="2" t="s">
        <v>6</v>
      </c>
      <c r="D38" s="2" t="s">
        <v>34</v>
      </c>
      <c r="E38" s="3">
        <v>45881.615543981483</v>
      </c>
      <c r="G38" s="2" t="s">
        <v>937</v>
      </c>
      <c r="H38" s="2">
        <v>1740417</v>
      </c>
      <c r="I38" s="2" t="s">
        <v>548</v>
      </c>
      <c r="L38" s="4" t="s">
        <v>552</v>
      </c>
      <c r="M38" s="4">
        <f>+VLOOKUP(L38,'Cotizacion menor valor'!$C$2:$M$60,11,0)</f>
        <v>8006931.5999999996</v>
      </c>
      <c r="N38" s="4" t="b">
        <f t="shared" si="0"/>
        <v>1</v>
      </c>
      <c r="O38">
        <v>21</v>
      </c>
      <c r="P38" s="2" t="s">
        <v>153</v>
      </c>
      <c r="Q38">
        <v>9732372.1500000004</v>
      </c>
      <c r="R38">
        <v>8006931.5999999996</v>
      </c>
      <c r="S38">
        <v>36234251.549999997</v>
      </c>
      <c r="T38" s="5">
        <v>0.17728879695583774</v>
      </c>
    </row>
    <row r="39" spans="2:20" x14ac:dyDescent="0.2">
      <c r="B39" s="2">
        <v>1209901</v>
      </c>
      <c r="C39" s="2" t="s">
        <v>6</v>
      </c>
      <c r="D39" s="2" t="s">
        <v>34</v>
      </c>
      <c r="E39" s="3">
        <v>45881.615543981483</v>
      </c>
      <c r="G39" s="2" t="s">
        <v>937</v>
      </c>
      <c r="H39" s="2">
        <v>1740418</v>
      </c>
      <c r="I39" s="2" t="s">
        <v>561</v>
      </c>
      <c r="L39" s="4" t="s">
        <v>565</v>
      </c>
      <c r="M39" s="4">
        <f>+VLOOKUP(L39,'Cotizacion menor valor'!$C$2:$M$60,11,0)</f>
        <v>5892156.2000000002</v>
      </c>
      <c r="N39" s="4" t="b">
        <f t="shared" si="0"/>
        <v>1</v>
      </c>
      <c r="O39">
        <v>21</v>
      </c>
      <c r="P39" s="2" t="s">
        <v>153</v>
      </c>
      <c r="Q39">
        <v>7457024.9000000004</v>
      </c>
      <c r="R39">
        <v>5892156.2000000002</v>
      </c>
      <c r="S39">
        <v>32862242.699999999</v>
      </c>
      <c r="T39" s="5">
        <v>0.20985161253786347</v>
      </c>
    </row>
    <row r="40" spans="2:20" x14ac:dyDescent="0.2">
      <c r="B40" s="2">
        <v>1209901</v>
      </c>
      <c r="C40" s="2" t="s">
        <v>6</v>
      </c>
      <c r="D40" s="2" t="s">
        <v>34</v>
      </c>
      <c r="E40" s="3">
        <v>45881.615543981483</v>
      </c>
      <c r="G40" s="2" t="s">
        <v>937</v>
      </c>
      <c r="H40" s="2">
        <v>1740419</v>
      </c>
      <c r="I40" s="2" t="s">
        <v>574</v>
      </c>
      <c r="L40" s="4" t="s">
        <v>578</v>
      </c>
      <c r="M40" s="4">
        <f>+VLOOKUP(L40,'Cotizacion menor valor'!$C$2:$M$60,11,0)</f>
        <v>5892156.2000000002</v>
      </c>
      <c r="N40" s="4" t="b">
        <f t="shared" si="0"/>
        <v>1</v>
      </c>
      <c r="O40">
        <v>21</v>
      </c>
      <c r="P40" s="2" t="s">
        <v>153</v>
      </c>
      <c r="Q40">
        <v>7457024.9000000004</v>
      </c>
      <c r="R40">
        <v>5892156.2000000002</v>
      </c>
      <c r="S40">
        <v>32862242.699999999</v>
      </c>
      <c r="T40" s="5">
        <v>0.20985161253786347</v>
      </c>
    </row>
    <row r="41" spans="2:20" x14ac:dyDescent="0.2">
      <c r="B41" s="2">
        <v>1209901</v>
      </c>
      <c r="C41" s="2" t="s">
        <v>6</v>
      </c>
      <c r="D41" s="2" t="s">
        <v>34</v>
      </c>
      <c r="E41" s="3">
        <v>45881.615543981483</v>
      </c>
      <c r="G41" s="2" t="s">
        <v>937</v>
      </c>
      <c r="H41" s="2">
        <v>1740420</v>
      </c>
      <c r="I41" s="2" t="s">
        <v>587</v>
      </c>
      <c r="L41" s="4" t="s">
        <v>591</v>
      </c>
      <c r="M41" s="4">
        <f>+VLOOKUP(L41,'Cotizacion menor valor'!$C$2:$M$60,11,0)</f>
        <v>1694828.95</v>
      </c>
      <c r="N41" s="4" t="b">
        <f t="shared" si="0"/>
        <v>1</v>
      </c>
      <c r="O41">
        <v>21</v>
      </c>
      <c r="P41" s="2" t="s">
        <v>153</v>
      </c>
      <c r="Q41">
        <v>1694828.95</v>
      </c>
      <c r="R41">
        <v>1694828.95</v>
      </c>
      <c r="S41">
        <v>0</v>
      </c>
      <c r="T41" s="5">
        <v>0</v>
      </c>
    </row>
    <row r="42" spans="2:20" x14ac:dyDescent="0.2">
      <c r="B42" s="2">
        <v>1209901</v>
      </c>
      <c r="C42" s="2" t="s">
        <v>6</v>
      </c>
      <c r="D42" s="2" t="s">
        <v>34</v>
      </c>
      <c r="E42" s="3">
        <v>45881.615543981483</v>
      </c>
      <c r="G42" s="2" t="s">
        <v>937</v>
      </c>
      <c r="H42" s="2">
        <v>1740421</v>
      </c>
      <c r="I42" s="2" t="s">
        <v>600</v>
      </c>
      <c r="L42" s="4" t="s">
        <v>604</v>
      </c>
      <c r="M42" s="4">
        <f>+VLOOKUP(L42,'Cotizacion menor valor'!$C$2:$M$60,11,0)</f>
        <v>1935411.2</v>
      </c>
      <c r="N42" s="4" t="b">
        <f t="shared" si="0"/>
        <v>1</v>
      </c>
      <c r="O42">
        <v>21</v>
      </c>
      <c r="P42" s="2" t="s">
        <v>153</v>
      </c>
      <c r="Q42">
        <v>1935411.2</v>
      </c>
      <c r="R42">
        <v>1935411.2</v>
      </c>
      <c r="S42">
        <v>0</v>
      </c>
      <c r="T42" s="5">
        <v>0</v>
      </c>
    </row>
    <row r="43" spans="2:20" x14ac:dyDescent="0.2">
      <c r="B43" s="2">
        <v>1209901</v>
      </c>
      <c r="C43" s="2" t="s">
        <v>6</v>
      </c>
      <c r="D43" s="2" t="s">
        <v>34</v>
      </c>
      <c r="E43" s="3">
        <v>45881.615543981483</v>
      </c>
      <c r="G43" s="2" t="s">
        <v>937</v>
      </c>
      <c r="H43" s="2">
        <v>1740422</v>
      </c>
      <c r="I43" s="2" t="s">
        <v>613</v>
      </c>
      <c r="L43" s="4" t="s">
        <v>617</v>
      </c>
      <c r="M43" s="4">
        <f>+VLOOKUP(L43,'Cotizacion menor valor'!$C$2:$M$60,11,0)</f>
        <v>4886918.2</v>
      </c>
      <c r="N43" s="4" t="b">
        <f t="shared" si="0"/>
        <v>1</v>
      </c>
      <c r="O43">
        <v>21</v>
      </c>
      <c r="P43" s="2" t="s">
        <v>153</v>
      </c>
      <c r="Q43">
        <v>4886918.2</v>
      </c>
      <c r="R43">
        <v>4886918.2</v>
      </c>
      <c r="S43">
        <v>0</v>
      </c>
      <c r="T43" s="5">
        <v>0</v>
      </c>
    </row>
    <row r="44" spans="2:20" x14ac:dyDescent="0.2">
      <c r="B44" s="2">
        <v>1209901</v>
      </c>
      <c r="C44" s="2" t="s">
        <v>6</v>
      </c>
      <c r="D44" s="2" t="s">
        <v>34</v>
      </c>
      <c r="E44" s="3">
        <v>45881.615543981483</v>
      </c>
      <c r="G44" s="2" t="s">
        <v>937</v>
      </c>
      <c r="H44" s="2">
        <v>1740423</v>
      </c>
      <c r="I44" s="2" t="s">
        <v>626</v>
      </c>
      <c r="L44" s="4" t="s">
        <v>630</v>
      </c>
      <c r="M44" s="4">
        <f>+VLOOKUP(L44,'Cotizacion menor valor'!$C$2:$M$60,11,0)</f>
        <v>2168996.63</v>
      </c>
      <c r="N44" s="4" t="b">
        <f t="shared" si="0"/>
        <v>1</v>
      </c>
      <c r="O44">
        <v>21</v>
      </c>
      <c r="P44" s="2" t="s">
        <v>153</v>
      </c>
      <c r="Q44">
        <v>2168996.63</v>
      </c>
      <c r="R44">
        <v>2168996.63</v>
      </c>
      <c r="S44">
        <v>0</v>
      </c>
      <c r="T44" s="5">
        <v>0</v>
      </c>
    </row>
    <row r="45" spans="2:20" x14ac:dyDescent="0.2">
      <c r="B45" s="2">
        <v>1209901</v>
      </c>
      <c r="C45" s="2" t="s">
        <v>6</v>
      </c>
      <c r="D45" s="2" t="s">
        <v>34</v>
      </c>
      <c r="E45" s="3">
        <v>45881.615543981483</v>
      </c>
      <c r="G45" s="2" t="s">
        <v>937</v>
      </c>
      <c r="H45" s="2">
        <v>1740424</v>
      </c>
      <c r="I45" s="2" t="s">
        <v>639</v>
      </c>
      <c r="L45" t="s">
        <v>643</v>
      </c>
      <c r="M45" s="4">
        <f>+VLOOKUP(L45,'Cotizacion menor valor'!$C$2:$M$60,11,0)</f>
        <v>320683.68</v>
      </c>
      <c r="N45" s="4" t="b">
        <f t="shared" si="0"/>
        <v>1</v>
      </c>
      <c r="O45">
        <v>21</v>
      </c>
      <c r="P45" s="2" t="s">
        <v>153</v>
      </c>
      <c r="Q45">
        <v>424529.97</v>
      </c>
      <c r="R45">
        <v>320683.68</v>
      </c>
      <c r="S45">
        <v>2180772.09</v>
      </c>
      <c r="T45" s="5">
        <v>0.24461474416046528</v>
      </c>
    </row>
    <row r="46" spans="2:20" x14ac:dyDescent="0.2">
      <c r="B46" s="2">
        <v>1209901</v>
      </c>
      <c r="C46" s="2" t="s">
        <v>6</v>
      </c>
      <c r="D46" s="2" t="s">
        <v>34</v>
      </c>
      <c r="E46" s="3">
        <v>45881.615543981483</v>
      </c>
      <c r="G46" s="2" t="s">
        <v>937</v>
      </c>
      <c r="H46" s="2">
        <v>1740425</v>
      </c>
      <c r="I46" s="2" t="s">
        <v>652</v>
      </c>
      <c r="L46" s="4" t="s">
        <v>656</v>
      </c>
      <c r="M46" s="4">
        <f>+VLOOKUP(L46,'Cotizacion menor valor'!$C$2:$M$60,11,0)</f>
        <v>42581.88</v>
      </c>
      <c r="N46" s="4" t="b">
        <f t="shared" si="0"/>
        <v>1</v>
      </c>
      <c r="O46">
        <v>21</v>
      </c>
      <c r="P46" s="2" t="s">
        <v>153</v>
      </c>
      <c r="Q46">
        <v>42581.88</v>
      </c>
      <c r="R46">
        <v>42581.88</v>
      </c>
      <c r="S46">
        <v>0</v>
      </c>
      <c r="T46" s="5">
        <v>0</v>
      </c>
    </row>
    <row r="47" spans="2:20" x14ac:dyDescent="0.2">
      <c r="B47" s="2">
        <v>1209901</v>
      </c>
      <c r="C47" s="2" t="s">
        <v>6</v>
      </c>
      <c r="D47" s="2" t="s">
        <v>34</v>
      </c>
      <c r="E47" s="3">
        <v>45881.615543981483</v>
      </c>
      <c r="G47" s="2" t="s">
        <v>937</v>
      </c>
      <c r="H47" s="2">
        <v>1740426</v>
      </c>
      <c r="I47" s="2" t="s">
        <v>665</v>
      </c>
      <c r="L47" s="4" t="s">
        <v>669</v>
      </c>
      <c r="M47" s="4">
        <f>+VLOOKUP(L47,'Cotizacion menor valor'!$C$2:$M$60,11,0)</f>
        <v>2020798.2</v>
      </c>
      <c r="N47" s="4" t="b">
        <f t="shared" si="0"/>
        <v>1</v>
      </c>
      <c r="O47">
        <v>21</v>
      </c>
      <c r="P47" s="2" t="s">
        <v>153</v>
      </c>
      <c r="Q47">
        <v>2020798.2</v>
      </c>
      <c r="R47">
        <v>2020798.2</v>
      </c>
      <c r="S47">
        <v>0</v>
      </c>
      <c r="T47" s="5">
        <v>0</v>
      </c>
    </row>
    <row r="48" spans="2:20" x14ac:dyDescent="0.2">
      <c r="B48" s="2">
        <v>1209901</v>
      </c>
      <c r="C48" s="2" t="s">
        <v>6</v>
      </c>
      <c r="D48" s="2" t="s">
        <v>34</v>
      </c>
      <c r="E48" s="3">
        <v>45881.615543981483</v>
      </c>
      <c r="G48" s="2" t="s">
        <v>937</v>
      </c>
      <c r="H48" s="2">
        <v>1740427</v>
      </c>
      <c r="I48" s="2" t="s">
        <v>678</v>
      </c>
      <c r="L48" s="4" t="s">
        <v>682</v>
      </c>
      <c r="M48" s="4">
        <f>+VLOOKUP(L48,'Cotizacion menor valor'!$C$2:$M$60,11,0)</f>
        <v>2203927.0499999998</v>
      </c>
      <c r="N48" s="4" t="b">
        <f t="shared" si="0"/>
        <v>1</v>
      </c>
      <c r="O48">
        <v>21</v>
      </c>
      <c r="P48" s="2" t="s">
        <v>153</v>
      </c>
      <c r="Q48">
        <v>2203927.0499999998</v>
      </c>
      <c r="R48">
        <v>2203927.0499999998</v>
      </c>
      <c r="S48">
        <v>0</v>
      </c>
      <c r="T48" s="5">
        <v>0</v>
      </c>
    </row>
    <row r="49" spans="2:20" x14ac:dyDescent="0.2">
      <c r="B49" s="2">
        <v>1209901</v>
      </c>
      <c r="C49" s="2" t="s">
        <v>6</v>
      </c>
      <c r="D49" s="2" t="s">
        <v>34</v>
      </c>
      <c r="E49" s="3">
        <v>45881.615543981483</v>
      </c>
      <c r="G49" s="2" t="s">
        <v>937</v>
      </c>
      <c r="H49" s="2">
        <v>1740428</v>
      </c>
      <c r="I49" s="2" t="s">
        <v>691</v>
      </c>
      <c r="L49" s="4" t="s">
        <v>695</v>
      </c>
      <c r="M49" s="4">
        <f>+VLOOKUP(L49,'Cotizacion menor valor'!$C$2:$M$60,11,0)</f>
        <v>1609977.55</v>
      </c>
      <c r="N49" s="4" t="b">
        <f t="shared" si="0"/>
        <v>1</v>
      </c>
      <c r="O49">
        <v>21</v>
      </c>
      <c r="P49" s="2" t="s">
        <v>153</v>
      </c>
      <c r="Q49">
        <v>3389657.9</v>
      </c>
      <c r="R49">
        <v>1609977.55</v>
      </c>
      <c r="S49">
        <v>37373287.350000001</v>
      </c>
      <c r="T49" s="5">
        <v>0.52503243763920837</v>
      </c>
    </row>
    <row r="50" spans="2:20" x14ac:dyDescent="0.2">
      <c r="B50" s="2">
        <v>1209901</v>
      </c>
      <c r="C50" s="2" t="s">
        <v>6</v>
      </c>
      <c r="D50" s="2" t="s">
        <v>34</v>
      </c>
      <c r="E50" s="3">
        <v>45881.615543981483</v>
      </c>
      <c r="G50" s="2" t="s">
        <v>937</v>
      </c>
      <c r="H50" s="2">
        <v>1740429</v>
      </c>
      <c r="I50" s="2" t="s">
        <v>704</v>
      </c>
      <c r="L50" s="4" t="s">
        <v>708</v>
      </c>
      <c r="M50" s="4">
        <f>+VLOOKUP(L50,'Cotizacion menor valor'!$C$2:$M$60,11,0)</f>
        <v>784886.22</v>
      </c>
      <c r="N50" s="4" t="b">
        <f t="shared" si="0"/>
        <v>1</v>
      </c>
      <c r="O50">
        <v>21</v>
      </c>
      <c r="P50" s="2" t="s">
        <v>153</v>
      </c>
      <c r="Q50">
        <v>888550.56</v>
      </c>
      <c r="R50">
        <v>784886.22</v>
      </c>
      <c r="S50">
        <v>2176951.14</v>
      </c>
      <c r="T50" s="5">
        <v>0.11666678821292961</v>
      </c>
    </row>
    <row r="51" spans="2:20" x14ac:dyDescent="0.2">
      <c r="B51" s="2">
        <v>1209901</v>
      </c>
      <c r="C51" s="2" t="s">
        <v>6</v>
      </c>
      <c r="D51" s="2" t="s">
        <v>34</v>
      </c>
      <c r="E51" s="3">
        <v>45881.615543981483</v>
      </c>
      <c r="G51" s="2" t="s">
        <v>937</v>
      </c>
      <c r="H51" s="2">
        <v>1740430</v>
      </c>
      <c r="I51" s="2" t="s">
        <v>717</v>
      </c>
      <c r="L51" s="4" t="s">
        <v>721</v>
      </c>
      <c r="M51" s="4">
        <f>+VLOOKUP(L51,'Cotizacion menor valor'!$C$2:$M$60,11,0)</f>
        <v>1808913.23</v>
      </c>
      <c r="N51" s="4" t="b">
        <f t="shared" si="0"/>
        <v>1</v>
      </c>
      <c r="O51">
        <v>21</v>
      </c>
      <c r="P51" s="2" t="s">
        <v>153</v>
      </c>
      <c r="Q51">
        <v>1808913.23</v>
      </c>
      <c r="R51">
        <v>1808913.23</v>
      </c>
      <c r="S51">
        <v>0</v>
      </c>
      <c r="T51" s="5">
        <v>0</v>
      </c>
    </row>
    <row r="52" spans="2:20" x14ac:dyDescent="0.2">
      <c r="B52" s="2">
        <v>1209901</v>
      </c>
      <c r="C52" s="2" t="s">
        <v>6</v>
      </c>
      <c r="D52" s="2" t="s">
        <v>34</v>
      </c>
      <c r="E52" s="3">
        <v>45881.615543981483</v>
      </c>
      <c r="G52" s="2" t="s">
        <v>937</v>
      </c>
      <c r="H52" s="2">
        <v>1740431</v>
      </c>
      <c r="I52" s="2" t="s">
        <v>730</v>
      </c>
      <c r="L52" s="4" t="s">
        <v>734</v>
      </c>
      <c r="M52" s="4">
        <f>+VLOOKUP(L52,'Cotizacion menor valor'!$C$2:$M$60,11,0)</f>
        <v>360340.35</v>
      </c>
      <c r="N52" s="4" t="b">
        <f t="shared" si="0"/>
        <v>1</v>
      </c>
      <c r="O52">
        <v>21</v>
      </c>
      <c r="P52" s="2" t="s">
        <v>153</v>
      </c>
      <c r="Q52">
        <v>2824713.2</v>
      </c>
      <c r="R52">
        <v>360340.35</v>
      </c>
      <c r="S52">
        <v>51751829.850000001</v>
      </c>
      <c r="T52" s="5">
        <v>0.87243294292673679</v>
      </c>
    </row>
    <row r="53" spans="2:20" x14ac:dyDescent="0.2">
      <c r="B53" s="2">
        <v>1209901</v>
      </c>
      <c r="C53" s="2" t="s">
        <v>6</v>
      </c>
      <c r="D53" s="2" t="s">
        <v>34</v>
      </c>
      <c r="E53" s="3">
        <v>45881.615543981483</v>
      </c>
      <c r="G53" s="2" t="s">
        <v>937</v>
      </c>
      <c r="H53" s="2">
        <v>1740432</v>
      </c>
      <c r="I53" s="2" t="s">
        <v>743</v>
      </c>
      <c r="L53" s="4" t="s">
        <v>747</v>
      </c>
      <c r="M53" s="4">
        <f>+VLOOKUP(L53,'Cotizacion menor valor'!$C$2:$M$60,11,0)</f>
        <v>5197933.74</v>
      </c>
      <c r="N53" s="4" t="b">
        <f t="shared" si="0"/>
        <v>1</v>
      </c>
      <c r="O53">
        <v>21</v>
      </c>
      <c r="P53" s="2" t="s">
        <v>153</v>
      </c>
      <c r="Q53">
        <v>11419794.66</v>
      </c>
      <c r="R53">
        <v>5197933.74</v>
      </c>
      <c r="S53">
        <v>130659079.31999999</v>
      </c>
      <c r="T53" s="5">
        <v>0.54483124305144026</v>
      </c>
    </row>
    <row r="54" spans="2:20" x14ac:dyDescent="0.2">
      <c r="B54" s="2">
        <v>1209901</v>
      </c>
      <c r="C54" s="2" t="s">
        <v>6</v>
      </c>
      <c r="D54" s="2" t="s">
        <v>34</v>
      </c>
      <c r="E54" s="3">
        <v>45881.615543981483</v>
      </c>
      <c r="G54" s="2" t="s">
        <v>937</v>
      </c>
      <c r="H54" s="2">
        <v>1740433</v>
      </c>
      <c r="I54" s="2" t="s">
        <v>756</v>
      </c>
      <c r="L54" s="4" t="s">
        <v>760</v>
      </c>
      <c r="M54" s="4">
        <f>+VLOOKUP(L54,'Cotizacion menor valor'!$C$2:$M$60,11,0)</f>
        <v>1401935.47</v>
      </c>
      <c r="N54" s="4" t="b">
        <f t="shared" si="0"/>
        <v>1</v>
      </c>
      <c r="O54">
        <v>21</v>
      </c>
      <c r="P54" s="2" t="s">
        <v>153</v>
      </c>
      <c r="Q54">
        <v>1401935.47</v>
      </c>
      <c r="R54">
        <v>1401935.47</v>
      </c>
      <c r="S54">
        <v>0</v>
      </c>
      <c r="T54" s="5">
        <v>0</v>
      </c>
    </row>
    <row r="55" spans="2:20" x14ac:dyDescent="0.2">
      <c r="B55" s="2">
        <v>1209901</v>
      </c>
      <c r="C55" s="2" t="s">
        <v>6</v>
      </c>
      <c r="D55" s="2" t="s">
        <v>34</v>
      </c>
      <c r="E55" s="3">
        <v>45881.615543981483</v>
      </c>
      <c r="G55" s="2" t="s">
        <v>937</v>
      </c>
      <c r="H55" s="2">
        <v>1740434</v>
      </c>
      <c r="I55" s="2" t="s">
        <v>769</v>
      </c>
      <c r="L55" s="4" t="s">
        <v>773</v>
      </c>
      <c r="M55" s="4">
        <f>+VLOOKUP(L55,'Cotizacion menor valor'!$C$2:$M$60,11,0)</f>
        <v>463017.98</v>
      </c>
      <c r="N55" s="4" t="b">
        <f t="shared" si="0"/>
        <v>1</v>
      </c>
      <c r="O55">
        <v>21</v>
      </c>
      <c r="P55" s="2" t="s">
        <v>153</v>
      </c>
      <c r="Q55">
        <v>993037.24</v>
      </c>
      <c r="R55">
        <v>463017.98</v>
      </c>
      <c r="S55">
        <v>11130404.460000001</v>
      </c>
      <c r="T55" s="5">
        <v>0.53373553241568261</v>
      </c>
    </row>
    <row r="56" spans="2:20" x14ac:dyDescent="0.2">
      <c r="B56" s="2">
        <v>1209901</v>
      </c>
      <c r="C56" s="2" t="s">
        <v>6</v>
      </c>
      <c r="D56" s="2" t="s">
        <v>34</v>
      </c>
      <c r="E56" s="3">
        <v>45881.615543981483</v>
      </c>
      <c r="G56" s="2" t="s">
        <v>937</v>
      </c>
      <c r="H56" s="2">
        <v>1740435</v>
      </c>
      <c r="I56" s="2" t="s">
        <v>782</v>
      </c>
      <c r="L56" s="4" t="s">
        <v>786</v>
      </c>
      <c r="M56" s="4">
        <f>+VLOOKUP(L56,'Cotizacion menor valor'!$C$2:$M$60,11,0)</f>
        <v>1287767.8</v>
      </c>
      <c r="N56" s="4" t="b">
        <f t="shared" si="0"/>
        <v>1</v>
      </c>
      <c r="O56">
        <v>21</v>
      </c>
      <c r="P56" s="2" t="s">
        <v>153</v>
      </c>
      <c r="Q56">
        <v>1864526.6</v>
      </c>
      <c r="R56">
        <v>1287767.8</v>
      </c>
      <c r="S56">
        <v>12111934.800000001</v>
      </c>
      <c r="T56" s="5">
        <v>0.30933256731226039</v>
      </c>
    </row>
    <row r="57" spans="2:20" x14ac:dyDescent="0.2">
      <c r="B57" s="2">
        <v>1209901</v>
      </c>
      <c r="C57" s="2" t="s">
        <v>6</v>
      </c>
      <c r="D57" s="2" t="s">
        <v>34</v>
      </c>
      <c r="E57" s="3">
        <v>45881.615543981483</v>
      </c>
      <c r="G57" s="2" t="s">
        <v>937</v>
      </c>
      <c r="H57" s="2">
        <v>1740436</v>
      </c>
      <c r="I57" s="2" t="s">
        <v>795</v>
      </c>
      <c r="L57" s="4" t="s">
        <v>799</v>
      </c>
      <c r="M57" s="4">
        <f>+VLOOKUP(L57,'Cotizacion menor valor'!$C$2:$M$60,11,0)</f>
        <v>711988.41</v>
      </c>
      <c r="N57" s="4" t="b">
        <f t="shared" si="0"/>
        <v>1</v>
      </c>
      <c r="O57">
        <v>21</v>
      </c>
      <c r="P57" s="2" t="s">
        <v>153</v>
      </c>
      <c r="Q57">
        <v>3077840.67</v>
      </c>
      <c r="R57">
        <v>711988.41</v>
      </c>
      <c r="S57">
        <v>49682897.460000001</v>
      </c>
      <c r="T57" s="5">
        <v>0.76867275264122104</v>
      </c>
    </row>
    <row r="58" spans="2:20" x14ac:dyDescent="0.2">
      <c r="B58" s="2">
        <v>1209901</v>
      </c>
      <c r="C58" s="2" t="s">
        <v>6</v>
      </c>
      <c r="D58" s="2" t="s">
        <v>34</v>
      </c>
      <c r="E58" s="3">
        <v>45881.615543981483</v>
      </c>
      <c r="G58" s="2" t="s">
        <v>937</v>
      </c>
      <c r="H58" s="2">
        <v>1740437</v>
      </c>
      <c r="I58" s="2" t="s">
        <v>808</v>
      </c>
      <c r="L58" s="4" t="s">
        <v>812</v>
      </c>
      <c r="M58" s="4">
        <f>+VLOOKUP(L58,'Cotizacion menor valor'!$C$2:$M$60,11,0)</f>
        <v>302802.92</v>
      </c>
      <c r="N58" s="4" t="b">
        <f t="shared" si="0"/>
        <v>1</v>
      </c>
      <c r="O58">
        <v>21</v>
      </c>
      <c r="P58" s="2" t="s">
        <v>153</v>
      </c>
      <c r="Q58">
        <v>806277.36</v>
      </c>
      <c r="R58">
        <v>302802.92</v>
      </c>
      <c r="S58">
        <v>10572963.24</v>
      </c>
      <c r="T58" s="5">
        <v>0.62444323129698198</v>
      </c>
    </row>
    <row r="59" spans="2:20" x14ac:dyDescent="0.2">
      <c r="B59" s="2">
        <v>1209901</v>
      </c>
      <c r="C59" s="2" t="s">
        <v>6</v>
      </c>
      <c r="D59" s="2" t="s">
        <v>34</v>
      </c>
      <c r="E59" s="3">
        <v>45881.615543981483</v>
      </c>
      <c r="G59" s="2" t="s">
        <v>937</v>
      </c>
      <c r="H59" s="2">
        <v>1740438</v>
      </c>
      <c r="I59" s="2" t="s">
        <v>821</v>
      </c>
      <c r="L59" s="4" t="s">
        <v>825</v>
      </c>
      <c r="M59" s="4">
        <f>+VLOOKUP(L59,'Cotizacion menor valor'!$C$2:$M$60,11,0)</f>
        <v>10613242.800000001</v>
      </c>
      <c r="N59" s="4" t="b">
        <f t="shared" si="0"/>
        <v>1</v>
      </c>
      <c r="O59">
        <v>21</v>
      </c>
      <c r="P59" s="2" t="s">
        <v>153</v>
      </c>
      <c r="Q59">
        <v>14150990.4</v>
      </c>
      <c r="R59">
        <v>10613242.800000001</v>
      </c>
      <c r="S59">
        <v>74292699.599999994</v>
      </c>
      <c r="T59" s="5">
        <v>0.25</v>
      </c>
    </row>
    <row r="60" spans="2:20" x14ac:dyDescent="0.2">
      <c r="B60" s="2">
        <v>1209901</v>
      </c>
      <c r="C60" s="2" t="s">
        <v>6</v>
      </c>
      <c r="D60" s="2" t="s">
        <v>34</v>
      </c>
      <c r="E60" s="3">
        <v>45881.615543981483</v>
      </c>
      <c r="G60" s="2" t="s">
        <v>937</v>
      </c>
      <c r="H60" s="2">
        <v>1740439</v>
      </c>
      <c r="I60" s="2" t="s">
        <v>834</v>
      </c>
      <c r="L60" s="4" t="s">
        <v>838</v>
      </c>
      <c r="M60" s="4">
        <f>+VLOOKUP(L60,'Cotizacion menor valor'!$C$2:$M$60,11,0)</f>
        <v>3784567.2</v>
      </c>
      <c r="N60" s="4" t="b">
        <f t="shared" si="0"/>
        <v>1</v>
      </c>
      <c r="O60">
        <v>21</v>
      </c>
      <c r="P60" s="2" t="s">
        <v>153</v>
      </c>
      <c r="Q60">
        <v>3784567.2</v>
      </c>
      <c r="R60">
        <v>3784567.2</v>
      </c>
      <c r="S60">
        <v>0</v>
      </c>
      <c r="T60" s="5">
        <v>0</v>
      </c>
    </row>
    <row r="61" spans="2:20" x14ac:dyDescent="0.2">
      <c r="B61" s="2">
        <v>1209901</v>
      </c>
      <c r="C61" s="2" t="s">
        <v>6</v>
      </c>
      <c r="D61" s="2" t="s">
        <v>34</v>
      </c>
      <c r="E61" s="3">
        <v>45881.615543981483</v>
      </c>
      <c r="G61" s="2" t="s">
        <v>937</v>
      </c>
      <c r="H61" s="2">
        <v>1740440</v>
      </c>
      <c r="I61" s="2" t="s">
        <v>847</v>
      </c>
      <c r="L61" s="31" t="s">
        <v>847</v>
      </c>
      <c r="M61" s="4" t="e">
        <f>+VLOOKUP(L61,'Cotizacion menor valor'!$C$2:$M$60,11,0)</f>
        <v>#N/A</v>
      </c>
      <c r="N61" s="4" t="str">
        <f t="shared" si="0"/>
        <v>n/a</v>
      </c>
      <c r="O61">
        <v>1</v>
      </c>
      <c r="P61" s="2" t="s">
        <v>153</v>
      </c>
      <c r="Q61">
        <v>0</v>
      </c>
      <c r="R61">
        <v>0</v>
      </c>
      <c r="S61">
        <v>0</v>
      </c>
      <c r="T61" s="5"/>
    </row>
    <row r="62" spans="2:20" x14ac:dyDescent="0.2">
      <c r="B62" s="2">
        <v>1209901</v>
      </c>
      <c r="C62" s="2" t="s">
        <v>6</v>
      </c>
      <c r="D62" s="2" t="s">
        <v>34</v>
      </c>
      <c r="E62" s="3">
        <v>45881.615543981483</v>
      </c>
      <c r="G62" s="2" t="s">
        <v>937</v>
      </c>
      <c r="H62" s="2">
        <v>1740441</v>
      </c>
      <c r="I62" s="2" t="s">
        <v>860</v>
      </c>
      <c r="L62" s="31" t="s">
        <v>860</v>
      </c>
      <c r="M62" s="4" t="e">
        <f>+VLOOKUP(L62,'Cotizacion menor valor'!$C$2:$M$60,11,0)</f>
        <v>#N/A</v>
      </c>
      <c r="N62" s="4" t="str">
        <f t="shared" si="0"/>
        <v>n/a</v>
      </c>
      <c r="O62">
        <v>1</v>
      </c>
      <c r="P62" s="2" t="s">
        <v>153</v>
      </c>
      <c r="Q62">
        <v>3640399765.46</v>
      </c>
      <c r="R62">
        <v>3564766039.3800001</v>
      </c>
      <c r="S62">
        <v>75633726.079999998</v>
      </c>
      <c r="T62" s="5">
        <v>2.0776214414035085E-2</v>
      </c>
    </row>
    <row r="63" spans="2:20" x14ac:dyDescent="0.2">
      <c r="B63" s="2">
        <v>1209901</v>
      </c>
      <c r="C63" s="2" t="s">
        <v>6</v>
      </c>
      <c r="D63" s="2" t="s">
        <v>34</v>
      </c>
      <c r="E63" s="3">
        <v>45881.615543981483</v>
      </c>
      <c r="G63" s="2" t="s">
        <v>937</v>
      </c>
      <c r="H63" s="2">
        <v>1740442</v>
      </c>
      <c r="I63" s="2" t="s">
        <v>873</v>
      </c>
      <c r="L63" s="31" t="s">
        <v>873</v>
      </c>
      <c r="M63" s="4" t="e">
        <f>+VLOOKUP(L63,'Cotizacion menor valor'!$C$2:$M$60,11,0)</f>
        <v>#N/A</v>
      </c>
      <c r="N63" s="4" t="str">
        <f t="shared" si="0"/>
        <v>n/a</v>
      </c>
      <c r="O63">
        <v>1</v>
      </c>
      <c r="P63" s="2" t="s">
        <v>153</v>
      </c>
      <c r="Q63">
        <v>691675955.44000006</v>
      </c>
      <c r="R63">
        <v>677305547.48000002</v>
      </c>
      <c r="S63">
        <v>14370407.960000001</v>
      </c>
      <c r="T63" s="5">
        <v>2.0776214420896656E-2</v>
      </c>
    </row>
    <row r="64" spans="2:20" x14ac:dyDescent="0.2">
      <c r="B64" s="2">
        <v>1205609</v>
      </c>
      <c r="C64" s="2" t="s">
        <v>7</v>
      </c>
      <c r="D64" s="2" t="s">
        <v>35</v>
      </c>
      <c r="E64" s="3">
        <v>45881.543726851851</v>
      </c>
      <c r="G64" s="2" t="s">
        <v>937</v>
      </c>
      <c r="H64" s="2">
        <v>1740381</v>
      </c>
      <c r="I64" s="2" t="s">
        <v>64</v>
      </c>
      <c r="L64" s="4" t="s">
        <v>993</v>
      </c>
      <c r="M64" s="4" t="e">
        <f>+VLOOKUP(L64,'Cotizacion menor valor'!$C$2:$M$60,11,0)</f>
        <v>#N/A</v>
      </c>
      <c r="N64" s="4" t="str">
        <f t="shared" si="0"/>
        <v>n/a</v>
      </c>
      <c r="O64">
        <v>21</v>
      </c>
      <c r="P64" s="2" t="s">
        <v>84</v>
      </c>
      <c r="Q64">
        <v>1450014991.3499999</v>
      </c>
      <c r="R64">
        <v>1450014991.3499999</v>
      </c>
      <c r="S64">
        <v>0</v>
      </c>
      <c r="T64" s="5">
        <v>0</v>
      </c>
    </row>
    <row r="65" spans="2:20" x14ac:dyDescent="0.2">
      <c r="B65" s="2">
        <v>1205609</v>
      </c>
      <c r="C65" s="2" t="s">
        <v>7</v>
      </c>
      <c r="D65" s="2" t="s">
        <v>35</v>
      </c>
      <c r="E65" s="3">
        <v>45881.543726851851</v>
      </c>
      <c r="G65" s="2" t="s">
        <v>937</v>
      </c>
      <c r="H65" s="2">
        <v>1740382</v>
      </c>
      <c r="I65" s="2" t="s">
        <v>92</v>
      </c>
      <c r="L65" s="4" t="s">
        <v>994</v>
      </c>
      <c r="M65" s="4" t="e">
        <f>+VLOOKUP(L65,'Cotizacion menor valor'!$C$2:$M$60,11,0)</f>
        <v>#N/A</v>
      </c>
      <c r="N65" s="4" t="str">
        <f t="shared" si="0"/>
        <v>n/a</v>
      </c>
      <c r="O65">
        <v>21</v>
      </c>
      <c r="P65" s="2" t="s">
        <v>84</v>
      </c>
      <c r="Q65">
        <v>9590460</v>
      </c>
      <c r="R65">
        <v>10909020</v>
      </c>
      <c r="S65">
        <v>-27689760</v>
      </c>
      <c r="T65" s="5">
        <v>-0.13748662733591507</v>
      </c>
    </row>
    <row r="66" spans="2:20" x14ac:dyDescent="0.2">
      <c r="B66" s="2">
        <v>1205609</v>
      </c>
      <c r="C66" s="2" t="s">
        <v>7</v>
      </c>
      <c r="D66" s="2" t="s">
        <v>35</v>
      </c>
      <c r="E66" s="3">
        <v>45881.543726851851</v>
      </c>
      <c r="G66" s="2" t="s">
        <v>937</v>
      </c>
      <c r="H66" s="2">
        <v>1740383</v>
      </c>
      <c r="I66" s="2" t="s">
        <v>105</v>
      </c>
      <c r="L66" s="31" t="s">
        <v>997</v>
      </c>
      <c r="M66" s="4" t="e">
        <f>+VLOOKUP(L66,'Cotizacion menor valor'!$C$2:$M$60,11,0)</f>
        <v>#N/A</v>
      </c>
      <c r="N66" s="4" t="str">
        <f t="shared" si="0"/>
        <v>n/a</v>
      </c>
      <c r="O66">
        <v>21</v>
      </c>
      <c r="P66" s="2" t="s">
        <v>84</v>
      </c>
      <c r="Q66">
        <v>935307.52</v>
      </c>
      <c r="R66">
        <v>1063841.28</v>
      </c>
      <c r="S66">
        <v>-2699208.96</v>
      </c>
      <c r="T66" s="5">
        <v>-0.13742406347807404</v>
      </c>
    </row>
    <row r="67" spans="2:20" x14ac:dyDescent="0.2">
      <c r="B67" s="2">
        <v>1205609</v>
      </c>
      <c r="C67" s="2" t="s">
        <v>7</v>
      </c>
      <c r="D67" s="2" t="s">
        <v>35</v>
      </c>
      <c r="E67" s="3">
        <v>45881.543726851851</v>
      </c>
      <c r="G67" s="2" t="s">
        <v>937</v>
      </c>
      <c r="H67" s="2">
        <v>1740384</v>
      </c>
      <c r="I67" s="2" t="s">
        <v>118</v>
      </c>
      <c r="L67" s="4" t="s">
        <v>995</v>
      </c>
      <c r="M67" s="4" t="e">
        <f>+VLOOKUP(L67,'Cotizacion menor valor'!$C$2:$M$60,11,0)</f>
        <v>#N/A</v>
      </c>
      <c r="N67" s="4" t="str">
        <f t="shared" ref="N67:N130" si="1">IFERROR(M67=R67,"n/a")</f>
        <v>n/a</v>
      </c>
      <c r="O67">
        <v>21</v>
      </c>
      <c r="P67" s="2" t="s">
        <v>84</v>
      </c>
      <c r="Q67">
        <v>87282455.790000007</v>
      </c>
      <c r="R67">
        <v>87282455.790000007</v>
      </c>
      <c r="S67">
        <v>0</v>
      </c>
      <c r="T67" s="5">
        <v>0</v>
      </c>
    </row>
    <row r="68" spans="2:20" x14ac:dyDescent="0.2">
      <c r="B68" s="2">
        <v>1205609</v>
      </c>
      <c r="C68" s="2" t="s">
        <v>7</v>
      </c>
      <c r="D68" s="2" t="s">
        <v>35</v>
      </c>
      <c r="E68" s="3">
        <v>45881.543726851851</v>
      </c>
      <c r="G68" s="2" t="s">
        <v>937</v>
      </c>
      <c r="H68" s="2">
        <v>1740385</v>
      </c>
      <c r="I68" s="2" t="s">
        <v>131</v>
      </c>
      <c r="L68" s="4" t="s">
        <v>996</v>
      </c>
      <c r="M68" s="4" t="e">
        <f>+VLOOKUP(L68,'Cotizacion menor valor'!$C$2:$M$60,11,0)</f>
        <v>#N/A</v>
      </c>
      <c r="N68" s="4" t="str">
        <f t="shared" si="1"/>
        <v>n/a</v>
      </c>
      <c r="O68">
        <v>21</v>
      </c>
      <c r="P68" s="2" t="s">
        <v>84</v>
      </c>
      <c r="Q68">
        <v>25340067.809999999</v>
      </c>
      <c r="R68">
        <v>25340067.809999999</v>
      </c>
      <c r="S68">
        <v>0</v>
      </c>
      <c r="T68" s="5">
        <v>0</v>
      </c>
    </row>
    <row r="69" spans="2:20" x14ac:dyDescent="0.2">
      <c r="B69" s="2">
        <v>1205609</v>
      </c>
      <c r="C69" s="2" t="s">
        <v>7</v>
      </c>
      <c r="D69" s="2" t="s">
        <v>35</v>
      </c>
      <c r="E69" s="3">
        <v>45881.543726851851</v>
      </c>
      <c r="G69" s="2" t="s">
        <v>937</v>
      </c>
      <c r="H69" s="2">
        <v>1740386</v>
      </c>
      <c r="I69" s="2" t="s">
        <v>144</v>
      </c>
      <c r="L69" s="4" t="s">
        <v>148</v>
      </c>
      <c r="M69" s="4">
        <f>+VLOOKUP(L69,'Cotizacion menor valor'!$C$2:$M$60,11,0)</f>
        <v>2885395.65</v>
      </c>
      <c r="N69" s="4" t="b">
        <f t="shared" si="1"/>
        <v>1</v>
      </c>
      <c r="O69">
        <v>21</v>
      </c>
      <c r="P69" s="2" t="s">
        <v>153</v>
      </c>
      <c r="Q69">
        <v>3107185.55</v>
      </c>
      <c r="R69">
        <v>2885395.65</v>
      </c>
      <c r="S69">
        <v>4657587.9000000004</v>
      </c>
      <c r="T69" s="5">
        <v>7.1379676698097416E-2</v>
      </c>
    </row>
    <row r="70" spans="2:20" x14ac:dyDescent="0.2">
      <c r="B70" s="2">
        <v>1205609</v>
      </c>
      <c r="C70" s="2" t="s">
        <v>7</v>
      </c>
      <c r="D70" s="2" t="s">
        <v>35</v>
      </c>
      <c r="E70" s="3">
        <v>45881.543726851851</v>
      </c>
      <c r="G70" s="2" t="s">
        <v>937</v>
      </c>
      <c r="H70" s="2">
        <v>1740387</v>
      </c>
      <c r="I70" s="2" t="s">
        <v>158</v>
      </c>
      <c r="L70" s="4" t="s">
        <v>162</v>
      </c>
      <c r="M70" s="4">
        <f>+VLOOKUP(L70,'Cotizacion menor valor'!$C$2:$M$60,11,0)</f>
        <v>1518675.72</v>
      </c>
      <c r="N70" s="4" t="b">
        <f t="shared" si="1"/>
        <v>1</v>
      </c>
      <c r="O70">
        <v>21</v>
      </c>
      <c r="P70" s="2" t="s">
        <v>153</v>
      </c>
      <c r="Q70">
        <v>2122648.56</v>
      </c>
      <c r="R70">
        <v>1518675.72</v>
      </c>
      <c r="S70">
        <v>12683429.640000001</v>
      </c>
      <c r="T70" s="5">
        <v>0.28453737061400308</v>
      </c>
    </row>
    <row r="71" spans="2:20" x14ac:dyDescent="0.2">
      <c r="B71" s="2">
        <v>1205609</v>
      </c>
      <c r="C71" s="2" t="s">
        <v>7</v>
      </c>
      <c r="D71" s="2" t="s">
        <v>35</v>
      </c>
      <c r="E71" s="3">
        <v>45881.543726851851</v>
      </c>
      <c r="G71" s="2" t="s">
        <v>937</v>
      </c>
      <c r="H71" s="2">
        <v>1740388</v>
      </c>
      <c r="I71" s="2" t="s">
        <v>171</v>
      </c>
      <c r="L71" s="4" t="s">
        <v>175</v>
      </c>
      <c r="M71" s="4">
        <f>+VLOOKUP(L71,'Cotizacion menor valor'!$C$2:$M$60,11,0)</f>
        <v>2641589.5</v>
      </c>
      <c r="N71" s="4" t="b">
        <f t="shared" si="1"/>
        <v>1</v>
      </c>
      <c r="O71">
        <v>21</v>
      </c>
      <c r="P71" s="2" t="s">
        <v>153</v>
      </c>
      <c r="Q71">
        <v>3954597.45</v>
      </c>
      <c r="R71">
        <v>2641589.5</v>
      </c>
      <c r="S71">
        <v>27573166.949999999</v>
      </c>
      <c r="T71" s="5">
        <v>0.33202063335169552</v>
      </c>
    </row>
    <row r="72" spans="2:20" x14ac:dyDescent="0.2">
      <c r="B72" s="2">
        <v>1205609</v>
      </c>
      <c r="C72" s="2" t="s">
        <v>7</v>
      </c>
      <c r="D72" s="2" t="s">
        <v>35</v>
      </c>
      <c r="E72" s="3">
        <v>45881.543726851851</v>
      </c>
      <c r="G72" s="2" t="s">
        <v>937</v>
      </c>
      <c r="H72" s="2">
        <v>1740389</v>
      </c>
      <c r="I72" s="2" t="s">
        <v>184</v>
      </c>
      <c r="L72" s="4" t="s">
        <v>188</v>
      </c>
      <c r="M72" s="4">
        <f>+VLOOKUP(L72,'Cotizacion menor valor'!$C$2:$M$60,11,0)</f>
        <v>1236194.1000000001</v>
      </c>
      <c r="N72" s="4" t="b">
        <f t="shared" si="1"/>
        <v>1</v>
      </c>
      <c r="O72">
        <v>21</v>
      </c>
      <c r="P72" s="2" t="s">
        <v>153</v>
      </c>
      <c r="Q72">
        <v>2264158.98</v>
      </c>
      <c r="R72">
        <v>1236194.1000000001</v>
      </c>
      <c r="S72">
        <v>21587262.48</v>
      </c>
      <c r="T72" s="5">
        <v>0.45401621046946095</v>
      </c>
    </row>
    <row r="73" spans="2:20" x14ac:dyDescent="0.2">
      <c r="B73" s="2">
        <v>1205609</v>
      </c>
      <c r="C73" s="2" t="s">
        <v>7</v>
      </c>
      <c r="D73" s="2" t="s">
        <v>35</v>
      </c>
      <c r="E73" s="3">
        <v>45881.543726851851</v>
      </c>
      <c r="G73" s="2" t="s">
        <v>937</v>
      </c>
      <c r="H73" s="2">
        <v>1740390</v>
      </c>
      <c r="I73" s="2" t="s">
        <v>197</v>
      </c>
      <c r="L73" s="4" t="s">
        <v>201</v>
      </c>
      <c r="M73" s="4">
        <f>+VLOOKUP(L73,'Cotizacion menor valor'!$C$2:$M$60,11,0)</f>
        <v>3156483.66</v>
      </c>
      <c r="N73" s="4" t="b">
        <f t="shared" si="1"/>
        <v>1</v>
      </c>
      <c r="O73">
        <v>21</v>
      </c>
      <c r="P73" s="2" t="s">
        <v>153</v>
      </c>
      <c r="Q73">
        <v>5935735.5899999999</v>
      </c>
      <c r="R73">
        <v>3156483.66</v>
      </c>
      <c r="S73">
        <v>58364290.530000001</v>
      </c>
      <c r="T73" s="5">
        <v>0.46822367470044263</v>
      </c>
    </row>
    <row r="74" spans="2:20" x14ac:dyDescent="0.2">
      <c r="B74" s="2">
        <v>1205609</v>
      </c>
      <c r="C74" s="2" t="s">
        <v>7</v>
      </c>
      <c r="D74" s="2" t="s">
        <v>35</v>
      </c>
      <c r="E74" s="3">
        <v>45881.543726851851</v>
      </c>
      <c r="G74" s="2" t="s">
        <v>937</v>
      </c>
      <c r="H74" s="2">
        <v>1740391</v>
      </c>
      <c r="I74" s="2" t="s">
        <v>210</v>
      </c>
      <c r="L74" s="4" t="s">
        <v>214</v>
      </c>
      <c r="M74" s="4">
        <f>+VLOOKUP(L74,'Cotizacion menor valor'!$C$2:$M$60,11,0)</f>
        <v>3062101.38</v>
      </c>
      <c r="N74" s="4" t="b">
        <f t="shared" si="1"/>
        <v>1</v>
      </c>
      <c r="O74">
        <v>21</v>
      </c>
      <c r="P74" s="2" t="s">
        <v>153</v>
      </c>
      <c r="Q74">
        <v>6509456.0999999996</v>
      </c>
      <c r="R74">
        <v>3062101.38</v>
      </c>
      <c r="S74">
        <v>72394449.120000005</v>
      </c>
      <c r="T74" s="5">
        <v>0.52959182257946247</v>
      </c>
    </row>
    <row r="75" spans="2:20" x14ac:dyDescent="0.2">
      <c r="B75" s="2">
        <v>1205609</v>
      </c>
      <c r="C75" s="2" t="s">
        <v>7</v>
      </c>
      <c r="D75" s="2" t="s">
        <v>35</v>
      </c>
      <c r="E75" s="3">
        <v>45881.543726851851</v>
      </c>
      <c r="G75" s="2" t="s">
        <v>937</v>
      </c>
      <c r="H75" s="2">
        <v>1740392</v>
      </c>
      <c r="I75" s="2" t="s">
        <v>223</v>
      </c>
      <c r="L75" s="4" t="s">
        <v>227</v>
      </c>
      <c r="M75" s="4">
        <f>+VLOOKUP(L75,'Cotizacion menor valor'!$C$2:$M$60,11,0)</f>
        <v>355254.39</v>
      </c>
      <c r="N75" s="4" t="b">
        <f t="shared" si="1"/>
        <v>1</v>
      </c>
      <c r="O75">
        <v>21</v>
      </c>
      <c r="P75" s="2" t="s">
        <v>153</v>
      </c>
      <c r="Q75">
        <v>566039.1</v>
      </c>
      <c r="R75">
        <v>355254.39</v>
      </c>
      <c r="S75">
        <v>4426478.91</v>
      </c>
      <c r="T75" s="5">
        <v>0.37238542355112925</v>
      </c>
    </row>
    <row r="76" spans="2:20" x14ac:dyDescent="0.2">
      <c r="B76" s="2">
        <v>1205609</v>
      </c>
      <c r="C76" s="2" t="s">
        <v>7</v>
      </c>
      <c r="D76" s="2" t="s">
        <v>35</v>
      </c>
      <c r="E76" s="3">
        <v>45881.543726851851</v>
      </c>
      <c r="G76" s="2" t="s">
        <v>937</v>
      </c>
      <c r="H76" s="2">
        <v>1740393</v>
      </c>
      <c r="I76" s="2" t="s">
        <v>236</v>
      </c>
      <c r="L76" s="4" t="s">
        <v>240</v>
      </c>
      <c r="M76" s="4">
        <f>+VLOOKUP(L76,'Cotizacion menor valor'!$C$2:$M$60,11,0)</f>
        <v>293916.18</v>
      </c>
      <c r="N76" s="4" t="b">
        <f t="shared" si="1"/>
        <v>1</v>
      </c>
      <c r="O76">
        <v>21</v>
      </c>
      <c r="P76" s="2" t="s">
        <v>153</v>
      </c>
      <c r="Q76">
        <v>495285.18</v>
      </c>
      <c r="R76">
        <v>293916.18</v>
      </c>
      <c r="S76">
        <v>4228749</v>
      </c>
      <c r="T76" s="5">
        <v>0.40657182595287827</v>
      </c>
    </row>
    <row r="77" spans="2:20" x14ac:dyDescent="0.2">
      <c r="B77" s="2">
        <v>1205609</v>
      </c>
      <c r="C77" s="2" t="s">
        <v>7</v>
      </c>
      <c r="D77" s="2" t="s">
        <v>35</v>
      </c>
      <c r="E77" s="3">
        <v>45881.543726851851</v>
      </c>
      <c r="G77" s="2" t="s">
        <v>937</v>
      </c>
      <c r="H77" s="2">
        <v>1740394</v>
      </c>
      <c r="I77" s="2" t="s">
        <v>249</v>
      </c>
      <c r="L77" s="4" t="s">
        <v>253</v>
      </c>
      <c r="M77" s="4">
        <f>+VLOOKUP(L77,'Cotizacion menor valor'!$C$2:$M$60,11,0)</f>
        <v>7909194.9000000004</v>
      </c>
      <c r="N77" s="4" t="b">
        <f t="shared" si="1"/>
        <v>1</v>
      </c>
      <c r="O77">
        <v>21</v>
      </c>
      <c r="P77" s="2" t="s">
        <v>153</v>
      </c>
      <c r="Q77">
        <v>7909194.9000000004</v>
      </c>
      <c r="R77">
        <v>7909194.9000000004</v>
      </c>
      <c r="S77">
        <v>0</v>
      </c>
      <c r="T77" s="5">
        <v>0</v>
      </c>
    </row>
    <row r="78" spans="2:20" x14ac:dyDescent="0.2">
      <c r="B78" s="2">
        <v>1205609</v>
      </c>
      <c r="C78" s="2" t="s">
        <v>7</v>
      </c>
      <c r="D78" s="2" t="s">
        <v>35</v>
      </c>
      <c r="E78" s="3">
        <v>45881.543726851851</v>
      </c>
      <c r="G78" s="2" t="s">
        <v>937</v>
      </c>
      <c r="H78" s="2">
        <v>1740395</v>
      </c>
      <c r="I78" s="2" t="s">
        <v>262</v>
      </c>
      <c r="L78" s="4" t="s">
        <v>266</v>
      </c>
      <c r="M78" s="4">
        <f>+VLOOKUP(L78,'Cotizacion menor valor'!$C$2:$M$60,11,0)</f>
        <v>1981138.14</v>
      </c>
      <c r="N78" s="4" t="b">
        <f t="shared" si="1"/>
        <v>1</v>
      </c>
      <c r="O78">
        <v>21</v>
      </c>
      <c r="P78" s="2" t="s">
        <v>153</v>
      </c>
      <c r="Q78">
        <v>1981138.14</v>
      </c>
      <c r="R78">
        <v>1981138.14</v>
      </c>
      <c r="S78">
        <v>0</v>
      </c>
      <c r="T78" s="5">
        <v>0</v>
      </c>
    </row>
    <row r="79" spans="2:20" x14ac:dyDescent="0.2">
      <c r="B79" s="2">
        <v>1205609</v>
      </c>
      <c r="C79" s="2" t="s">
        <v>7</v>
      </c>
      <c r="D79" s="2" t="s">
        <v>35</v>
      </c>
      <c r="E79" s="3">
        <v>45881.543726851851</v>
      </c>
      <c r="G79" s="2" t="s">
        <v>937</v>
      </c>
      <c r="H79" s="2">
        <v>1740396</v>
      </c>
      <c r="I79" s="2" t="s">
        <v>275</v>
      </c>
      <c r="L79" s="4" t="s">
        <v>279</v>
      </c>
      <c r="M79" s="4">
        <f>+VLOOKUP(L79,'Cotizacion menor valor'!$C$2:$M$60,11,0)</f>
        <v>820677.36</v>
      </c>
      <c r="N79" s="4" t="b">
        <f t="shared" si="1"/>
        <v>1</v>
      </c>
      <c r="O79">
        <v>21</v>
      </c>
      <c r="P79" s="2" t="s">
        <v>153</v>
      </c>
      <c r="Q79">
        <v>2122648.56</v>
      </c>
      <c r="R79">
        <v>820677.36</v>
      </c>
      <c r="S79">
        <v>27341395.199999999</v>
      </c>
      <c r="T79" s="5">
        <v>0.61337106129334951</v>
      </c>
    </row>
    <row r="80" spans="2:20" x14ac:dyDescent="0.2">
      <c r="B80" s="2">
        <v>1205609</v>
      </c>
      <c r="C80" s="2" t="s">
        <v>7</v>
      </c>
      <c r="D80" s="2" t="s">
        <v>35</v>
      </c>
      <c r="E80" s="3">
        <v>45881.543726851851</v>
      </c>
      <c r="G80" s="2" t="s">
        <v>937</v>
      </c>
      <c r="H80" s="2">
        <v>1740397</v>
      </c>
      <c r="I80" s="2" t="s">
        <v>288</v>
      </c>
      <c r="L80" s="4" t="s">
        <v>292</v>
      </c>
      <c r="M80" s="4">
        <f>+VLOOKUP(L80,'Cotizacion menor valor'!$C$2:$M$60,11,0)</f>
        <v>1371786</v>
      </c>
      <c r="N80" s="4" t="b">
        <f t="shared" si="1"/>
        <v>1</v>
      </c>
      <c r="O80">
        <v>21</v>
      </c>
      <c r="P80" s="2" t="s">
        <v>153</v>
      </c>
      <c r="Q80">
        <v>1981138.14</v>
      </c>
      <c r="R80">
        <v>1371786</v>
      </c>
      <c r="S80">
        <v>12796394.939999999</v>
      </c>
      <c r="T80" s="5">
        <v>0.30757680532060222</v>
      </c>
    </row>
    <row r="81" spans="2:20" x14ac:dyDescent="0.2">
      <c r="B81" s="2">
        <v>1205609</v>
      </c>
      <c r="C81" s="2" t="s">
        <v>7</v>
      </c>
      <c r="D81" s="2" t="s">
        <v>35</v>
      </c>
      <c r="E81" s="3">
        <v>45881.543726851851</v>
      </c>
      <c r="G81" s="2" t="s">
        <v>937</v>
      </c>
      <c r="H81" s="2">
        <v>1740398</v>
      </c>
      <c r="I81" s="2" t="s">
        <v>301</v>
      </c>
      <c r="L81" s="4" t="s">
        <v>305</v>
      </c>
      <c r="M81" s="4">
        <f>+VLOOKUP(L81,'Cotizacion menor valor'!$C$2:$M$60,11,0)</f>
        <v>661411.38</v>
      </c>
      <c r="N81" s="4" t="b">
        <f t="shared" si="1"/>
        <v>1</v>
      </c>
      <c r="O81">
        <v>21</v>
      </c>
      <c r="P81" s="2" t="s">
        <v>153</v>
      </c>
      <c r="Q81">
        <v>990569.07</v>
      </c>
      <c r="R81">
        <v>661411.38</v>
      </c>
      <c r="S81">
        <v>6912311.4900000002</v>
      </c>
      <c r="T81" s="5">
        <v>0.33229150795108109</v>
      </c>
    </row>
    <row r="82" spans="2:20" x14ac:dyDescent="0.2">
      <c r="B82" s="2">
        <v>1205609</v>
      </c>
      <c r="C82" s="2" t="s">
        <v>7</v>
      </c>
      <c r="D82" s="2" t="s">
        <v>35</v>
      </c>
      <c r="E82" s="3">
        <v>45881.543726851851</v>
      </c>
      <c r="G82" s="2" t="s">
        <v>937</v>
      </c>
      <c r="H82" s="2">
        <v>1740399</v>
      </c>
      <c r="I82" s="2" t="s">
        <v>314</v>
      </c>
      <c r="L82" s="4" t="s">
        <v>318</v>
      </c>
      <c r="M82" s="4">
        <f>+VLOOKUP(L82,'Cotizacion menor valor'!$C$2:$M$60,11,0)</f>
        <v>2655015.5499999998</v>
      </c>
      <c r="N82" s="4" t="b">
        <f t="shared" si="1"/>
        <v>1</v>
      </c>
      <c r="O82">
        <v>21</v>
      </c>
      <c r="P82" s="2" t="s">
        <v>153</v>
      </c>
      <c r="Q82">
        <v>2655015.5499999998</v>
      </c>
      <c r="R82">
        <v>2655015.5499999998</v>
      </c>
      <c r="S82">
        <v>0</v>
      </c>
      <c r="T82" s="5">
        <v>0</v>
      </c>
    </row>
    <row r="83" spans="2:20" x14ac:dyDescent="0.2">
      <c r="B83" s="2">
        <v>1205609</v>
      </c>
      <c r="C83" s="2" t="s">
        <v>7</v>
      </c>
      <c r="D83" s="2" t="s">
        <v>35</v>
      </c>
      <c r="E83" s="3">
        <v>45881.543726851851</v>
      </c>
      <c r="G83" s="2" t="s">
        <v>937</v>
      </c>
      <c r="H83" s="2">
        <v>1740400</v>
      </c>
      <c r="I83" s="2" t="s">
        <v>327</v>
      </c>
      <c r="L83" s="4" t="s">
        <v>331</v>
      </c>
      <c r="M83" s="4">
        <f>+VLOOKUP(L83,'Cotizacion menor valor'!$C$2:$M$60,11,0)</f>
        <v>1330085.46</v>
      </c>
      <c r="N83" s="4" t="b">
        <f t="shared" si="1"/>
        <v>1</v>
      </c>
      <c r="O83">
        <v>21</v>
      </c>
      <c r="P83" s="2" t="s">
        <v>153</v>
      </c>
      <c r="Q83">
        <v>1330085.46</v>
      </c>
      <c r="R83">
        <v>1330085.46</v>
      </c>
      <c r="S83">
        <v>0</v>
      </c>
      <c r="T83" s="5">
        <v>0</v>
      </c>
    </row>
    <row r="84" spans="2:20" x14ac:dyDescent="0.2">
      <c r="B84" s="2">
        <v>1205609</v>
      </c>
      <c r="C84" s="2" t="s">
        <v>7</v>
      </c>
      <c r="D84" s="2" t="s">
        <v>35</v>
      </c>
      <c r="E84" s="3">
        <v>45881.543726851851</v>
      </c>
      <c r="G84" s="2" t="s">
        <v>937</v>
      </c>
      <c r="H84" s="2">
        <v>1740401</v>
      </c>
      <c r="I84" s="2" t="s">
        <v>340</v>
      </c>
      <c r="L84" s="4" t="s">
        <v>344</v>
      </c>
      <c r="M84" s="4">
        <f>+VLOOKUP(L84,'Cotizacion menor valor'!$C$2:$M$60,11,0)</f>
        <v>215877.7</v>
      </c>
      <c r="N84" s="4" t="b">
        <f t="shared" si="1"/>
        <v>1</v>
      </c>
      <c r="O84">
        <v>21</v>
      </c>
      <c r="P84" s="2" t="s">
        <v>153</v>
      </c>
      <c r="Q84">
        <v>215877.7</v>
      </c>
      <c r="R84">
        <v>215877.7</v>
      </c>
      <c r="S84">
        <v>0</v>
      </c>
      <c r="T84" s="5">
        <v>0</v>
      </c>
    </row>
    <row r="85" spans="2:20" x14ac:dyDescent="0.2">
      <c r="B85" s="2">
        <v>1205609</v>
      </c>
      <c r="C85" s="2" t="s">
        <v>7</v>
      </c>
      <c r="D85" s="2" t="s">
        <v>35</v>
      </c>
      <c r="E85" s="3">
        <v>45881.543726851851</v>
      </c>
      <c r="G85" s="2" t="s">
        <v>937</v>
      </c>
      <c r="H85" s="2">
        <v>1740402</v>
      </c>
      <c r="I85" s="2" t="s">
        <v>353</v>
      </c>
      <c r="L85" s="4" t="s">
        <v>357</v>
      </c>
      <c r="M85" s="4">
        <f>+VLOOKUP(L85,'Cotizacion menor valor'!$C$2:$M$60,11,0)</f>
        <v>1388728.4</v>
      </c>
      <c r="N85" s="4" t="b">
        <f t="shared" si="1"/>
        <v>1</v>
      </c>
      <c r="O85">
        <v>21</v>
      </c>
      <c r="P85" s="2" t="s">
        <v>153</v>
      </c>
      <c r="Q85">
        <v>1388728.4</v>
      </c>
      <c r="R85">
        <v>1388728.4</v>
      </c>
      <c r="S85">
        <v>0</v>
      </c>
      <c r="T85" s="5">
        <v>0</v>
      </c>
    </row>
    <row r="86" spans="2:20" x14ac:dyDescent="0.2">
      <c r="B86" s="2">
        <v>1205609</v>
      </c>
      <c r="C86" s="2" t="s">
        <v>7</v>
      </c>
      <c r="D86" s="2" t="s">
        <v>35</v>
      </c>
      <c r="E86" s="3">
        <v>45881.543726851851</v>
      </c>
      <c r="G86" s="2" t="s">
        <v>937</v>
      </c>
      <c r="H86" s="2">
        <v>1740403</v>
      </c>
      <c r="I86" s="2" t="s">
        <v>366</v>
      </c>
      <c r="L86" s="4" t="s">
        <v>370</v>
      </c>
      <c r="M86" s="4">
        <f>+VLOOKUP(L86,'Cotizacion menor valor'!$C$2:$M$60,11,0)</f>
        <v>678493.56</v>
      </c>
      <c r="N86" s="4" t="b">
        <f t="shared" si="1"/>
        <v>1</v>
      </c>
      <c r="O86">
        <v>21</v>
      </c>
      <c r="P86" s="2" t="s">
        <v>153</v>
      </c>
      <c r="Q86">
        <v>678493.56</v>
      </c>
      <c r="R86">
        <v>678493.56</v>
      </c>
      <c r="S86">
        <v>0</v>
      </c>
      <c r="T86" s="5">
        <v>0</v>
      </c>
    </row>
    <row r="87" spans="2:20" x14ac:dyDescent="0.2">
      <c r="B87" s="2">
        <v>1205609</v>
      </c>
      <c r="C87" s="2" t="s">
        <v>7</v>
      </c>
      <c r="D87" s="2" t="s">
        <v>35</v>
      </c>
      <c r="E87" s="3">
        <v>45881.543726851851</v>
      </c>
      <c r="G87" s="2" t="s">
        <v>937</v>
      </c>
      <c r="H87" s="2">
        <v>1740404</v>
      </c>
      <c r="I87" s="2" t="s">
        <v>379</v>
      </c>
      <c r="L87" s="4" t="s">
        <v>383</v>
      </c>
      <c r="M87" s="4">
        <f>+VLOOKUP(L87,'Cotizacion menor valor'!$C$2:$M$60,11,0)</f>
        <v>3347515.15</v>
      </c>
      <c r="N87" s="4" t="b">
        <f t="shared" si="1"/>
        <v>1</v>
      </c>
      <c r="O87">
        <v>21</v>
      </c>
      <c r="P87" s="2" t="s">
        <v>153</v>
      </c>
      <c r="Q87">
        <v>3347515.15</v>
      </c>
      <c r="R87">
        <v>3347515.15</v>
      </c>
      <c r="S87">
        <v>0</v>
      </c>
      <c r="T87" s="5">
        <v>0</v>
      </c>
    </row>
    <row r="88" spans="2:20" x14ac:dyDescent="0.2">
      <c r="B88" s="2">
        <v>1205609</v>
      </c>
      <c r="C88" s="2" t="s">
        <v>7</v>
      </c>
      <c r="D88" s="2" t="s">
        <v>35</v>
      </c>
      <c r="E88" s="3">
        <v>45881.543726851851</v>
      </c>
      <c r="G88" s="2" t="s">
        <v>937</v>
      </c>
      <c r="H88" s="2">
        <v>1740405</v>
      </c>
      <c r="I88" s="2" t="s">
        <v>392</v>
      </c>
      <c r="L88" s="4" t="s">
        <v>396</v>
      </c>
      <c r="M88" s="4">
        <f>+VLOOKUP(L88,'Cotizacion menor valor'!$C$2:$M$60,11,0)</f>
        <v>559044.72</v>
      </c>
      <c r="N88" s="4" t="b">
        <f t="shared" si="1"/>
        <v>1</v>
      </c>
      <c r="O88">
        <v>21</v>
      </c>
      <c r="P88" s="2" t="s">
        <v>153</v>
      </c>
      <c r="Q88">
        <v>559044.72</v>
      </c>
      <c r="R88">
        <v>559044.72</v>
      </c>
      <c r="S88">
        <v>0</v>
      </c>
      <c r="T88" s="5">
        <v>0</v>
      </c>
    </row>
    <row r="89" spans="2:20" x14ac:dyDescent="0.2">
      <c r="B89" s="2">
        <v>1205609</v>
      </c>
      <c r="C89" s="2" t="s">
        <v>7</v>
      </c>
      <c r="D89" s="2" t="s">
        <v>35</v>
      </c>
      <c r="E89" s="3">
        <v>45881.543726851851</v>
      </c>
      <c r="G89" s="2" t="s">
        <v>937</v>
      </c>
      <c r="H89" s="2">
        <v>1740406</v>
      </c>
      <c r="I89" s="2" t="s">
        <v>405</v>
      </c>
      <c r="L89" s="4" t="s">
        <v>409</v>
      </c>
      <c r="M89" s="4">
        <f>+VLOOKUP(L89,'Cotizacion menor valor'!$C$2:$M$60,11,0)</f>
        <v>5087777.78</v>
      </c>
      <c r="N89" s="4" t="b">
        <f t="shared" si="1"/>
        <v>1</v>
      </c>
      <c r="O89">
        <v>21</v>
      </c>
      <c r="P89" s="2" t="s">
        <v>153</v>
      </c>
      <c r="Q89">
        <v>5087777.78</v>
      </c>
      <c r="R89">
        <v>5087777.78</v>
      </c>
      <c r="S89">
        <v>0</v>
      </c>
      <c r="T89" s="5">
        <v>0</v>
      </c>
    </row>
    <row r="90" spans="2:20" x14ac:dyDescent="0.2">
      <c r="B90" s="2">
        <v>1205609</v>
      </c>
      <c r="C90" s="2" t="s">
        <v>7</v>
      </c>
      <c r="D90" s="2" t="s">
        <v>35</v>
      </c>
      <c r="E90" s="3">
        <v>45881.543726851851</v>
      </c>
      <c r="G90" s="2" t="s">
        <v>937</v>
      </c>
      <c r="H90" s="2">
        <v>1740407</v>
      </c>
      <c r="I90" s="2" t="s">
        <v>418</v>
      </c>
      <c r="L90" s="4" t="s">
        <v>422</v>
      </c>
      <c r="M90" s="4">
        <f>+VLOOKUP(L90,'Cotizacion menor valor'!$C$2:$M$60,11,0)</f>
        <v>3347515.15</v>
      </c>
      <c r="N90" s="4" t="b">
        <f t="shared" si="1"/>
        <v>1</v>
      </c>
      <c r="O90">
        <v>21</v>
      </c>
      <c r="P90" s="2" t="s">
        <v>153</v>
      </c>
      <c r="Q90">
        <v>3347515.15</v>
      </c>
      <c r="R90">
        <v>3347515.15</v>
      </c>
      <c r="S90">
        <v>0</v>
      </c>
      <c r="T90" s="5">
        <v>0</v>
      </c>
    </row>
    <row r="91" spans="2:20" x14ac:dyDescent="0.2">
      <c r="B91" s="2">
        <v>1205609</v>
      </c>
      <c r="C91" s="2" t="s">
        <v>7</v>
      </c>
      <c r="D91" s="2" t="s">
        <v>35</v>
      </c>
      <c r="E91" s="3">
        <v>45881.543726851851</v>
      </c>
      <c r="G91" s="2" t="s">
        <v>937</v>
      </c>
      <c r="H91" s="2">
        <v>1740408</v>
      </c>
      <c r="I91" s="2" t="s">
        <v>431</v>
      </c>
      <c r="L91" s="4" t="s">
        <v>435</v>
      </c>
      <c r="M91" s="4">
        <f>+VLOOKUP(L91,'Cotizacion menor valor'!$C$2:$M$60,11,0)</f>
        <v>1947760.9</v>
      </c>
      <c r="N91" s="4" t="b">
        <f t="shared" si="1"/>
        <v>1</v>
      </c>
      <c r="O91">
        <v>21</v>
      </c>
      <c r="P91" s="2" t="s">
        <v>153</v>
      </c>
      <c r="Q91">
        <v>1947760.9</v>
      </c>
      <c r="R91">
        <v>1947760.9</v>
      </c>
      <c r="S91">
        <v>0</v>
      </c>
      <c r="T91" s="5">
        <v>0</v>
      </c>
    </row>
    <row r="92" spans="2:20" x14ac:dyDescent="0.2">
      <c r="B92" s="2">
        <v>1205609</v>
      </c>
      <c r="C92" s="2" t="s">
        <v>7</v>
      </c>
      <c r="D92" s="2" t="s">
        <v>35</v>
      </c>
      <c r="E92" s="3">
        <v>45881.543726851851</v>
      </c>
      <c r="G92" s="2" t="s">
        <v>937</v>
      </c>
      <c r="H92" s="2">
        <v>1740409</v>
      </c>
      <c r="I92" s="2" t="s">
        <v>444</v>
      </c>
      <c r="L92" s="4" t="s">
        <v>448</v>
      </c>
      <c r="M92" s="4">
        <f>+VLOOKUP(L92,'Cotizacion menor valor'!$C$2:$M$60,11,0)</f>
        <v>2306665.77</v>
      </c>
      <c r="N92" s="4" t="b">
        <f t="shared" si="1"/>
        <v>1</v>
      </c>
      <c r="O92">
        <v>21</v>
      </c>
      <c r="P92" s="2" t="s">
        <v>153</v>
      </c>
      <c r="Q92">
        <v>2355091.08</v>
      </c>
      <c r="R92">
        <v>2306665.77</v>
      </c>
      <c r="S92">
        <v>1016931.51</v>
      </c>
      <c r="T92" s="5">
        <v>2.0561969093781291E-2</v>
      </c>
    </row>
    <row r="93" spans="2:20" x14ac:dyDescent="0.2">
      <c r="B93" s="2">
        <v>1205609</v>
      </c>
      <c r="C93" s="2" t="s">
        <v>7</v>
      </c>
      <c r="D93" s="2" t="s">
        <v>35</v>
      </c>
      <c r="E93" s="3">
        <v>45881.543726851851</v>
      </c>
      <c r="G93" s="2" t="s">
        <v>937</v>
      </c>
      <c r="H93" s="2">
        <v>1740410</v>
      </c>
      <c r="I93" s="2" t="s">
        <v>457</v>
      </c>
      <c r="L93" s="4" t="s">
        <v>461</v>
      </c>
      <c r="M93" s="4">
        <f>+VLOOKUP(L93,'Cotizacion menor valor'!$C$2:$M$60,11,0)</f>
        <v>2306665.77</v>
      </c>
      <c r="N93" s="4" t="b">
        <f t="shared" si="1"/>
        <v>1</v>
      </c>
      <c r="O93">
        <v>21</v>
      </c>
      <c r="P93" s="2" t="s">
        <v>153</v>
      </c>
      <c r="Q93">
        <v>2355091.08</v>
      </c>
      <c r="R93">
        <v>2306665.77</v>
      </c>
      <c r="S93">
        <v>1016931.51</v>
      </c>
      <c r="T93" s="5">
        <v>2.0561969093781291E-2</v>
      </c>
    </row>
    <row r="94" spans="2:20" x14ac:dyDescent="0.2">
      <c r="B94" s="2">
        <v>1205609</v>
      </c>
      <c r="C94" s="2" t="s">
        <v>7</v>
      </c>
      <c r="D94" s="2" t="s">
        <v>35</v>
      </c>
      <c r="E94" s="3">
        <v>45881.543726851851</v>
      </c>
      <c r="G94" s="2" t="s">
        <v>937</v>
      </c>
      <c r="H94" s="2">
        <v>1740411</v>
      </c>
      <c r="I94" s="2" t="s">
        <v>470</v>
      </c>
      <c r="L94" s="4" t="s">
        <v>474</v>
      </c>
      <c r="M94" s="4">
        <f>+VLOOKUP(L94,'Cotizacion menor valor'!$C$2:$M$60,11,0)</f>
        <v>962329</v>
      </c>
      <c r="N94" s="4" t="b">
        <f t="shared" si="1"/>
        <v>1</v>
      </c>
      <c r="O94">
        <v>21</v>
      </c>
      <c r="P94" s="2" t="s">
        <v>153</v>
      </c>
      <c r="Q94">
        <v>962329</v>
      </c>
      <c r="R94">
        <v>962329</v>
      </c>
      <c r="S94">
        <v>0</v>
      </c>
      <c r="T94" s="5">
        <v>0</v>
      </c>
    </row>
    <row r="95" spans="2:20" x14ac:dyDescent="0.2">
      <c r="B95" s="2">
        <v>1205609</v>
      </c>
      <c r="C95" s="2" t="s">
        <v>7</v>
      </c>
      <c r="D95" s="2" t="s">
        <v>35</v>
      </c>
      <c r="E95" s="3">
        <v>45881.543726851851</v>
      </c>
      <c r="G95" s="2" t="s">
        <v>937</v>
      </c>
      <c r="H95" s="2">
        <v>1740412</v>
      </c>
      <c r="I95" s="2" t="s">
        <v>483</v>
      </c>
      <c r="L95" s="4" t="s">
        <v>487</v>
      </c>
      <c r="M95" s="4">
        <f>+VLOOKUP(L95,'Cotizacion menor valor'!$C$2:$M$60,11,0)</f>
        <v>278177.25</v>
      </c>
      <c r="N95" s="4" t="b">
        <f t="shared" si="1"/>
        <v>1</v>
      </c>
      <c r="O95">
        <v>21</v>
      </c>
      <c r="P95" s="2" t="s">
        <v>153</v>
      </c>
      <c r="Q95">
        <v>278177.25</v>
      </c>
      <c r="R95">
        <v>278177.25</v>
      </c>
      <c r="S95">
        <v>0</v>
      </c>
      <c r="T95" s="5">
        <v>0</v>
      </c>
    </row>
    <row r="96" spans="2:20" x14ac:dyDescent="0.2">
      <c r="B96" s="2">
        <v>1205609</v>
      </c>
      <c r="C96" s="2" t="s">
        <v>7</v>
      </c>
      <c r="D96" s="2" t="s">
        <v>35</v>
      </c>
      <c r="E96" s="3">
        <v>45881.543726851851</v>
      </c>
      <c r="G96" s="2" t="s">
        <v>937</v>
      </c>
      <c r="H96" s="2">
        <v>1740413</v>
      </c>
      <c r="I96" s="2" t="s">
        <v>496</v>
      </c>
      <c r="L96" s="4" t="s">
        <v>500</v>
      </c>
      <c r="M96" s="4">
        <f>+VLOOKUP(L96,'Cotizacion menor valor'!$C$2:$M$60,11,0)</f>
        <v>278177.25</v>
      </c>
      <c r="N96" s="4" t="b">
        <f t="shared" si="1"/>
        <v>1</v>
      </c>
      <c r="O96">
        <v>21</v>
      </c>
      <c r="P96" s="2" t="s">
        <v>153</v>
      </c>
      <c r="Q96">
        <v>278177.25</v>
      </c>
      <c r="R96">
        <v>278177.25</v>
      </c>
      <c r="S96">
        <v>0</v>
      </c>
      <c r="T96" s="5">
        <v>0</v>
      </c>
    </row>
    <row r="97" spans="2:20" x14ac:dyDescent="0.2">
      <c r="B97" s="2">
        <v>1205609</v>
      </c>
      <c r="C97" s="2" t="s">
        <v>7</v>
      </c>
      <c r="D97" s="2" t="s">
        <v>35</v>
      </c>
      <c r="E97" s="3">
        <v>45881.543726851851</v>
      </c>
      <c r="G97" s="2" t="s">
        <v>937</v>
      </c>
      <c r="H97" s="2">
        <v>1740414</v>
      </c>
      <c r="I97" s="2" t="s">
        <v>509</v>
      </c>
      <c r="L97" s="4" t="s">
        <v>513</v>
      </c>
      <c r="M97" s="4">
        <f>+VLOOKUP(L97,'Cotizacion menor valor'!$C$2:$M$60,11,0)</f>
        <v>2471351.1</v>
      </c>
      <c r="N97" s="4" t="b">
        <f t="shared" si="1"/>
        <v>1</v>
      </c>
      <c r="O97">
        <v>21</v>
      </c>
      <c r="P97" s="2" t="s">
        <v>153</v>
      </c>
      <c r="Q97">
        <v>2846724.3</v>
      </c>
      <c r="R97">
        <v>2471351.1</v>
      </c>
      <c r="S97">
        <v>7882837.2000000002</v>
      </c>
      <c r="T97" s="5">
        <v>0.13186145212586972</v>
      </c>
    </row>
    <row r="98" spans="2:20" x14ac:dyDescent="0.2">
      <c r="B98" s="2">
        <v>1205609</v>
      </c>
      <c r="C98" s="2" t="s">
        <v>7</v>
      </c>
      <c r="D98" s="2" t="s">
        <v>35</v>
      </c>
      <c r="E98" s="3">
        <v>45881.543726851851</v>
      </c>
      <c r="G98" s="2" t="s">
        <v>937</v>
      </c>
      <c r="H98" s="2">
        <v>1740415</v>
      </c>
      <c r="I98" s="2" t="s">
        <v>522</v>
      </c>
      <c r="L98" s="4" t="s">
        <v>526</v>
      </c>
      <c r="M98" s="4">
        <f>+VLOOKUP(L98,'Cotizacion menor valor'!$C$2:$M$60,11,0)</f>
        <v>1948296.5</v>
      </c>
      <c r="N98" s="4" t="b">
        <f t="shared" si="1"/>
        <v>1</v>
      </c>
      <c r="O98">
        <v>21</v>
      </c>
      <c r="P98" s="2" t="s">
        <v>153</v>
      </c>
      <c r="Q98">
        <v>2175998.6</v>
      </c>
      <c r="R98">
        <v>1948296.5</v>
      </c>
      <c r="S98">
        <v>4781744.0999999996</v>
      </c>
      <c r="T98" s="5">
        <v>0.10464257651636356</v>
      </c>
    </row>
    <row r="99" spans="2:20" x14ac:dyDescent="0.2">
      <c r="B99" s="2">
        <v>1205609</v>
      </c>
      <c r="C99" s="2" t="s">
        <v>7</v>
      </c>
      <c r="D99" s="2" t="s">
        <v>35</v>
      </c>
      <c r="E99" s="3">
        <v>45881.543726851851</v>
      </c>
      <c r="G99" s="2" t="s">
        <v>937</v>
      </c>
      <c r="H99" s="2">
        <v>1740416</v>
      </c>
      <c r="I99" s="2" t="s">
        <v>535</v>
      </c>
      <c r="L99" s="4" t="s">
        <v>539</v>
      </c>
      <c r="M99" s="4">
        <f>+VLOOKUP(L99,'Cotizacion menor valor'!$C$2:$M$60,11,0)</f>
        <v>1948296.5</v>
      </c>
      <c r="N99" s="4" t="b">
        <f t="shared" si="1"/>
        <v>1</v>
      </c>
      <c r="O99">
        <v>21</v>
      </c>
      <c r="P99" s="2" t="s">
        <v>153</v>
      </c>
      <c r="Q99">
        <v>2175998.6</v>
      </c>
      <c r="R99">
        <v>1948296.5</v>
      </c>
      <c r="S99">
        <v>4781744.0999999996</v>
      </c>
      <c r="T99" s="5">
        <v>0.10464257651636356</v>
      </c>
    </row>
    <row r="100" spans="2:20" x14ac:dyDescent="0.2">
      <c r="B100" s="2">
        <v>1205609</v>
      </c>
      <c r="C100" s="2" t="s">
        <v>7</v>
      </c>
      <c r="D100" s="2" t="s">
        <v>35</v>
      </c>
      <c r="E100" s="3">
        <v>45881.543726851851</v>
      </c>
      <c r="G100" s="2" t="s">
        <v>937</v>
      </c>
      <c r="H100" s="2">
        <v>1740417</v>
      </c>
      <c r="I100" s="2" t="s">
        <v>548</v>
      </c>
      <c r="L100" s="4" t="s">
        <v>552</v>
      </c>
      <c r="M100" s="4">
        <f>+VLOOKUP(L100,'Cotizacion menor valor'!$C$2:$M$60,11,0)</f>
        <v>8006931.5999999996</v>
      </c>
      <c r="N100" s="4" t="b">
        <f t="shared" si="1"/>
        <v>1</v>
      </c>
      <c r="O100">
        <v>21</v>
      </c>
      <c r="P100" s="2" t="s">
        <v>153</v>
      </c>
      <c r="Q100">
        <v>9732372.1500000004</v>
      </c>
      <c r="R100">
        <v>8006931.5999999996</v>
      </c>
      <c r="S100">
        <v>36234251.549999997</v>
      </c>
      <c r="T100" s="5">
        <v>0.17728879695583774</v>
      </c>
    </row>
    <row r="101" spans="2:20" x14ac:dyDescent="0.2">
      <c r="B101" s="2">
        <v>1205609</v>
      </c>
      <c r="C101" s="2" t="s">
        <v>7</v>
      </c>
      <c r="D101" s="2" t="s">
        <v>35</v>
      </c>
      <c r="E101" s="3">
        <v>45881.543726851851</v>
      </c>
      <c r="G101" s="2" t="s">
        <v>937</v>
      </c>
      <c r="H101" s="2">
        <v>1740418</v>
      </c>
      <c r="I101" s="2" t="s">
        <v>561</v>
      </c>
      <c r="L101" s="4" t="s">
        <v>565</v>
      </c>
      <c r="M101" s="4">
        <f>+VLOOKUP(L101,'Cotizacion menor valor'!$C$2:$M$60,11,0)</f>
        <v>5892156.2000000002</v>
      </c>
      <c r="N101" s="4" t="b">
        <f t="shared" si="1"/>
        <v>1</v>
      </c>
      <c r="O101">
        <v>21</v>
      </c>
      <c r="P101" s="2" t="s">
        <v>153</v>
      </c>
      <c r="Q101">
        <v>7457024.9000000004</v>
      </c>
      <c r="R101">
        <v>5892156.2000000002</v>
      </c>
      <c r="S101">
        <v>32862242.699999999</v>
      </c>
      <c r="T101" s="5">
        <v>0.20985161253786347</v>
      </c>
    </row>
    <row r="102" spans="2:20" x14ac:dyDescent="0.2">
      <c r="B102" s="2">
        <v>1205609</v>
      </c>
      <c r="C102" s="2" t="s">
        <v>7</v>
      </c>
      <c r="D102" s="2" t="s">
        <v>35</v>
      </c>
      <c r="E102" s="3">
        <v>45881.543726851851</v>
      </c>
      <c r="G102" s="2" t="s">
        <v>937</v>
      </c>
      <c r="H102" s="2">
        <v>1740419</v>
      </c>
      <c r="I102" s="2" t="s">
        <v>574</v>
      </c>
      <c r="L102" s="4" t="s">
        <v>578</v>
      </c>
      <c r="M102" s="4">
        <f>+VLOOKUP(L102,'Cotizacion menor valor'!$C$2:$M$60,11,0)</f>
        <v>5892156.2000000002</v>
      </c>
      <c r="N102" s="4" t="b">
        <f t="shared" si="1"/>
        <v>1</v>
      </c>
      <c r="O102">
        <v>21</v>
      </c>
      <c r="P102" s="2" t="s">
        <v>153</v>
      </c>
      <c r="Q102">
        <v>7457024.9000000004</v>
      </c>
      <c r="R102">
        <v>5892156.2000000002</v>
      </c>
      <c r="S102">
        <v>32862242.699999999</v>
      </c>
      <c r="T102" s="5">
        <v>0.20985161253786347</v>
      </c>
    </row>
    <row r="103" spans="2:20" x14ac:dyDescent="0.2">
      <c r="B103" s="2">
        <v>1205609</v>
      </c>
      <c r="C103" s="2" t="s">
        <v>7</v>
      </c>
      <c r="D103" s="2" t="s">
        <v>35</v>
      </c>
      <c r="E103" s="3">
        <v>45881.543726851851</v>
      </c>
      <c r="G103" s="2" t="s">
        <v>937</v>
      </c>
      <c r="H103" s="2">
        <v>1740420</v>
      </c>
      <c r="I103" s="2" t="s">
        <v>587</v>
      </c>
      <c r="L103" s="4" t="s">
        <v>591</v>
      </c>
      <c r="M103" s="4">
        <f>+VLOOKUP(L103,'Cotizacion menor valor'!$C$2:$M$60,11,0)</f>
        <v>1694828.95</v>
      </c>
      <c r="N103" s="4" t="b">
        <f t="shared" si="1"/>
        <v>1</v>
      </c>
      <c r="O103">
        <v>21</v>
      </c>
      <c r="P103" s="2" t="s">
        <v>153</v>
      </c>
      <c r="Q103">
        <v>1694828.95</v>
      </c>
      <c r="R103">
        <v>1694828.95</v>
      </c>
      <c r="S103">
        <v>0</v>
      </c>
      <c r="T103" s="5">
        <v>0</v>
      </c>
    </row>
    <row r="104" spans="2:20" x14ac:dyDescent="0.2">
      <c r="B104" s="2">
        <v>1205609</v>
      </c>
      <c r="C104" s="2" t="s">
        <v>7</v>
      </c>
      <c r="D104" s="2" t="s">
        <v>35</v>
      </c>
      <c r="E104" s="3">
        <v>45881.543726851851</v>
      </c>
      <c r="G104" s="2" t="s">
        <v>937</v>
      </c>
      <c r="H104" s="2">
        <v>1740421</v>
      </c>
      <c r="I104" s="2" t="s">
        <v>600</v>
      </c>
      <c r="L104" s="4" t="s">
        <v>604</v>
      </c>
      <c r="M104" s="4">
        <f>+VLOOKUP(L104,'Cotizacion menor valor'!$C$2:$M$60,11,0)</f>
        <v>1935411.2</v>
      </c>
      <c r="N104" s="4" t="b">
        <f t="shared" si="1"/>
        <v>1</v>
      </c>
      <c r="O104">
        <v>21</v>
      </c>
      <c r="P104" s="2" t="s">
        <v>153</v>
      </c>
      <c r="Q104">
        <v>1935411.2</v>
      </c>
      <c r="R104">
        <v>1935411.2</v>
      </c>
      <c r="S104">
        <v>0</v>
      </c>
      <c r="T104" s="5">
        <v>0</v>
      </c>
    </row>
    <row r="105" spans="2:20" x14ac:dyDescent="0.2">
      <c r="B105" s="2">
        <v>1205609</v>
      </c>
      <c r="C105" s="2" t="s">
        <v>7</v>
      </c>
      <c r="D105" s="2" t="s">
        <v>35</v>
      </c>
      <c r="E105" s="3">
        <v>45881.543726851851</v>
      </c>
      <c r="G105" s="2" t="s">
        <v>937</v>
      </c>
      <c r="H105" s="2">
        <v>1740422</v>
      </c>
      <c r="I105" s="2" t="s">
        <v>613</v>
      </c>
      <c r="L105" s="4" t="s">
        <v>617</v>
      </c>
      <c r="M105" s="4">
        <f>+VLOOKUP(L105,'Cotizacion menor valor'!$C$2:$M$60,11,0)</f>
        <v>4886918.2</v>
      </c>
      <c r="N105" s="4" t="b">
        <f t="shared" si="1"/>
        <v>1</v>
      </c>
      <c r="O105">
        <v>21</v>
      </c>
      <c r="P105" s="2" t="s">
        <v>153</v>
      </c>
      <c r="Q105">
        <v>4886918.2</v>
      </c>
      <c r="R105">
        <v>4886918.2</v>
      </c>
      <c r="S105">
        <v>0</v>
      </c>
      <c r="T105" s="5">
        <v>0</v>
      </c>
    </row>
    <row r="106" spans="2:20" x14ac:dyDescent="0.2">
      <c r="B106" s="2">
        <v>1205609</v>
      </c>
      <c r="C106" s="2" t="s">
        <v>7</v>
      </c>
      <c r="D106" s="2" t="s">
        <v>35</v>
      </c>
      <c r="E106" s="3">
        <v>45881.543726851851</v>
      </c>
      <c r="G106" s="2" t="s">
        <v>937</v>
      </c>
      <c r="H106" s="2">
        <v>1740423</v>
      </c>
      <c r="I106" s="2" t="s">
        <v>626</v>
      </c>
      <c r="L106" s="4" t="s">
        <v>630</v>
      </c>
      <c r="M106" s="4">
        <f>+VLOOKUP(L106,'Cotizacion menor valor'!$C$2:$M$60,11,0)</f>
        <v>2168996.63</v>
      </c>
      <c r="N106" s="4" t="b">
        <f t="shared" si="1"/>
        <v>1</v>
      </c>
      <c r="O106">
        <v>21</v>
      </c>
      <c r="P106" s="2" t="s">
        <v>153</v>
      </c>
      <c r="Q106">
        <v>2168996.63</v>
      </c>
      <c r="R106">
        <v>2168996.63</v>
      </c>
      <c r="S106">
        <v>0</v>
      </c>
      <c r="T106" s="5">
        <v>0</v>
      </c>
    </row>
    <row r="107" spans="2:20" x14ac:dyDescent="0.2">
      <c r="B107" s="2">
        <v>1205609</v>
      </c>
      <c r="C107" s="2" t="s">
        <v>7</v>
      </c>
      <c r="D107" s="2" t="s">
        <v>35</v>
      </c>
      <c r="E107" s="3">
        <v>45881.543726851851</v>
      </c>
      <c r="G107" s="2" t="s">
        <v>937</v>
      </c>
      <c r="H107" s="2">
        <v>1740424</v>
      </c>
      <c r="I107" s="2" t="s">
        <v>639</v>
      </c>
      <c r="L107" t="s">
        <v>643</v>
      </c>
      <c r="M107" s="4">
        <f>+VLOOKUP(L107,'Cotizacion menor valor'!$C$2:$M$60,11,0)</f>
        <v>320683.68</v>
      </c>
      <c r="N107" s="4" t="b">
        <f t="shared" si="1"/>
        <v>1</v>
      </c>
      <c r="O107">
        <v>21</v>
      </c>
      <c r="P107" s="2" t="s">
        <v>153</v>
      </c>
      <c r="Q107">
        <v>424529.97</v>
      </c>
      <c r="R107">
        <v>320683.68</v>
      </c>
      <c r="S107">
        <v>2180772.09</v>
      </c>
      <c r="T107" s="5">
        <v>0.24461474416046528</v>
      </c>
    </row>
    <row r="108" spans="2:20" x14ac:dyDescent="0.2">
      <c r="B108" s="2">
        <v>1205609</v>
      </c>
      <c r="C108" s="2" t="s">
        <v>7</v>
      </c>
      <c r="D108" s="2" t="s">
        <v>35</v>
      </c>
      <c r="E108" s="3">
        <v>45881.543726851851</v>
      </c>
      <c r="G108" s="2" t="s">
        <v>937</v>
      </c>
      <c r="H108" s="2">
        <v>1740425</v>
      </c>
      <c r="I108" s="2" t="s">
        <v>652</v>
      </c>
      <c r="L108" s="4" t="s">
        <v>656</v>
      </c>
      <c r="M108" s="4">
        <f>+VLOOKUP(L108,'Cotizacion menor valor'!$C$2:$M$60,11,0)</f>
        <v>42581.88</v>
      </c>
      <c r="N108" s="4" t="b">
        <f t="shared" si="1"/>
        <v>1</v>
      </c>
      <c r="O108">
        <v>21</v>
      </c>
      <c r="P108" s="2" t="s">
        <v>153</v>
      </c>
      <c r="Q108">
        <v>42581.88</v>
      </c>
      <c r="R108">
        <v>42581.88</v>
      </c>
      <c r="S108">
        <v>0</v>
      </c>
      <c r="T108" s="5">
        <v>0</v>
      </c>
    </row>
    <row r="109" spans="2:20" x14ac:dyDescent="0.2">
      <c r="B109" s="2">
        <v>1205609</v>
      </c>
      <c r="C109" s="2" t="s">
        <v>7</v>
      </c>
      <c r="D109" s="2" t="s">
        <v>35</v>
      </c>
      <c r="E109" s="3">
        <v>45881.543726851851</v>
      </c>
      <c r="G109" s="2" t="s">
        <v>937</v>
      </c>
      <c r="H109" s="2">
        <v>1740426</v>
      </c>
      <c r="I109" s="2" t="s">
        <v>665</v>
      </c>
      <c r="L109" s="4" t="s">
        <v>669</v>
      </c>
      <c r="M109" s="4">
        <f>+VLOOKUP(L109,'Cotizacion menor valor'!$C$2:$M$60,11,0)</f>
        <v>2020798.2</v>
      </c>
      <c r="N109" s="4" t="b">
        <f t="shared" si="1"/>
        <v>1</v>
      </c>
      <c r="O109">
        <v>21</v>
      </c>
      <c r="P109" s="2" t="s">
        <v>153</v>
      </c>
      <c r="Q109">
        <v>2020798.2</v>
      </c>
      <c r="R109">
        <v>2020798.2</v>
      </c>
      <c r="S109">
        <v>0</v>
      </c>
      <c r="T109" s="5">
        <v>0</v>
      </c>
    </row>
    <row r="110" spans="2:20" x14ac:dyDescent="0.2">
      <c r="B110" s="2">
        <v>1205609</v>
      </c>
      <c r="C110" s="2" t="s">
        <v>7</v>
      </c>
      <c r="D110" s="2" t="s">
        <v>35</v>
      </c>
      <c r="E110" s="3">
        <v>45881.543726851851</v>
      </c>
      <c r="G110" s="2" t="s">
        <v>937</v>
      </c>
      <c r="H110" s="2">
        <v>1740427</v>
      </c>
      <c r="I110" s="2" t="s">
        <v>678</v>
      </c>
      <c r="L110" s="4" t="s">
        <v>682</v>
      </c>
      <c r="M110" s="4">
        <f>+VLOOKUP(L110,'Cotizacion menor valor'!$C$2:$M$60,11,0)</f>
        <v>2203927.0499999998</v>
      </c>
      <c r="N110" s="4" t="b">
        <f t="shared" si="1"/>
        <v>1</v>
      </c>
      <c r="O110">
        <v>21</v>
      </c>
      <c r="P110" s="2" t="s">
        <v>153</v>
      </c>
      <c r="Q110">
        <v>2203927.0499999998</v>
      </c>
      <c r="R110">
        <v>2203927.0499999998</v>
      </c>
      <c r="S110">
        <v>0</v>
      </c>
      <c r="T110" s="5">
        <v>0</v>
      </c>
    </row>
    <row r="111" spans="2:20" x14ac:dyDescent="0.2">
      <c r="B111" s="2">
        <v>1205609</v>
      </c>
      <c r="C111" s="2" t="s">
        <v>7</v>
      </c>
      <c r="D111" s="2" t="s">
        <v>35</v>
      </c>
      <c r="E111" s="3">
        <v>45881.543726851851</v>
      </c>
      <c r="G111" s="2" t="s">
        <v>937</v>
      </c>
      <c r="H111" s="2">
        <v>1740428</v>
      </c>
      <c r="I111" s="2" t="s">
        <v>691</v>
      </c>
      <c r="L111" s="4" t="s">
        <v>695</v>
      </c>
      <c r="M111" s="4">
        <f>+VLOOKUP(L111,'Cotizacion menor valor'!$C$2:$M$60,11,0)</f>
        <v>1609977.55</v>
      </c>
      <c r="N111" s="4" t="b">
        <f t="shared" si="1"/>
        <v>1</v>
      </c>
      <c r="O111">
        <v>21</v>
      </c>
      <c r="P111" s="2" t="s">
        <v>153</v>
      </c>
      <c r="Q111">
        <v>3389657.9</v>
      </c>
      <c r="R111">
        <v>1609977.55</v>
      </c>
      <c r="S111">
        <v>37373287.350000001</v>
      </c>
      <c r="T111" s="5">
        <v>0.52503243763920837</v>
      </c>
    </row>
    <row r="112" spans="2:20" x14ac:dyDescent="0.2">
      <c r="B112" s="2">
        <v>1205609</v>
      </c>
      <c r="C112" s="2" t="s">
        <v>7</v>
      </c>
      <c r="D112" s="2" t="s">
        <v>35</v>
      </c>
      <c r="E112" s="3">
        <v>45881.543726851851</v>
      </c>
      <c r="G112" s="2" t="s">
        <v>937</v>
      </c>
      <c r="H112" s="2">
        <v>1740429</v>
      </c>
      <c r="I112" s="2" t="s">
        <v>704</v>
      </c>
      <c r="L112" s="4" t="s">
        <v>708</v>
      </c>
      <c r="M112" s="4">
        <f>+VLOOKUP(L112,'Cotizacion menor valor'!$C$2:$M$60,11,0)</f>
        <v>784886.22</v>
      </c>
      <c r="N112" s="4" t="b">
        <f t="shared" si="1"/>
        <v>1</v>
      </c>
      <c r="O112">
        <v>21</v>
      </c>
      <c r="P112" s="2" t="s">
        <v>153</v>
      </c>
      <c r="Q112">
        <v>888550.56</v>
      </c>
      <c r="R112">
        <v>784886.22</v>
      </c>
      <c r="S112">
        <v>2176951.14</v>
      </c>
      <c r="T112" s="5">
        <v>0.11666678821292961</v>
      </c>
    </row>
    <row r="113" spans="2:20" x14ac:dyDescent="0.2">
      <c r="B113" s="2">
        <v>1205609</v>
      </c>
      <c r="C113" s="2" t="s">
        <v>7</v>
      </c>
      <c r="D113" s="2" t="s">
        <v>35</v>
      </c>
      <c r="E113" s="3">
        <v>45881.543726851851</v>
      </c>
      <c r="G113" s="2" t="s">
        <v>937</v>
      </c>
      <c r="H113" s="2">
        <v>1740430</v>
      </c>
      <c r="I113" s="2" t="s">
        <v>717</v>
      </c>
      <c r="L113" s="4" t="s">
        <v>721</v>
      </c>
      <c r="M113" s="4">
        <f>+VLOOKUP(L113,'Cotizacion menor valor'!$C$2:$M$60,11,0)</f>
        <v>1808913.23</v>
      </c>
      <c r="N113" s="4" t="b">
        <f t="shared" si="1"/>
        <v>1</v>
      </c>
      <c r="O113">
        <v>21</v>
      </c>
      <c r="P113" s="2" t="s">
        <v>153</v>
      </c>
      <c r="Q113">
        <v>1808913.23</v>
      </c>
      <c r="R113">
        <v>1808913.23</v>
      </c>
      <c r="S113">
        <v>0</v>
      </c>
      <c r="T113" s="5">
        <v>0</v>
      </c>
    </row>
    <row r="114" spans="2:20" x14ac:dyDescent="0.2">
      <c r="B114" s="2">
        <v>1205609</v>
      </c>
      <c r="C114" s="2" t="s">
        <v>7</v>
      </c>
      <c r="D114" s="2" t="s">
        <v>35</v>
      </c>
      <c r="E114" s="3">
        <v>45881.543726851851</v>
      </c>
      <c r="G114" s="2" t="s">
        <v>937</v>
      </c>
      <c r="H114" s="2">
        <v>1740431</v>
      </c>
      <c r="I114" s="2" t="s">
        <v>730</v>
      </c>
      <c r="L114" s="4" t="s">
        <v>734</v>
      </c>
      <c r="M114" s="4">
        <f>+VLOOKUP(L114,'Cotizacion menor valor'!$C$2:$M$60,11,0)</f>
        <v>360340.35</v>
      </c>
      <c r="N114" s="4" t="b">
        <f t="shared" si="1"/>
        <v>1</v>
      </c>
      <c r="O114">
        <v>21</v>
      </c>
      <c r="P114" s="2" t="s">
        <v>153</v>
      </c>
      <c r="Q114">
        <v>2824713.2</v>
      </c>
      <c r="R114">
        <v>360340.35</v>
      </c>
      <c r="S114">
        <v>51751829.850000001</v>
      </c>
      <c r="T114" s="5">
        <v>0.87243294292673679</v>
      </c>
    </row>
    <row r="115" spans="2:20" x14ac:dyDescent="0.2">
      <c r="B115" s="2">
        <v>1205609</v>
      </c>
      <c r="C115" s="2" t="s">
        <v>7</v>
      </c>
      <c r="D115" s="2" t="s">
        <v>35</v>
      </c>
      <c r="E115" s="3">
        <v>45881.543726851851</v>
      </c>
      <c r="G115" s="2" t="s">
        <v>937</v>
      </c>
      <c r="H115" s="2">
        <v>1740432</v>
      </c>
      <c r="I115" s="2" t="s">
        <v>743</v>
      </c>
      <c r="L115" s="4" t="s">
        <v>747</v>
      </c>
      <c r="M115" s="4">
        <f>+VLOOKUP(L115,'Cotizacion menor valor'!$C$2:$M$60,11,0)</f>
        <v>5197933.74</v>
      </c>
      <c r="N115" s="4" t="b">
        <f t="shared" si="1"/>
        <v>1</v>
      </c>
      <c r="O115">
        <v>21</v>
      </c>
      <c r="P115" s="2" t="s">
        <v>153</v>
      </c>
      <c r="Q115">
        <v>11419794.66</v>
      </c>
      <c r="R115">
        <v>5197933.74</v>
      </c>
      <c r="S115">
        <v>130659079.31999999</v>
      </c>
      <c r="T115" s="5">
        <v>0.54483124305144026</v>
      </c>
    </row>
    <row r="116" spans="2:20" x14ac:dyDescent="0.2">
      <c r="B116" s="2">
        <v>1205609</v>
      </c>
      <c r="C116" s="2" t="s">
        <v>7</v>
      </c>
      <c r="D116" s="2" t="s">
        <v>35</v>
      </c>
      <c r="E116" s="3">
        <v>45881.543726851851</v>
      </c>
      <c r="G116" s="2" t="s">
        <v>937</v>
      </c>
      <c r="H116" s="2">
        <v>1740433</v>
      </c>
      <c r="I116" s="2" t="s">
        <v>756</v>
      </c>
      <c r="L116" s="4" t="s">
        <v>760</v>
      </c>
      <c r="M116" s="4">
        <f>+VLOOKUP(L116,'Cotizacion menor valor'!$C$2:$M$60,11,0)</f>
        <v>1401935.47</v>
      </c>
      <c r="N116" s="4" t="b">
        <f t="shared" si="1"/>
        <v>1</v>
      </c>
      <c r="O116">
        <v>21</v>
      </c>
      <c r="P116" s="2" t="s">
        <v>153</v>
      </c>
      <c r="Q116">
        <v>1401935.47</v>
      </c>
      <c r="R116">
        <v>1401935.47</v>
      </c>
      <c r="S116">
        <v>0</v>
      </c>
      <c r="T116" s="5">
        <v>0</v>
      </c>
    </row>
    <row r="117" spans="2:20" x14ac:dyDescent="0.2">
      <c r="B117" s="2">
        <v>1205609</v>
      </c>
      <c r="C117" s="2" t="s">
        <v>7</v>
      </c>
      <c r="D117" s="2" t="s">
        <v>35</v>
      </c>
      <c r="E117" s="3">
        <v>45881.543726851851</v>
      </c>
      <c r="G117" s="2" t="s">
        <v>937</v>
      </c>
      <c r="H117" s="2">
        <v>1740434</v>
      </c>
      <c r="I117" s="2" t="s">
        <v>769</v>
      </c>
      <c r="L117" s="4" t="s">
        <v>773</v>
      </c>
      <c r="M117" s="4">
        <f>+VLOOKUP(L117,'Cotizacion menor valor'!$C$2:$M$60,11,0)</f>
        <v>463017.98</v>
      </c>
      <c r="N117" s="4" t="b">
        <f t="shared" si="1"/>
        <v>1</v>
      </c>
      <c r="O117">
        <v>21</v>
      </c>
      <c r="P117" s="2" t="s">
        <v>153</v>
      </c>
      <c r="Q117">
        <v>993037.24</v>
      </c>
      <c r="R117">
        <v>463017.98</v>
      </c>
      <c r="S117">
        <v>11130404.460000001</v>
      </c>
      <c r="T117" s="5">
        <v>0.53373553241568261</v>
      </c>
    </row>
    <row r="118" spans="2:20" x14ac:dyDescent="0.2">
      <c r="B118" s="2">
        <v>1205609</v>
      </c>
      <c r="C118" s="2" t="s">
        <v>7</v>
      </c>
      <c r="D118" s="2" t="s">
        <v>35</v>
      </c>
      <c r="E118" s="3">
        <v>45881.543726851851</v>
      </c>
      <c r="G118" s="2" t="s">
        <v>937</v>
      </c>
      <c r="H118" s="2">
        <v>1740435</v>
      </c>
      <c r="I118" s="2" t="s">
        <v>782</v>
      </c>
      <c r="L118" s="4" t="s">
        <v>786</v>
      </c>
      <c r="M118" s="4">
        <f>+VLOOKUP(L118,'Cotizacion menor valor'!$C$2:$M$60,11,0)</f>
        <v>1287767.8</v>
      </c>
      <c r="N118" s="4" t="b">
        <f t="shared" si="1"/>
        <v>1</v>
      </c>
      <c r="O118">
        <v>21</v>
      </c>
      <c r="P118" s="2" t="s">
        <v>153</v>
      </c>
      <c r="Q118">
        <v>1864526.6</v>
      </c>
      <c r="R118">
        <v>1287767.8</v>
      </c>
      <c r="S118">
        <v>12111934.800000001</v>
      </c>
      <c r="T118" s="5">
        <v>0.30933256731226039</v>
      </c>
    </row>
    <row r="119" spans="2:20" x14ac:dyDescent="0.2">
      <c r="B119" s="2">
        <v>1205609</v>
      </c>
      <c r="C119" s="2" t="s">
        <v>7</v>
      </c>
      <c r="D119" s="2" t="s">
        <v>35</v>
      </c>
      <c r="E119" s="3">
        <v>45881.543726851851</v>
      </c>
      <c r="G119" s="2" t="s">
        <v>937</v>
      </c>
      <c r="H119" s="2">
        <v>1740436</v>
      </c>
      <c r="I119" s="2" t="s">
        <v>795</v>
      </c>
      <c r="L119" s="4" t="s">
        <v>799</v>
      </c>
      <c r="M119" s="4">
        <f>+VLOOKUP(L119,'Cotizacion menor valor'!$C$2:$M$60,11,0)</f>
        <v>711988.41</v>
      </c>
      <c r="N119" s="4" t="b">
        <f t="shared" si="1"/>
        <v>1</v>
      </c>
      <c r="O119">
        <v>21</v>
      </c>
      <c r="P119" s="2" t="s">
        <v>153</v>
      </c>
      <c r="Q119">
        <v>3077840.67</v>
      </c>
      <c r="R119">
        <v>711988.41</v>
      </c>
      <c r="S119">
        <v>49682897.460000001</v>
      </c>
      <c r="T119" s="5">
        <v>0.76867275264122104</v>
      </c>
    </row>
    <row r="120" spans="2:20" x14ac:dyDescent="0.2">
      <c r="B120" s="2">
        <v>1205609</v>
      </c>
      <c r="C120" s="2" t="s">
        <v>7</v>
      </c>
      <c r="D120" s="2" t="s">
        <v>35</v>
      </c>
      <c r="E120" s="3">
        <v>45881.543726851851</v>
      </c>
      <c r="G120" s="2" t="s">
        <v>937</v>
      </c>
      <c r="H120" s="2">
        <v>1740437</v>
      </c>
      <c r="I120" s="2" t="s">
        <v>808</v>
      </c>
      <c r="L120" s="4" t="s">
        <v>812</v>
      </c>
      <c r="M120" s="4">
        <f>+VLOOKUP(L120,'Cotizacion menor valor'!$C$2:$M$60,11,0)</f>
        <v>302802.92</v>
      </c>
      <c r="N120" s="4" t="b">
        <f t="shared" si="1"/>
        <v>1</v>
      </c>
      <c r="O120">
        <v>21</v>
      </c>
      <c r="P120" s="2" t="s">
        <v>153</v>
      </c>
      <c r="Q120">
        <v>806277.36</v>
      </c>
      <c r="R120">
        <v>302802.92</v>
      </c>
      <c r="S120">
        <v>10572963.24</v>
      </c>
      <c r="T120" s="5">
        <v>0.62444323129698198</v>
      </c>
    </row>
    <row r="121" spans="2:20" x14ac:dyDescent="0.2">
      <c r="B121" s="2">
        <v>1205609</v>
      </c>
      <c r="C121" s="2" t="s">
        <v>7</v>
      </c>
      <c r="D121" s="2" t="s">
        <v>35</v>
      </c>
      <c r="E121" s="3">
        <v>45881.543726851851</v>
      </c>
      <c r="G121" s="2" t="s">
        <v>937</v>
      </c>
      <c r="H121" s="2">
        <v>1740438</v>
      </c>
      <c r="I121" s="2" t="s">
        <v>821</v>
      </c>
      <c r="L121" s="4" t="s">
        <v>825</v>
      </c>
      <c r="M121" s="4">
        <f>+VLOOKUP(L121,'Cotizacion menor valor'!$C$2:$M$60,11,0)</f>
        <v>10613242.800000001</v>
      </c>
      <c r="N121" s="4" t="b">
        <f t="shared" si="1"/>
        <v>1</v>
      </c>
      <c r="O121">
        <v>21</v>
      </c>
      <c r="P121" s="2" t="s">
        <v>153</v>
      </c>
      <c r="Q121">
        <v>14150990.4</v>
      </c>
      <c r="R121">
        <v>10613242.800000001</v>
      </c>
      <c r="S121">
        <v>74292699.599999994</v>
      </c>
      <c r="T121" s="5">
        <v>0.25</v>
      </c>
    </row>
    <row r="122" spans="2:20" x14ac:dyDescent="0.2">
      <c r="B122" s="2">
        <v>1205609</v>
      </c>
      <c r="C122" s="2" t="s">
        <v>7</v>
      </c>
      <c r="D122" s="2" t="s">
        <v>35</v>
      </c>
      <c r="E122" s="3">
        <v>45881.543726851851</v>
      </c>
      <c r="G122" s="2" t="s">
        <v>937</v>
      </c>
      <c r="H122" s="2">
        <v>1740439</v>
      </c>
      <c r="I122" s="2" t="s">
        <v>834</v>
      </c>
      <c r="L122" s="4" t="s">
        <v>838</v>
      </c>
      <c r="M122" s="4">
        <f>+VLOOKUP(L122,'Cotizacion menor valor'!$C$2:$M$60,11,0)</f>
        <v>3784567.2</v>
      </c>
      <c r="N122" s="4" t="b">
        <f t="shared" si="1"/>
        <v>1</v>
      </c>
      <c r="O122">
        <v>21</v>
      </c>
      <c r="P122" s="2" t="s">
        <v>153</v>
      </c>
      <c r="Q122">
        <v>3784567.2</v>
      </c>
      <c r="R122">
        <v>3784567.2</v>
      </c>
      <c r="S122">
        <v>0</v>
      </c>
      <c r="T122" s="5">
        <v>0</v>
      </c>
    </row>
    <row r="123" spans="2:20" x14ac:dyDescent="0.2">
      <c r="B123" s="2">
        <v>1205609</v>
      </c>
      <c r="C123" s="2" t="s">
        <v>7</v>
      </c>
      <c r="D123" s="2" t="s">
        <v>35</v>
      </c>
      <c r="E123" s="3">
        <v>45881.543726851851</v>
      </c>
      <c r="G123" s="2" t="s">
        <v>937</v>
      </c>
      <c r="H123" s="2">
        <v>1740440</v>
      </c>
      <c r="I123" s="2" t="s">
        <v>847</v>
      </c>
      <c r="L123" s="31" t="s">
        <v>847</v>
      </c>
      <c r="M123" s="4" t="e">
        <f>+VLOOKUP(L123,'Cotizacion menor valor'!$C$2:$M$60,11,0)</f>
        <v>#N/A</v>
      </c>
      <c r="N123" s="4" t="str">
        <f t="shared" si="1"/>
        <v>n/a</v>
      </c>
      <c r="O123">
        <v>1</v>
      </c>
      <c r="P123" s="2" t="s">
        <v>153</v>
      </c>
      <c r="Q123">
        <v>0</v>
      </c>
      <c r="R123">
        <v>0</v>
      </c>
      <c r="S123">
        <v>0</v>
      </c>
      <c r="T123" s="5"/>
    </row>
    <row r="124" spans="2:20" x14ac:dyDescent="0.2">
      <c r="B124" s="2">
        <v>1205609</v>
      </c>
      <c r="C124" s="2" t="s">
        <v>7</v>
      </c>
      <c r="D124" s="2" t="s">
        <v>35</v>
      </c>
      <c r="E124" s="3">
        <v>45881.543726851851</v>
      </c>
      <c r="G124" s="2" t="s">
        <v>937</v>
      </c>
      <c r="H124" s="2">
        <v>1740441</v>
      </c>
      <c r="I124" s="2" t="s">
        <v>860</v>
      </c>
      <c r="L124" s="31" t="s">
        <v>860</v>
      </c>
      <c r="M124" s="4" t="e">
        <f>+VLOOKUP(L124,'Cotizacion menor valor'!$C$2:$M$60,11,0)</f>
        <v>#N/A</v>
      </c>
      <c r="N124" s="4" t="str">
        <f t="shared" si="1"/>
        <v>n/a</v>
      </c>
      <c r="O124">
        <v>1</v>
      </c>
      <c r="P124" s="2" t="s">
        <v>153</v>
      </c>
      <c r="Q124">
        <v>3640399765.46</v>
      </c>
      <c r="R124">
        <v>3567804936.2800002</v>
      </c>
      <c r="S124">
        <v>72594829.180000007</v>
      </c>
      <c r="T124" s="5">
        <v>1.9941444307511907E-2</v>
      </c>
    </row>
    <row r="125" spans="2:20" x14ac:dyDescent="0.2">
      <c r="B125" s="2">
        <v>1205609</v>
      </c>
      <c r="C125" s="2" t="s">
        <v>7</v>
      </c>
      <c r="D125" s="2" t="s">
        <v>35</v>
      </c>
      <c r="E125" s="3">
        <v>45881.543726851851</v>
      </c>
      <c r="G125" s="2" t="s">
        <v>937</v>
      </c>
      <c r="H125" s="2">
        <v>1740442</v>
      </c>
      <c r="I125" s="2" t="s">
        <v>873</v>
      </c>
      <c r="L125" s="31" t="s">
        <v>873</v>
      </c>
      <c r="M125" s="4" t="e">
        <f>+VLOOKUP(L125,'Cotizacion menor valor'!$C$2:$M$60,11,0)</f>
        <v>#N/A</v>
      </c>
      <c r="N125" s="4" t="str">
        <f t="shared" si="1"/>
        <v>n/a</v>
      </c>
      <c r="O125">
        <v>1</v>
      </c>
      <c r="P125" s="2" t="s">
        <v>153</v>
      </c>
      <c r="Q125">
        <v>691675955.44000006</v>
      </c>
      <c r="R125">
        <v>677882937.88999999</v>
      </c>
      <c r="S125">
        <v>13793017.550000001</v>
      </c>
      <c r="T125" s="5">
        <v>1.9941444315822378E-2</v>
      </c>
    </row>
    <row r="126" spans="2:20" x14ac:dyDescent="0.2">
      <c r="B126" s="2">
        <v>1205610</v>
      </c>
      <c r="C126" s="2" t="s">
        <v>8</v>
      </c>
      <c r="D126" s="2" t="s">
        <v>36</v>
      </c>
      <c r="E126" s="3">
        <v>45880.52511574074</v>
      </c>
      <c r="G126" s="2" t="s">
        <v>937</v>
      </c>
      <c r="H126" s="2">
        <v>1740381</v>
      </c>
      <c r="I126" s="2" t="s">
        <v>64</v>
      </c>
      <c r="L126" s="4" t="s">
        <v>993</v>
      </c>
      <c r="M126" s="4" t="e">
        <f>+VLOOKUP(L126,'Cotizacion menor valor'!$C$2:$M$60,11,0)</f>
        <v>#N/A</v>
      </c>
      <c r="N126" s="4" t="str">
        <f t="shared" si="1"/>
        <v>n/a</v>
      </c>
      <c r="O126">
        <v>21</v>
      </c>
      <c r="P126" s="2" t="s">
        <v>84</v>
      </c>
      <c r="Q126">
        <v>1450014991.3499999</v>
      </c>
      <c r="R126">
        <v>1450014991.3499999</v>
      </c>
      <c r="S126">
        <v>0</v>
      </c>
      <c r="T126" s="5">
        <v>0</v>
      </c>
    </row>
    <row r="127" spans="2:20" x14ac:dyDescent="0.2">
      <c r="B127" s="2">
        <v>1205610</v>
      </c>
      <c r="C127" s="2" t="s">
        <v>8</v>
      </c>
      <c r="D127" s="2" t="s">
        <v>36</v>
      </c>
      <c r="E127" s="3">
        <v>45880.52511574074</v>
      </c>
      <c r="G127" s="2" t="s">
        <v>937</v>
      </c>
      <c r="H127" s="2">
        <v>1740382</v>
      </c>
      <c r="I127" s="2" t="s">
        <v>92</v>
      </c>
      <c r="L127" s="4" t="s">
        <v>994</v>
      </c>
      <c r="M127" s="4" t="e">
        <f>+VLOOKUP(L127,'Cotizacion menor valor'!$C$2:$M$60,11,0)</f>
        <v>#N/A</v>
      </c>
      <c r="N127" s="4" t="str">
        <f t="shared" si="1"/>
        <v>n/a</v>
      </c>
      <c r="O127">
        <v>21</v>
      </c>
      <c r="P127" s="2" t="s">
        <v>84</v>
      </c>
      <c r="Q127">
        <v>9590460</v>
      </c>
      <c r="R127">
        <v>9590460</v>
      </c>
      <c r="S127">
        <v>0</v>
      </c>
      <c r="T127" s="5">
        <v>0</v>
      </c>
    </row>
    <row r="128" spans="2:20" x14ac:dyDescent="0.2">
      <c r="B128" s="2">
        <v>1205610</v>
      </c>
      <c r="C128" s="2" t="s">
        <v>8</v>
      </c>
      <c r="D128" s="2" t="s">
        <v>36</v>
      </c>
      <c r="E128" s="3">
        <v>45880.52511574074</v>
      </c>
      <c r="G128" s="2" t="s">
        <v>937</v>
      </c>
      <c r="H128" s="2">
        <v>1740383</v>
      </c>
      <c r="I128" s="2" t="s">
        <v>105</v>
      </c>
      <c r="L128" s="31" t="s">
        <v>997</v>
      </c>
      <c r="M128" s="4" t="e">
        <f>+VLOOKUP(L128,'Cotizacion menor valor'!$C$2:$M$60,11,0)</f>
        <v>#N/A</v>
      </c>
      <c r="N128" s="4" t="str">
        <f t="shared" si="1"/>
        <v>n/a</v>
      </c>
      <c r="O128">
        <v>21</v>
      </c>
      <c r="P128" s="2" t="s">
        <v>84</v>
      </c>
      <c r="Q128">
        <v>935307.52</v>
      </c>
      <c r="R128">
        <v>935307.52</v>
      </c>
      <c r="S128">
        <v>0</v>
      </c>
      <c r="T128" s="5">
        <v>0</v>
      </c>
    </row>
    <row r="129" spans="2:20" x14ac:dyDescent="0.2">
      <c r="B129" s="2">
        <v>1205610</v>
      </c>
      <c r="C129" s="2" t="s">
        <v>8</v>
      </c>
      <c r="D129" s="2" t="s">
        <v>36</v>
      </c>
      <c r="E129" s="3">
        <v>45880.52511574074</v>
      </c>
      <c r="G129" s="2" t="s">
        <v>937</v>
      </c>
      <c r="H129" s="2">
        <v>1740384</v>
      </c>
      <c r="I129" s="2" t="s">
        <v>118</v>
      </c>
      <c r="L129" s="4" t="s">
        <v>995</v>
      </c>
      <c r="M129" s="4" t="e">
        <f>+VLOOKUP(L129,'Cotizacion menor valor'!$C$2:$M$60,11,0)</f>
        <v>#N/A</v>
      </c>
      <c r="N129" s="4" t="str">
        <f t="shared" si="1"/>
        <v>n/a</v>
      </c>
      <c r="O129">
        <v>21</v>
      </c>
      <c r="P129" s="2" t="s">
        <v>84</v>
      </c>
      <c r="Q129">
        <v>87282455.790000007</v>
      </c>
      <c r="R129">
        <v>87282455.790000007</v>
      </c>
      <c r="S129">
        <v>0</v>
      </c>
      <c r="T129" s="5">
        <v>0</v>
      </c>
    </row>
    <row r="130" spans="2:20" x14ac:dyDescent="0.2">
      <c r="B130" s="2">
        <v>1205610</v>
      </c>
      <c r="C130" s="2" t="s">
        <v>8</v>
      </c>
      <c r="D130" s="2" t="s">
        <v>36</v>
      </c>
      <c r="E130" s="3">
        <v>45880.52511574074</v>
      </c>
      <c r="G130" s="2" t="s">
        <v>937</v>
      </c>
      <c r="H130" s="2">
        <v>1740385</v>
      </c>
      <c r="I130" s="2" t="s">
        <v>131</v>
      </c>
      <c r="L130" s="4" t="s">
        <v>996</v>
      </c>
      <c r="M130" s="4" t="e">
        <f>+VLOOKUP(L130,'Cotizacion menor valor'!$C$2:$M$60,11,0)</f>
        <v>#N/A</v>
      </c>
      <c r="N130" s="4" t="str">
        <f t="shared" si="1"/>
        <v>n/a</v>
      </c>
      <c r="O130">
        <v>21</v>
      </c>
      <c r="P130" s="2" t="s">
        <v>84</v>
      </c>
      <c r="Q130">
        <v>25340067.809999999</v>
      </c>
      <c r="R130">
        <v>33720522.390000001</v>
      </c>
      <c r="S130">
        <v>-175989546.18000001</v>
      </c>
      <c r="T130" s="5">
        <v>-0.33071950094359276</v>
      </c>
    </row>
    <row r="131" spans="2:20" x14ac:dyDescent="0.2">
      <c r="B131" s="2">
        <v>1205610</v>
      </c>
      <c r="C131" s="2" t="s">
        <v>8</v>
      </c>
      <c r="D131" s="2" t="s">
        <v>36</v>
      </c>
      <c r="E131" s="3">
        <v>45880.52511574074</v>
      </c>
      <c r="G131" s="2" t="s">
        <v>937</v>
      </c>
      <c r="H131" s="2">
        <v>1740386</v>
      </c>
      <c r="I131" s="2" t="s">
        <v>144</v>
      </c>
      <c r="L131" s="4" t="s">
        <v>148</v>
      </c>
      <c r="M131" s="4">
        <f>+VLOOKUP(L131,'Cotizacion menor valor'!$C$2:$M$60,11,0)</f>
        <v>2885395.65</v>
      </c>
      <c r="N131" s="4" t="b">
        <f t="shared" ref="N131:N194" si="2">IFERROR(M131=R131,"n/a")</f>
        <v>0</v>
      </c>
      <c r="O131">
        <v>21</v>
      </c>
      <c r="P131" s="2" t="s">
        <v>153</v>
      </c>
      <c r="Q131">
        <v>3107185.55</v>
      </c>
      <c r="R131">
        <v>5962613.3499999996</v>
      </c>
      <c r="S131">
        <v>-59963983.799999997</v>
      </c>
      <c r="T131" s="5">
        <v>-0.9189756305348421</v>
      </c>
    </row>
    <row r="132" spans="2:20" x14ac:dyDescent="0.2">
      <c r="B132" s="2">
        <v>1205610</v>
      </c>
      <c r="C132" s="2" t="s">
        <v>8</v>
      </c>
      <c r="D132" s="2" t="s">
        <v>36</v>
      </c>
      <c r="E132" s="3">
        <v>45880.52511574074</v>
      </c>
      <c r="G132" s="2" t="s">
        <v>937</v>
      </c>
      <c r="H132" s="2">
        <v>1740387</v>
      </c>
      <c r="I132" s="2" t="s">
        <v>158</v>
      </c>
      <c r="L132" s="4" t="s">
        <v>162</v>
      </c>
      <c r="M132" s="4">
        <f>+VLOOKUP(L132,'Cotizacion menor valor'!$C$2:$M$60,11,0)</f>
        <v>1518675.72</v>
      </c>
      <c r="N132" s="4" t="b">
        <f t="shared" si="2"/>
        <v>0</v>
      </c>
      <c r="O132">
        <v>21</v>
      </c>
      <c r="P132" s="2" t="s">
        <v>153</v>
      </c>
      <c r="Q132">
        <v>2122648.56</v>
      </c>
      <c r="R132">
        <v>8343165.2999999998</v>
      </c>
      <c r="S132">
        <v>-130630851.54000001</v>
      </c>
      <c r="T132" s="5">
        <v>-2.930544818968996</v>
      </c>
    </row>
    <row r="133" spans="2:20" x14ac:dyDescent="0.2">
      <c r="B133" s="2">
        <v>1205610</v>
      </c>
      <c r="C133" s="2" t="s">
        <v>8</v>
      </c>
      <c r="D133" s="2" t="s">
        <v>36</v>
      </c>
      <c r="E133" s="3">
        <v>45880.52511574074</v>
      </c>
      <c r="G133" s="2" t="s">
        <v>937</v>
      </c>
      <c r="H133" s="2">
        <v>1740388</v>
      </c>
      <c r="I133" s="2" t="s">
        <v>171</v>
      </c>
      <c r="L133" s="4" t="s">
        <v>175</v>
      </c>
      <c r="M133" s="4">
        <f>+VLOOKUP(L133,'Cotizacion menor valor'!$C$2:$M$60,11,0)</f>
        <v>2641589.5</v>
      </c>
      <c r="N133" s="4" t="b">
        <f t="shared" si="2"/>
        <v>0</v>
      </c>
      <c r="O133">
        <v>21</v>
      </c>
      <c r="P133" s="2" t="s">
        <v>153</v>
      </c>
      <c r="Q133">
        <v>3954597.45</v>
      </c>
      <c r="R133">
        <v>5924807.2000000002</v>
      </c>
      <c r="S133">
        <v>-41374404.75</v>
      </c>
      <c r="T133" s="5">
        <v>-0.49820740920166223</v>
      </c>
    </row>
    <row r="134" spans="2:20" x14ac:dyDescent="0.2">
      <c r="B134" s="2">
        <v>1205610</v>
      </c>
      <c r="C134" s="2" t="s">
        <v>8</v>
      </c>
      <c r="D134" s="2" t="s">
        <v>36</v>
      </c>
      <c r="E134" s="3">
        <v>45880.52511574074</v>
      </c>
      <c r="G134" s="2" t="s">
        <v>937</v>
      </c>
      <c r="H134" s="2">
        <v>1740389</v>
      </c>
      <c r="I134" s="2" t="s">
        <v>184</v>
      </c>
      <c r="L134" s="4" t="s">
        <v>188</v>
      </c>
      <c r="M134" s="4">
        <f>+VLOOKUP(L134,'Cotizacion menor valor'!$C$2:$M$60,11,0)</f>
        <v>1236194.1000000001</v>
      </c>
      <c r="N134" s="4" t="b">
        <f t="shared" si="2"/>
        <v>0</v>
      </c>
      <c r="O134">
        <v>21</v>
      </c>
      <c r="P134" s="2" t="s">
        <v>153</v>
      </c>
      <c r="Q134">
        <v>2264158.98</v>
      </c>
      <c r="R134">
        <v>4395094.5</v>
      </c>
      <c r="S134">
        <v>-44749645.920000002</v>
      </c>
      <c r="T134" s="5">
        <v>-0.94115984735312186</v>
      </c>
    </row>
    <row r="135" spans="2:20" x14ac:dyDescent="0.2">
      <c r="B135" s="2">
        <v>1205610</v>
      </c>
      <c r="C135" s="2" t="s">
        <v>8</v>
      </c>
      <c r="D135" s="2" t="s">
        <v>36</v>
      </c>
      <c r="E135" s="3">
        <v>45880.52511574074</v>
      </c>
      <c r="G135" s="2" t="s">
        <v>937</v>
      </c>
      <c r="H135" s="2">
        <v>1740390</v>
      </c>
      <c r="I135" s="2" t="s">
        <v>197</v>
      </c>
      <c r="L135" s="4" t="s">
        <v>201</v>
      </c>
      <c r="M135" s="4">
        <f>+VLOOKUP(L135,'Cotizacion menor valor'!$C$2:$M$60,11,0)</f>
        <v>3156483.66</v>
      </c>
      <c r="N135" s="4" t="b">
        <f t="shared" si="2"/>
        <v>0</v>
      </c>
      <c r="O135">
        <v>21</v>
      </c>
      <c r="P135" s="2" t="s">
        <v>153</v>
      </c>
      <c r="Q135">
        <v>5935735.5899999999</v>
      </c>
      <c r="R135">
        <v>9748024.7200000007</v>
      </c>
      <c r="S135">
        <v>-80058071.730000004</v>
      </c>
      <c r="T135" s="5">
        <v>-0.64226060480568004</v>
      </c>
    </row>
    <row r="136" spans="2:20" x14ac:dyDescent="0.2">
      <c r="B136" s="2">
        <v>1205610</v>
      </c>
      <c r="C136" s="2" t="s">
        <v>8</v>
      </c>
      <c r="D136" s="2" t="s">
        <v>36</v>
      </c>
      <c r="E136" s="3">
        <v>45880.52511574074</v>
      </c>
      <c r="G136" s="2" t="s">
        <v>937</v>
      </c>
      <c r="H136" s="2">
        <v>1740391</v>
      </c>
      <c r="I136" s="2" t="s">
        <v>210</v>
      </c>
      <c r="L136" s="4" t="s">
        <v>214</v>
      </c>
      <c r="M136" s="4">
        <f>+VLOOKUP(L136,'Cotizacion menor valor'!$C$2:$M$60,11,0)</f>
        <v>3062101.38</v>
      </c>
      <c r="N136" s="4" t="b">
        <f t="shared" si="2"/>
        <v>0</v>
      </c>
      <c r="O136">
        <v>21</v>
      </c>
      <c r="P136" s="2" t="s">
        <v>153</v>
      </c>
      <c r="Q136">
        <v>6509456.0999999996</v>
      </c>
      <c r="R136">
        <v>8866376.4000000004</v>
      </c>
      <c r="S136">
        <v>-49495326.299999997</v>
      </c>
      <c r="T136" s="5">
        <v>-0.36207637992980701</v>
      </c>
    </row>
    <row r="137" spans="2:20" x14ac:dyDescent="0.2">
      <c r="B137" s="2">
        <v>1205610</v>
      </c>
      <c r="C137" s="2" t="s">
        <v>8</v>
      </c>
      <c r="D137" s="2" t="s">
        <v>36</v>
      </c>
      <c r="E137" s="3">
        <v>45880.52511574074</v>
      </c>
      <c r="G137" s="2" t="s">
        <v>937</v>
      </c>
      <c r="H137" s="2">
        <v>1740392</v>
      </c>
      <c r="I137" s="2" t="s">
        <v>223</v>
      </c>
      <c r="L137" s="4" t="s">
        <v>227</v>
      </c>
      <c r="M137" s="4">
        <f>+VLOOKUP(L137,'Cotizacion menor valor'!$C$2:$M$60,11,0)</f>
        <v>355254.39</v>
      </c>
      <c r="N137" s="4" t="b">
        <f t="shared" si="2"/>
        <v>0</v>
      </c>
      <c r="O137">
        <v>21</v>
      </c>
      <c r="P137" s="2" t="s">
        <v>153</v>
      </c>
      <c r="Q137">
        <v>566039.1</v>
      </c>
      <c r="R137">
        <v>1322337.72</v>
      </c>
      <c r="S137">
        <v>-15882271.02</v>
      </c>
      <c r="T137" s="5">
        <v>-1.3361243419403359</v>
      </c>
    </row>
    <row r="138" spans="2:20" x14ac:dyDescent="0.2">
      <c r="B138" s="2">
        <v>1205610</v>
      </c>
      <c r="C138" s="2" t="s">
        <v>8</v>
      </c>
      <c r="D138" s="2" t="s">
        <v>36</v>
      </c>
      <c r="E138" s="3">
        <v>45880.52511574074</v>
      </c>
      <c r="G138" s="2" t="s">
        <v>937</v>
      </c>
      <c r="H138" s="2">
        <v>1740393</v>
      </c>
      <c r="I138" s="2" t="s">
        <v>236</v>
      </c>
      <c r="L138" s="4" t="s">
        <v>240</v>
      </c>
      <c r="M138" s="4">
        <f>+VLOOKUP(L138,'Cotizacion menor valor'!$C$2:$M$60,11,0)</f>
        <v>293916.18</v>
      </c>
      <c r="N138" s="4" t="b">
        <f t="shared" si="2"/>
        <v>0</v>
      </c>
      <c r="O138">
        <v>21</v>
      </c>
      <c r="P138" s="2" t="s">
        <v>153</v>
      </c>
      <c r="Q138">
        <v>495285.18</v>
      </c>
      <c r="R138">
        <v>684951.3</v>
      </c>
      <c r="S138">
        <v>-3982988.52</v>
      </c>
      <c r="T138" s="5">
        <v>-0.38294325705445093</v>
      </c>
    </row>
    <row r="139" spans="2:20" x14ac:dyDescent="0.2">
      <c r="B139" s="2">
        <v>1205610</v>
      </c>
      <c r="C139" s="2" t="s">
        <v>8</v>
      </c>
      <c r="D139" s="2" t="s">
        <v>36</v>
      </c>
      <c r="E139" s="3">
        <v>45880.52511574074</v>
      </c>
      <c r="G139" s="2" t="s">
        <v>937</v>
      </c>
      <c r="H139" s="2">
        <v>1740394</v>
      </c>
      <c r="I139" s="2" t="s">
        <v>249</v>
      </c>
      <c r="L139" s="4" t="s">
        <v>253</v>
      </c>
      <c r="M139" s="4">
        <f>+VLOOKUP(L139,'Cotizacion menor valor'!$C$2:$M$60,11,0)</f>
        <v>7909194.9000000004</v>
      </c>
      <c r="N139" s="4" t="b">
        <f t="shared" si="2"/>
        <v>0</v>
      </c>
      <c r="O139">
        <v>21</v>
      </c>
      <c r="P139" s="2" t="s">
        <v>153</v>
      </c>
      <c r="Q139">
        <v>7909194.9000000004</v>
      </c>
      <c r="R139">
        <v>61564572.899999999</v>
      </c>
      <c r="S139">
        <v>-1126762938</v>
      </c>
      <c r="T139" s="5">
        <v>-6.7839241134391566</v>
      </c>
    </row>
    <row r="140" spans="2:20" x14ac:dyDescent="0.2">
      <c r="B140" s="2">
        <v>1205610</v>
      </c>
      <c r="C140" s="2" t="s">
        <v>8</v>
      </c>
      <c r="D140" s="2" t="s">
        <v>36</v>
      </c>
      <c r="E140" s="3">
        <v>45880.52511574074</v>
      </c>
      <c r="G140" s="2" t="s">
        <v>937</v>
      </c>
      <c r="H140" s="2">
        <v>1740395</v>
      </c>
      <c r="I140" s="2" t="s">
        <v>262</v>
      </c>
      <c r="L140" s="4" t="s">
        <v>266</v>
      </c>
      <c r="M140" s="4">
        <f>+VLOOKUP(L140,'Cotizacion menor valor'!$C$2:$M$60,11,0)</f>
        <v>1981138.14</v>
      </c>
      <c r="N140" s="4" t="b">
        <f t="shared" si="2"/>
        <v>0</v>
      </c>
      <c r="O140">
        <v>21</v>
      </c>
      <c r="P140" s="2" t="s">
        <v>153</v>
      </c>
      <c r="Q140">
        <v>1981138.14</v>
      </c>
      <c r="R140">
        <v>8980660.0800000001</v>
      </c>
      <c r="S140">
        <v>-146989960.74000001</v>
      </c>
      <c r="T140" s="5">
        <v>-3.5330812115908281</v>
      </c>
    </row>
    <row r="141" spans="2:20" x14ac:dyDescent="0.2">
      <c r="B141" s="2">
        <v>1205610</v>
      </c>
      <c r="C141" s="2" t="s">
        <v>8</v>
      </c>
      <c r="D141" s="2" t="s">
        <v>36</v>
      </c>
      <c r="E141" s="3">
        <v>45880.52511574074</v>
      </c>
      <c r="G141" s="2" t="s">
        <v>937</v>
      </c>
      <c r="H141" s="2">
        <v>1740396</v>
      </c>
      <c r="I141" s="2" t="s">
        <v>275</v>
      </c>
      <c r="L141" s="4" t="s">
        <v>279</v>
      </c>
      <c r="M141" s="4">
        <f>+VLOOKUP(L141,'Cotizacion menor valor'!$C$2:$M$60,11,0)</f>
        <v>820677.36</v>
      </c>
      <c r="N141" s="4" t="b">
        <f t="shared" si="2"/>
        <v>0</v>
      </c>
      <c r="O141">
        <v>21</v>
      </c>
      <c r="P141" s="2" t="s">
        <v>153</v>
      </c>
      <c r="Q141">
        <v>2122648.56</v>
      </c>
      <c r="R141">
        <v>7030298.7599999998</v>
      </c>
      <c r="S141">
        <v>-103060654.2</v>
      </c>
      <c r="T141" s="5">
        <v>-2.3120408589917494</v>
      </c>
    </row>
    <row r="142" spans="2:20" x14ac:dyDescent="0.2">
      <c r="B142" s="2">
        <v>1205610</v>
      </c>
      <c r="C142" s="2" t="s">
        <v>8</v>
      </c>
      <c r="D142" s="2" t="s">
        <v>36</v>
      </c>
      <c r="E142" s="3">
        <v>45880.52511574074</v>
      </c>
      <c r="G142" s="2" t="s">
        <v>937</v>
      </c>
      <c r="H142" s="2">
        <v>1740397</v>
      </c>
      <c r="I142" s="2" t="s">
        <v>288</v>
      </c>
      <c r="L142" s="4" t="s">
        <v>292</v>
      </c>
      <c r="M142" s="4">
        <f>+VLOOKUP(L142,'Cotizacion menor valor'!$C$2:$M$60,11,0)</f>
        <v>1371786</v>
      </c>
      <c r="N142" s="4" t="b">
        <f t="shared" si="2"/>
        <v>0</v>
      </c>
      <c r="O142">
        <v>21</v>
      </c>
      <c r="P142" s="2" t="s">
        <v>153</v>
      </c>
      <c r="Q142">
        <v>1981138.14</v>
      </c>
      <c r="R142">
        <v>5432259.6600000001</v>
      </c>
      <c r="S142">
        <v>-72473551.920000002</v>
      </c>
      <c r="T142" s="5">
        <v>-1.741989339521776</v>
      </c>
    </row>
    <row r="143" spans="2:20" x14ac:dyDescent="0.2">
      <c r="B143" s="2">
        <v>1205610</v>
      </c>
      <c r="C143" s="2" t="s">
        <v>8</v>
      </c>
      <c r="D143" s="2" t="s">
        <v>36</v>
      </c>
      <c r="E143" s="3">
        <v>45880.52511574074</v>
      </c>
      <c r="G143" s="2" t="s">
        <v>937</v>
      </c>
      <c r="H143" s="2">
        <v>1740398</v>
      </c>
      <c r="I143" s="2" t="s">
        <v>301</v>
      </c>
      <c r="L143" s="4" t="s">
        <v>305</v>
      </c>
      <c r="M143" s="4">
        <f>+VLOOKUP(L143,'Cotizacion menor valor'!$C$2:$M$60,11,0)</f>
        <v>661411.38</v>
      </c>
      <c r="N143" s="4" t="b">
        <f t="shared" si="2"/>
        <v>0</v>
      </c>
      <c r="O143">
        <v>21</v>
      </c>
      <c r="P143" s="2" t="s">
        <v>153</v>
      </c>
      <c r="Q143">
        <v>990569.07</v>
      </c>
      <c r="R143">
        <v>32858815.5</v>
      </c>
      <c r="S143">
        <v>-669233175.02999997</v>
      </c>
      <c r="T143" s="5">
        <v>-32.17165505682506</v>
      </c>
    </row>
    <row r="144" spans="2:20" x14ac:dyDescent="0.2">
      <c r="B144" s="2">
        <v>1205610</v>
      </c>
      <c r="C144" s="2" t="s">
        <v>8</v>
      </c>
      <c r="D144" s="2" t="s">
        <v>36</v>
      </c>
      <c r="E144" s="3">
        <v>45880.52511574074</v>
      </c>
      <c r="G144" s="2" t="s">
        <v>937</v>
      </c>
      <c r="H144" s="2">
        <v>1740399</v>
      </c>
      <c r="I144" s="2" t="s">
        <v>314</v>
      </c>
      <c r="L144" s="4" t="s">
        <v>318</v>
      </c>
      <c r="M144" s="4">
        <f>+VLOOKUP(L144,'Cotizacion menor valor'!$C$2:$M$60,11,0)</f>
        <v>2655015.5499999998</v>
      </c>
      <c r="N144" s="4" t="b">
        <f t="shared" si="2"/>
        <v>0</v>
      </c>
      <c r="O144">
        <v>21</v>
      </c>
      <c r="P144" s="2" t="s">
        <v>153</v>
      </c>
      <c r="Q144">
        <v>2655015.5499999998</v>
      </c>
      <c r="R144">
        <v>8811387.3499999996</v>
      </c>
      <c r="S144">
        <v>-129283807.8</v>
      </c>
      <c r="T144" s="5">
        <v>-2.3187705247150059</v>
      </c>
    </row>
    <row r="145" spans="2:20" x14ac:dyDescent="0.2">
      <c r="B145" s="2">
        <v>1205610</v>
      </c>
      <c r="C145" s="2" t="s">
        <v>8</v>
      </c>
      <c r="D145" s="2" t="s">
        <v>36</v>
      </c>
      <c r="E145" s="3">
        <v>45880.52511574074</v>
      </c>
      <c r="G145" s="2" t="s">
        <v>937</v>
      </c>
      <c r="H145" s="2">
        <v>1740400</v>
      </c>
      <c r="I145" s="2" t="s">
        <v>327</v>
      </c>
      <c r="L145" s="4" t="s">
        <v>331</v>
      </c>
      <c r="M145" s="4">
        <f>+VLOOKUP(L145,'Cotizacion menor valor'!$C$2:$M$60,11,0)</f>
        <v>1330085.46</v>
      </c>
      <c r="N145" s="4" t="b">
        <f t="shared" si="2"/>
        <v>0</v>
      </c>
      <c r="O145">
        <v>21</v>
      </c>
      <c r="P145" s="2" t="s">
        <v>153</v>
      </c>
      <c r="Q145">
        <v>1330085.46</v>
      </c>
      <c r="R145">
        <v>4433188.2</v>
      </c>
      <c r="S145">
        <v>-65165157.539999999</v>
      </c>
      <c r="T145" s="5">
        <v>-2.3330100458357013</v>
      </c>
    </row>
    <row r="146" spans="2:20" x14ac:dyDescent="0.2">
      <c r="B146" s="2">
        <v>1205610</v>
      </c>
      <c r="C146" s="2" t="s">
        <v>8</v>
      </c>
      <c r="D146" s="2" t="s">
        <v>36</v>
      </c>
      <c r="E146" s="3">
        <v>45880.52511574074</v>
      </c>
      <c r="G146" s="2" t="s">
        <v>937</v>
      </c>
      <c r="H146" s="2">
        <v>1740401</v>
      </c>
      <c r="I146" s="2" t="s">
        <v>340</v>
      </c>
      <c r="L146" s="4" t="s">
        <v>344</v>
      </c>
      <c r="M146" s="4">
        <f>+VLOOKUP(L146,'Cotizacion menor valor'!$C$2:$M$60,11,0)</f>
        <v>215877.7</v>
      </c>
      <c r="N146" s="4" t="b">
        <f t="shared" si="2"/>
        <v>0</v>
      </c>
      <c r="O146">
        <v>21</v>
      </c>
      <c r="P146" s="2" t="s">
        <v>153</v>
      </c>
      <c r="Q146">
        <v>215877.7</v>
      </c>
      <c r="R146">
        <v>759552.9</v>
      </c>
      <c r="S146">
        <v>-11417179.199999999</v>
      </c>
      <c r="T146" s="5">
        <v>-2.518440765303688</v>
      </c>
    </row>
    <row r="147" spans="2:20" x14ac:dyDescent="0.2">
      <c r="B147" s="2">
        <v>1205610</v>
      </c>
      <c r="C147" s="2" t="s">
        <v>8</v>
      </c>
      <c r="D147" s="2" t="s">
        <v>36</v>
      </c>
      <c r="E147" s="3">
        <v>45880.52511574074</v>
      </c>
      <c r="G147" s="2" t="s">
        <v>937</v>
      </c>
      <c r="H147" s="2">
        <v>1740402</v>
      </c>
      <c r="I147" s="2" t="s">
        <v>353</v>
      </c>
      <c r="L147" s="4" t="s">
        <v>357</v>
      </c>
      <c r="M147" s="4">
        <f>+VLOOKUP(L147,'Cotizacion menor valor'!$C$2:$M$60,11,0)</f>
        <v>1388728.4</v>
      </c>
      <c r="N147" s="4" t="b">
        <f t="shared" si="2"/>
        <v>0</v>
      </c>
      <c r="O147">
        <v>21</v>
      </c>
      <c r="P147" s="2" t="s">
        <v>153</v>
      </c>
      <c r="Q147">
        <v>1388728.4</v>
      </c>
      <c r="R147">
        <v>6115130.5999999996</v>
      </c>
      <c r="S147">
        <v>-99254446.200000003</v>
      </c>
      <c r="T147" s="5">
        <v>-3.4034028540065862</v>
      </c>
    </row>
    <row r="148" spans="2:20" x14ac:dyDescent="0.2">
      <c r="B148" s="2">
        <v>1205610</v>
      </c>
      <c r="C148" s="2" t="s">
        <v>8</v>
      </c>
      <c r="D148" s="2" t="s">
        <v>36</v>
      </c>
      <c r="E148" s="3">
        <v>45880.52511574074</v>
      </c>
      <c r="G148" s="2" t="s">
        <v>937</v>
      </c>
      <c r="H148" s="2">
        <v>1740403</v>
      </c>
      <c r="I148" s="2" t="s">
        <v>366</v>
      </c>
      <c r="L148" s="4" t="s">
        <v>370</v>
      </c>
      <c r="M148" s="4">
        <f>+VLOOKUP(L148,'Cotizacion menor valor'!$C$2:$M$60,11,0)</f>
        <v>678493.56</v>
      </c>
      <c r="N148" s="4" t="b">
        <f t="shared" si="2"/>
        <v>0</v>
      </c>
      <c r="O148">
        <v>21</v>
      </c>
      <c r="P148" s="2" t="s">
        <v>153</v>
      </c>
      <c r="Q148">
        <v>678493.56</v>
      </c>
      <c r="R148">
        <v>3510306.72</v>
      </c>
      <c r="S148">
        <v>-59468076.359999999</v>
      </c>
      <c r="T148" s="5">
        <v>-4.1736772858978943</v>
      </c>
    </row>
    <row r="149" spans="2:20" x14ac:dyDescent="0.2">
      <c r="B149" s="2">
        <v>1205610</v>
      </c>
      <c r="C149" s="2" t="s">
        <v>8</v>
      </c>
      <c r="D149" s="2" t="s">
        <v>36</v>
      </c>
      <c r="E149" s="3">
        <v>45880.52511574074</v>
      </c>
      <c r="G149" s="2" t="s">
        <v>937</v>
      </c>
      <c r="H149" s="2">
        <v>1740404</v>
      </c>
      <c r="I149" s="2" t="s">
        <v>379</v>
      </c>
      <c r="L149" s="4" t="s">
        <v>383</v>
      </c>
      <c r="M149" s="4">
        <f>+VLOOKUP(L149,'Cotizacion menor valor'!$C$2:$M$60,11,0)</f>
        <v>3347515.15</v>
      </c>
      <c r="N149" s="4" t="b">
        <f t="shared" si="2"/>
        <v>0</v>
      </c>
      <c r="O149">
        <v>21</v>
      </c>
      <c r="P149" s="2" t="s">
        <v>153</v>
      </c>
      <c r="Q149">
        <v>3347515.15</v>
      </c>
      <c r="R149">
        <v>9634532.8599999994</v>
      </c>
      <c r="S149">
        <v>-132027371.91</v>
      </c>
      <c r="T149" s="5">
        <v>-1.8781147891145467</v>
      </c>
    </row>
    <row r="150" spans="2:20" x14ac:dyDescent="0.2">
      <c r="B150" s="2">
        <v>1205610</v>
      </c>
      <c r="C150" s="2" t="s">
        <v>8</v>
      </c>
      <c r="D150" s="2" t="s">
        <v>36</v>
      </c>
      <c r="E150" s="3">
        <v>45880.52511574074</v>
      </c>
      <c r="G150" s="2" t="s">
        <v>937</v>
      </c>
      <c r="H150" s="2">
        <v>1740405</v>
      </c>
      <c r="I150" s="2" t="s">
        <v>392</v>
      </c>
      <c r="L150" s="4" t="s">
        <v>396</v>
      </c>
      <c r="M150" s="4">
        <f>+VLOOKUP(L150,'Cotizacion menor valor'!$C$2:$M$60,11,0)</f>
        <v>559044.72</v>
      </c>
      <c r="N150" s="4" t="b">
        <f t="shared" si="2"/>
        <v>0</v>
      </c>
      <c r="O150">
        <v>21</v>
      </c>
      <c r="P150" s="2" t="s">
        <v>153</v>
      </c>
      <c r="Q150">
        <v>559044.72</v>
      </c>
      <c r="R150">
        <v>865848</v>
      </c>
      <c r="S150">
        <v>-6442868.8799999999</v>
      </c>
      <c r="T150" s="5">
        <v>-0.54879917298923775</v>
      </c>
    </row>
    <row r="151" spans="2:20" x14ac:dyDescent="0.2">
      <c r="B151" s="2">
        <v>1205610</v>
      </c>
      <c r="C151" s="2" t="s">
        <v>8</v>
      </c>
      <c r="D151" s="2" t="s">
        <v>36</v>
      </c>
      <c r="E151" s="3">
        <v>45880.52511574074</v>
      </c>
      <c r="G151" s="2" t="s">
        <v>937</v>
      </c>
      <c r="H151" s="2">
        <v>1740406</v>
      </c>
      <c r="I151" s="2" t="s">
        <v>405</v>
      </c>
      <c r="L151" s="4" t="s">
        <v>409</v>
      </c>
      <c r="M151" s="4">
        <f>+VLOOKUP(L151,'Cotizacion menor valor'!$C$2:$M$60,11,0)</f>
        <v>5087777.78</v>
      </c>
      <c r="N151" s="4" t="b">
        <f t="shared" si="2"/>
        <v>0</v>
      </c>
      <c r="O151">
        <v>21</v>
      </c>
      <c r="P151" s="2" t="s">
        <v>153</v>
      </c>
      <c r="Q151">
        <v>5087777.78</v>
      </c>
      <c r="R151">
        <v>9092219.25</v>
      </c>
      <c r="S151">
        <v>-84093270.870000005</v>
      </c>
      <c r="T151" s="5">
        <v>-0.78707082800302652</v>
      </c>
    </row>
    <row r="152" spans="2:20" x14ac:dyDescent="0.2">
      <c r="B152" s="2">
        <v>1205610</v>
      </c>
      <c r="C152" s="2" t="s">
        <v>8</v>
      </c>
      <c r="D152" s="2" t="s">
        <v>36</v>
      </c>
      <c r="E152" s="3">
        <v>45880.52511574074</v>
      </c>
      <c r="G152" s="2" t="s">
        <v>937</v>
      </c>
      <c r="H152" s="2">
        <v>1740407</v>
      </c>
      <c r="I152" s="2" t="s">
        <v>418</v>
      </c>
      <c r="L152" s="4" t="s">
        <v>422</v>
      </c>
      <c r="M152" s="4">
        <f>+VLOOKUP(L152,'Cotizacion menor valor'!$C$2:$M$60,11,0)</f>
        <v>3347515.15</v>
      </c>
      <c r="N152" s="4" t="b">
        <f t="shared" si="2"/>
        <v>0</v>
      </c>
      <c r="O152">
        <v>21</v>
      </c>
      <c r="P152" s="2" t="s">
        <v>153</v>
      </c>
      <c r="Q152">
        <v>3347515.15</v>
      </c>
      <c r="R152">
        <v>10033037.550000001</v>
      </c>
      <c r="S152">
        <v>-140395970.40000001</v>
      </c>
      <c r="T152" s="5">
        <v>-1.997159714124072</v>
      </c>
    </row>
    <row r="153" spans="2:20" x14ac:dyDescent="0.2">
      <c r="B153" s="2">
        <v>1205610</v>
      </c>
      <c r="C153" s="2" t="s">
        <v>8</v>
      </c>
      <c r="D153" s="2" t="s">
        <v>36</v>
      </c>
      <c r="E153" s="3">
        <v>45880.52511574074</v>
      </c>
      <c r="G153" s="2" t="s">
        <v>937</v>
      </c>
      <c r="H153" s="2">
        <v>1740408</v>
      </c>
      <c r="I153" s="2" t="s">
        <v>431</v>
      </c>
      <c r="L153" s="4" t="s">
        <v>435</v>
      </c>
      <c r="M153" s="4">
        <f>+VLOOKUP(L153,'Cotizacion menor valor'!$C$2:$M$60,11,0)</f>
        <v>1947760.9</v>
      </c>
      <c r="N153" s="4" t="b">
        <f t="shared" si="2"/>
        <v>0</v>
      </c>
      <c r="O153">
        <v>21</v>
      </c>
      <c r="P153" s="2" t="s">
        <v>153</v>
      </c>
      <c r="Q153">
        <v>1947760.9</v>
      </c>
      <c r="R153">
        <v>4709432.95</v>
      </c>
      <c r="S153">
        <v>-57995113.049999997</v>
      </c>
      <c r="T153" s="5">
        <v>-1.4178701554179469</v>
      </c>
    </row>
    <row r="154" spans="2:20" x14ac:dyDescent="0.2">
      <c r="B154" s="2">
        <v>1205610</v>
      </c>
      <c r="C154" s="2" t="s">
        <v>8</v>
      </c>
      <c r="D154" s="2" t="s">
        <v>36</v>
      </c>
      <c r="E154" s="3">
        <v>45880.52511574074</v>
      </c>
      <c r="G154" s="2" t="s">
        <v>937</v>
      </c>
      <c r="H154" s="2">
        <v>1740409</v>
      </c>
      <c r="I154" s="2" t="s">
        <v>444</v>
      </c>
      <c r="L154" s="4" t="s">
        <v>448</v>
      </c>
      <c r="M154" s="4">
        <f>+VLOOKUP(L154,'Cotizacion menor valor'!$C$2:$M$60,11,0)</f>
        <v>2306665.77</v>
      </c>
      <c r="N154" s="4" t="b">
        <f t="shared" si="2"/>
        <v>0</v>
      </c>
      <c r="O154">
        <v>21</v>
      </c>
      <c r="P154" s="2" t="s">
        <v>153</v>
      </c>
      <c r="Q154">
        <v>2355091.08</v>
      </c>
      <c r="R154">
        <v>3938495.13</v>
      </c>
      <c r="S154">
        <v>-33251485.050000001</v>
      </c>
      <c r="T154" s="5">
        <v>-0.67233240508048631</v>
      </c>
    </row>
    <row r="155" spans="2:20" x14ac:dyDescent="0.2">
      <c r="B155" s="2">
        <v>1205610</v>
      </c>
      <c r="C155" s="2" t="s">
        <v>8</v>
      </c>
      <c r="D155" s="2" t="s">
        <v>36</v>
      </c>
      <c r="E155" s="3">
        <v>45880.52511574074</v>
      </c>
      <c r="G155" s="2" t="s">
        <v>937</v>
      </c>
      <c r="H155" s="2">
        <v>1740410</v>
      </c>
      <c r="I155" s="2" t="s">
        <v>457</v>
      </c>
      <c r="L155" s="4" t="s">
        <v>461</v>
      </c>
      <c r="M155" s="4">
        <f>+VLOOKUP(L155,'Cotizacion menor valor'!$C$2:$M$60,11,0)</f>
        <v>2306665.77</v>
      </c>
      <c r="N155" s="4" t="b">
        <f t="shared" si="2"/>
        <v>0</v>
      </c>
      <c r="O155">
        <v>21</v>
      </c>
      <c r="P155" s="2" t="s">
        <v>153</v>
      </c>
      <c r="Q155">
        <v>2355091.08</v>
      </c>
      <c r="R155">
        <v>3938495.13</v>
      </c>
      <c r="S155">
        <v>-33251485.050000001</v>
      </c>
      <c r="T155" s="5">
        <v>-0.67233240508048631</v>
      </c>
    </row>
    <row r="156" spans="2:20" x14ac:dyDescent="0.2">
      <c r="B156" s="2">
        <v>1205610</v>
      </c>
      <c r="C156" s="2" t="s">
        <v>8</v>
      </c>
      <c r="D156" s="2" t="s">
        <v>36</v>
      </c>
      <c r="E156" s="3">
        <v>45880.52511574074</v>
      </c>
      <c r="G156" s="2" t="s">
        <v>937</v>
      </c>
      <c r="H156" s="2">
        <v>1740411</v>
      </c>
      <c r="I156" s="2" t="s">
        <v>470</v>
      </c>
      <c r="L156" s="4" t="s">
        <v>474</v>
      </c>
      <c r="M156" s="4">
        <f>+VLOOKUP(L156,'Cotizacion menor valor'!$C$2:$M$60,11,0)</f>
        <v>962329</v>
      </c>
      <c r="N156" s="4" t="b">
        <f t="shared" si="2"/>
        <v>0</v>
      </c>
      <c r="O156">
        <v>21</v>
      </c>
      <c r="P156" s="2" t="s">
        <v>153</v>
      </c>
      <c r="Q156">
        <v>962329</v>
      </c>
      <c r="R156">
        <v>3631306.2</v>
      </c>
      <c r="S156">
        <v>-56048521.200000003</v>
      </c>
      <c r="T156" s="5">
        <v>-2.7734560633629455</v>
      </c>
    </row>
    <row r="157" spans="2:20" x14ac:dyDescent="0.2">
      <c r="B157" s="2">
        <v>1205610</v>
      </c>
      <c r="C157" s="2" t="s">
        <v>8</v>
      </c>
      <c r="D157" s="2" t="s">
        <v>36</v>
      </c>
      <c r="E157" s="3">
        <v>45880.52511574074</v>
      </c>
      <c r="G157" s="2" t="s">
        <v>937</v>
      </c>
      <c r="H157" s="2">
        <v>1740412</v>
      </c>
      <c r="I157" s="2" t="s">
        <v>483</v>
      </c>
      <c r="L157" s="4" t="s">
        <v>487</v>
      </c>
      <c r="M157" s="4">
        <f>+VLOOKUP(L157,'Cotizacion menor valor'!$C$2:$M$60,11,0)</f>
        <v>278177.25</v>
      </c>
      <c r="N157" s="4" t="b">
        <f t="shared" si="2"/>
        <v>0</v>
      </c>
      <c r="O157">
        <v>21</v>
      </c>
      <c r="P157" s="2" t="s">
        <v>153</v>
      </c>
      <c r="Q157">
        <v>278177.25</v>
      </c>
      <c r="R157">
        <v>907826.55</v>
      </c>
      <c r="S157">
        <v>-13222635.300000001</v>
      </c>
      <c r="T157" s="5">
        <v>-2.2634823660094416</v>
      </c>
    </row>
    <row r="158" spans="2:20" x14ac:dyDescent="0.2">
      <c r="B158" s="2">
        <v>1205610</v>
      </c>
      <c r="C158" s="2" t="s">
        <v>8</v>
      </c>
      <c r="D158" s="2" t="s">
        <v>36</v>
      </c>
      <c r="E158" s="3">
        <v>45880.52511574074</v>
      </c>
      <c r="G158" s="2" t="s">
        <v>937</v>
      </c>
      <c r="H158" s="2">
        <v>1740413</v>
      </c>
      <c r="I158" s="2" t="s">
        <v>496</v>
      </c>
      <c r="L158" s="4" t="s">
        <v>500</v>
      </c>
      <c r="M158" s="4">
        <f>+VLOOKUP(L158,'Cotizacion menor valor'!$C$2:$M$60,11,0)</f>
        <v>278177.25</v>
      </c>
      <c r="N158" s="4" t="b">
        <f t="shared" si="2"/>
        <v>0</v>
      </c>
      <c r="O158">
        <v>21</v>
      </c>
      <c r="P158" s="2" t="s">
        <v>153</v>
      </c>
      <c r="Q158">
        <v>278177.25</v>
      </c>
      <c r="R158">
        <v>907826.55</v>
      </c>
      <c r="S158">
        <v>-13222635.300000001</v>
      </c>
      <c r="T158" s="5">
        <v>-2.2634823660094416</v>
      </c>
    </row>
    <row r="159" spans="2:20" x14ac:dyDescent="0.2">
      <c r="B159" s="2">
        <v>1205610</v>
      </c>
      <c r="C159" s="2" t="s">
        <v>8</v>
      </c>
      <c r="D159" s="2" t="s">
        <v>36</v>
      </c>
      <c r="E159" s="3">
        <v>45880.52511574074</v>
      </c>
      <c r="G159" s="2" t="s">
        <v>937</v>
      </c>
      <c r="H159" s="2">
        <v>1740414</v>
      </c>
      <c r="I159" s="2" t="s">
        <v>509</v>
      </c>
      <c r="L159" s="4" t="s">
        <v>513</v>
      </c>
      <c r="M159" s="4">
        <f>+VLOOKUP(L159,'Cotizacion menor valor'!$C$2:$M$60,11,0)</f>
        <v>2471351.1</v>
      </c>
      <c r="N159" s="4" t="b">
        <f t="shared" si="2"/>
        <v>0</v>
      </c>
      <c r="O159">
        <v>21</v>
      </c>
      <c r="P159" s="2" t="s">
        <v>153</v>
      </c>
      <c r="Q159">
        <v>2846724.3</v>
      </c>
      <c r="R159">
        <v>10200383.550000001</v>
      </c>
      <c r="S159">
        <v>-154426844.25</v>
      </c>
      <c r="T159" s="5">
        <v>-2.5832003647139277</v>
      </c>
    </row>
    <row r="160" spans="2:20" x14ac:dyDescent="0.2">
      <c r="B160" s="2">
        <v>1205610</v>
      </c>
      <c r="C160" s="2" t="s">
        <v>8</v>
      </c>
      <c r="D160" s="2" t="s">
        <v>36</v>
      </c>
      <c r="E160" s="3">
        <v>45880.52511574074</v>
      </c>
      <c r="G160" s="2" t="s">
        <v>937</v>
      </c>
      <c r="H160" s="2">
        <v>1740415</v>
      </c>
      <c r="I160" s="2" t="s">
        <v>522</v>
      </c>
      <c r="L160" s="4" t="s">
        <v>526</v>
      </c>
      <c r="M160" s="4">
        <f>+VLOOKUP(L160,'Cotizacion menor valor'!$C$2:$M$60,11,0)</f>
        <v>1948296.5</v>
      </c>
      <c r="N160" s="4" t="b">
        <f t="shared" si="2"/>
        <v>0</v>
      </c>
      <c r="O160">
        <v>21</v>
      </c>
      <c r="P160" s="2" t="s">
        <v>153</v>
      </c>
      <c r="Q160">
        <v>2175998.6</v>
      </c>
      <c r="R160">
        <v>6800255.7000000002</v>
      </c>
      <c r="S160">
        <v>-97109399.099999994</v>
      </c>
      <c r="T160" s="5">
        <v>-2.1251195198379262</v>
      </c>
    </row>
    <row r="161" spans="2:20" x14ac:dyDescent="0.2">
      <c r="B161" s="2">
        <v>1205610</v>
      </c>
      <c r="C161" s="2" t="s">
        <v>8</v>
      </c>
      <c r="D161" s="2" t="s">
        <v>36</v>
      </c>
      <c r="E161" s="3">
        <v>45880.52511574074</v>
      </c>
      <c r="G161" s="2" t="s">
        <v>937</v>
      </c>
      <c r="H161" s="2">
        <v>1740416</v>
      </c>
      <c r="I161" s="2" t="s">
        <v>535</v>
      </c>
      <c r="L161" s="4" t="s">
        <v>539</v>
      </c>
      <c r="M161" s="4">
        <f>+VLOOKUP(L161,'Cotizacion menor valor'!$C$2:$M$60,11,0)</f>
        <v>1948296.5</v>
      </c>
      <c r="N161" s="4" t="b">
        <f t="shared" si="2"/>
        <v>0</v>
      </c>
      <c r="O161">
        <v>21</v>
      </c>
      <c r="P161" s="2" t="s">
        <v>153</v>
      </c>
      <c r="Q161">
        <v>2175998.6</v>
      </c>
      <c r="R161">
        <v>6800255.7000000002</v>
      </c>
      <c r="S161">
        <v>-97109399.099999994</v>
      </c>
      <c r="T161" s="5">
        <v>-2.1251195198379262</v>
      </c>
    </row>
    <row r="162" spans="2:20" x14ac:dyDescent="0.2">
      <c r="B162" s="2">
        <v>1205610</v>
      </c>
      <c r="C162" s="2" t="s">
        <v>8</v>
      </c>
      <c r="D162" s="2" t="s">
        <v>36</v>
      </c>
      <c r="E162" s="3">
        <v>45880.52511574074</v>
      </c>
      <c r="G162" s="2" t="s">
        <v>937</v>
      </c>
      <c r="H162" s="2">
        <v>1740417</v>
      </c>
      <c r="I162" s="2" t="s">
        <v>548</v>
      </c>
      <c r="L162" s="4" t="s">
        <v>552</v>
      </c>
      <c r="M162" s="4">
        <f>+VLOOKUP(L162,'Cotizacion menor valor'!$C$2:$M$60,11,0)</f>
        <v>8006931.5999999996</v>
      </c>
      <c r="N162" s="4" t="b">
        <f t="shared" si="2"/>
        <v>0</v>
      </c>
      <c r="O162">
        <v>21</v>
      </c>
      <c r="P162" s="2" t="s">
        <v>153</v>
      </c>
      <c r="Q162">
        <v>9732372.1500000004</v>
      </c>
      <c r="R162">
        <v>32471589.449999999</v>
      </c>
      <c r="S162">
        <v>-477523563.30000001</v>
      </c>
      <c r="T162" s="5">
        <v>-2.3364516840840288</v>
      </c>
    </row>
    <row r="163" spans="2:20" x14ac:dyDescent="0.2">
      <c r="B163" s="2">
        <v>1205610</v>
      </c>
      <c r="C163" s="2" t="s">
        <v>8</v>
      </c>
      <c r="D163" s="2" t="s">
        <v>36</v>
      </c>
      <c r="E163" s="3">
        <v>45880.52511574074</v>
      </c>
      <c r="G163" s="2" t="s">
        <v>937</v>
      </c>
      <c r="H163" s="2">
        <v>1740418</v>
      </c>
      <c r="I163" s="2" t="s">
        <v>561</v>
      </c>
      <c r="L163" s="4" t="s">
        <v>565</v>
      </c>
      <c r="M163" s="4">
        <f>+VLOOKUP(L163,'Cotizacion menor valor'!$C$2:$M$60,11,0)</f>
        <v>5892156.2000000002</v>
      </c>
      <c r="N163" s="4" t="b">
        <f t="shared" si="2"/>
        <v>0</v>
      </c>
      <c r="O163">
        <v>21</v>
      </c>
      <c r="P163" s="2" t="s">
        <v>153</v>
      </c>
      <c r="Q163">
        <v>7457024.9000000004</v>
      </c>
      <c r="R163">
        <v>21647726.300000001</v>
      </c>
      <c r="S163">
        <v>-298004729.39999998</v>
      </c>
      <c r="T163" s="5">
        <v>-1.9029977223222092</v>
      </c>
    </row>
    <row r="164" spans="2:20" x14ac:dyDescent="0.2">
      <c r="B164" s="2">
        <v>1205610</v>
      </c>
      <c r="C164" s="2" t="s">
        <v>8</v>
      </c>
      <c r="D164" s="2" t="s">
        <v>36</v>
      </c>
      <c r="E164" s="3">
        <v>45880.52511574074</v>
      </c>
      <c r="G164" s="2" t="s">
        <v>937</v>
      </c>
      <c r="H164" s="2">
        <v>1740419</v>
      </c>
      <c r="I164" s="2" t="s">
        <v>574</v>
      </c>
      <c r="L164" s="4" t="s">
        <v>578</v>
      </c>
      <c r="M164" s="4">
        <f>+VLOOKUP(L164,'Cotizacion menor valor'!$C$2:$M$60,11,0)</f>
        <v>5892156.2000000002</v>
      </c>
      <c r="N164" s="4" t="b">
        <f t="shared" si="2"/>
        <v>0</v>
      </c>
      <c r="O164">
        <v>21</v>
      </c>
      <c r="P164" s="2" t="s">
        <v>153</v>
      </c>
      <c r="Q164">
        <v>7457024.9000000004</v>
      </c>
      <c r="R164">
        <v>21647726.300000001</v>
      </c>
      <c r="S164">
        <v>-298004729.39999998</v>
      </c>
      <c r="T164" s="5">
        <v>-1.9029977223222092</v>
      </c>
    </row>
    <row r="165" spans="2:20" x14ac:dyDescent="0.2">
      <c r="B165" s="2">
        <v>1205610</v>
      </c>
      <c r="C165" s="2" t="s">
        <v>8</v>
      </c>
      <c r="D165" s="2" t="s">
        <v>36</v>
      </c>
      <c r="E165" s="3">
        <v>45880.52511574074</v>
      </c>
      <c r="G165" s="2" t="s">
        <v>937</v>
      </c>
      <c r="H165" s="2">
        <v>1740420</v>
      </c>
      <c r="I165" s="2" t="s">
        <v>587</v>
      </c>
      <c r="L165" s="4" t="s">
        <v>591</v>
      </c>
      <c r="M165" s="4">
        <f>+VLOOKUP(L165,'Cotizacion menor valor'!$C$2:$M$60,11,0)</f>
        <v>1694828.95</v>
      </c>
      <c r="N165" s="4" t="b">
        <f t="shared" si="2"/>
        <v>0</v>
      </c>
      <c r="O165">
        <v>21</v>
      </c>
      <c r="P165" s="2" t="s">
        <v>153</v>
      </c>
      <c r="Q165">
        <v>1694828.95</v>
      </c>
      <c r="R165">
        <v>2983152.95</v>
      </c>
      <c r="S165">
        <v>-27054804</v>
      </c>
      <c r="T165" s="5">
        <v>-0.76014986645112481</v>
      </c>
    </row>
    <row r="166" spans="2:20" x14ac:dyDescent="0.2">
      <c r="B166" s="2">
        <v>1205610</v>
      </c>
      <c r="C166" s="2" t="s">
        <v>8</v>
      </c>
      <c r="D166" s="2" t="s">
        <v>36</v>
      </c>
      <c r="E166" s="3">
        <v>45880.52511574074</v>
      </c>
      <c r="G166" s="2" t="s">
        <v>937</v>
      </c>
      <c r="H166" s="2">
        <v>1740421</v>
      </c>
      <c r="I166" s="2" t="s">
        <v>600</v>
      </c>
      <c r="L166" s="4" t="s">
        <v>604</v>
      </c>
      <c r="M166" s="4">
        <f>+VLOOKUP(L166,'Cotizacion menor valor'!$C$2:$M$60,11,0)</f>
        <v>1935411.2</v>
      </c>
      <c r="N166" s="4" t="b">
        <f t="shared" si="2"/>
        <v>0</v>
      </c>
      <c r="O166">
        <v>21</v>
      </c>
      <c r="P166" s="2" t="s">
        <v>153</v>
      </c>
      <c r="Q166">
        <v>1935411.2</v>
      </c>
      <c r="R166">
        <v>4348145</v>
      </c>
      <c r="S166">
        <v>-50667409.799999997</v>
      </c>
      <c r="T166" s="5">
        <v>-1.2466259366485013</v>
      </c>
    </row>
    <row r="167" spans="2:20" x14ac:dyDescent="0.2">
      <c r="B167" s="2">
        <v>1205610</v>
      </c>
      <c r="C167" s="2" t="s">
        <v>8</v>
      </c>
      <c r="D167" s="2" t="s">
        <v>36</v>
      </c>
      <c r="E167" s="3">
        <v>45880.52511574074</v>
      </c>
      <c r="G167" s="2" t="s">
        <v>937</v>
      </c>
      <c r="H167" s="2">
        <v>1740422</v>
      </c>
      <c r="I167" s="2" t="s">
        <v>613</v>
      </c>
      <c r="L167" s="4" t="s">
        <v>617</v>
      </c>
      <c r="M167" s="4">
        <f>+VLOOKUP(L167,'Cotizacion menor valor'!$C$2:$M$60,11,0)</f>
        <v>4886918.2</v>
      </c>
      <c r="N167" s="4" t="b">
        <f t="shared" si="2"/>
        <v>0</v>
      </c>
      <c r="O167">
        <v>21</v>
      </c>
      <c r="P167" s="2" t="s">
        <v>153</v>
      </c>
      <c r="Q167">
        <v>4886918.2</v>
      </c>
      <c r="R167">
        <v>7121155.0899999999</v>
      </c>
      <c r="S167">
        <v>-46918974.689999998</v>
      </c>
      <c r="T167" s="5">
        <v>-0.45718729034588712</v>
      </c>
    </row>
    <row r="168" spans="2:20" x14ac:dyDescent="0.2">
      <c r="B168" s="2">
        <v>1205610</v>
      </c>
      <c r="C168" s="2" t="s">
        <v>8</v>
      </c>
      <c r="D168" s="2" t="s">
        <v>36</v>
      </c>
      <c r="E168" s="3">
        <v>45880.52511574074</v>
      </c>
      <c r="G168" s="2" t="s">
        <v>937</v>
      </c>
      <c r="H168" s="2">
        <v>1740423</v>
      </c>
      <c r="I168" s="2" t="s">
        <v>626</v>
      </c>
      <c r="L168" s="4" t="s">
        <v>630</v>
      </c>
      <c r="M168" s="4">
        <f>+VLOOKUP(L168,'Cotizacion menor valor'!$C$2:$M$60,11,0)</f>
        <v>2168996.63</v>
      </c>
      <c r="N168" s="4" t="b">
        <f t="shared" si="2"/>
        <v>0</v>
      </c>
      <c r="O168">
        <v>21</v>
      </c>
      <c r="P168" s="2" t="s">
        <v>153</v>
      </c>
      <c r="Q168">
        <v>2168996.63</v>
      </c>
      <c r="R168">
        <v>4513746.59</v>
      </c>
      <c r="S168">
        <v>-49239749.159999996</v>
      </c>
      <c r="T168" s="5">
        <v>-1.0810297847258528</v>
      </c>
    </row>
    <row r="169" spans="2:20" x14ac:dyDescent="0.2">
      <c r="B169" s="2">
        <v>1205610</v>
      </c>
      <c r="C169" s="2" t="s">
        <v>8</v>
      </c>
      <c r="D169" s="2" t="s">
        <v>36</v>
      </c>
      <c r="E169" s="3">
        <v>45880.52511574074</v>
      </c>
      <c r="G169" s="2" t="s">
        <v>937</v>
      </c>
      <c r="H169" s="2">
        <v>1740424</v>
      </c>
      <c r="I169" s="2" t="s">
        <v>639</v>
      </c>
      <c r="L169" t="s">
        <v>643</v>
      </c>
      <c r="M169" s="4">
        <f>+VLOOKUP(L169,'Cotizacion menor valor'!$C$2:$M$60,11,0)</f>
        <v>320683.68</v>
      </c>
      <c r="N169" s="4" t="b">
        <f t="shared" si="2"/>
        <v>0</v>
      </c>
      <c r="O169">
        <v>21</v>
      </c>
      <c r="P169" s="2" t="s">
        <v>153</v>
      </c>
      <c r="Q169">
        <v>424529.97</v>
      </c>
      <c r="R169">
        <v>1293819.69</v>
      </c>
      <c r="S169">
        <v>-18255084.120000001</v>
      </c>
      <c r="T169" s="5">
        <v>-2.0476521834253538</v>
      </c>
    </row>
    <row r="170" spans="2:20" x14ac:dyDescent="0.2">
      <c r="B170" s="2">
        <v>1205610</v>
      </c>
      <c r="C170" s="2" t="s">
        <v>8</v>
      </c>
      <c r="D170" s="2" t="s">
        <v>36</v>
      </c>
      <c r="E170" s="3">
        <v>45880.52511574074</v>
      </c>
      <c r="G170" s="2" t="s">
        <v>937</v>
      </c>
      <c r="H170" s="2">
        <v>1740425</v>
      </c>
      <c r="I170" s="2" t="s">
        <v>652</v>
      </c>
      <c r="L170" s="4" t="s">
        <v>656</v>
      </c>
      <c r="M170" s="4">
        <f>+VLOOKUP(L170,'Cotizacion menor valor'!$C$2:$M$60,11,0)</f>
        <v>42581.88</v>
      </c>
      <c r="N170" s="4" t="b">
        <f t="shared" si="2"/>
        <v>0</v>
      </c>
      <c r="O170">
        <v>21</v>
      </c>
      <c r="P170" s="2" t="s">
        <v>153</v>
      </c>
      <c r="Q170">
        <v>42581.88</v>
      </c>
      <c r="R170">
        <v>302655.24</v>
      </c>
      <c r="S170">
        <v>-5461540.5599999996</v>
      </c>
      <c r="T170" s="5">
        <v>-6.1076063339617699</v>
      </c>
    </row>
    <row r="171" spans="2:20" x14ac:dyDescent="0.2">
      <c r="B171" s="2">
        <v>1205610</v>
      </c>
      <c r="C171" s="2" t="s">
        <v>8</v>
      </c>
      <c r="D171" s="2" t="s">
        <v>36</v>
      </c>
      <c r="E171" s="3">
        <v>45880.52511574074</v>
      </c>
      <c r="G171" s="2" t="s">
        <v>937</v>
      </c>
      <c r="H171" s="2">
        <v>1740426</v>
      </c>
      <c r="I171" s="2" t="s">
        <v>665</v>
      </c>
      <c r="L171" s="4" t="s">
        <v>669</v>
      </c>
      <c r="M171" s="4">
        <f>+VLOOKUP(L171,'Cotizacion menor valor'!$C$2:$M$60,11,0)</f>
        <v>2020798.2</v>
      </c>
      <c r="N171" s="4" t="b">
        <f t="shared" si="2"/>
        <v>0</v>
      </c>
      <c r="O171">
        <v>21</v>
      </c>
      <c r="P171" s="2" t="s">
        <v>153</v>
      </c>
      <c r="Q171">
        <v>2020798.2</v>
      </c>
      <c r="R171">
        <v>3095371.45</v>
      </c>
      <c r="S171">
        <v>-22566038.25</v>
      </c>
      <c r="T171" s="5">
        <v>-0.53175683252291095</v>
      </c>
    </row>
    <row r="172" spans="2:20" x14ac:dyDescent="0.2">
      <c r="B172" s="2">
        <v>1205610</v>
      </c>
      <c r="C172" s="2" t="s">
        <v>8</v>
      </c>
      <c r="D172" s="2" t="s">
        <v>36</v>
      </c>
      <c r="E172" s="3">
        <v>45880.52511574074</v>
      </c>
      <c r="G172" s="2" t="s">
        <v>937</v>
      </c>
      <c r="H172" s="2">
        <v>1740427</v>
      </c>
      <c r="I172" s="2" t="s">
        <v>678</v>
      </c>
      <c r="L172" s="4" t="s">
        <v>682</v>
      </c>
      <c r="M172" s="4">
        <f>+VLOOKUP(L172,'Cotizacion menor valor'!$C$2:$M$60,11,0)</f>
        <v>2203927.0499999998</v>
      </c>
      <c r="N172" s="4" t="b">
        <f t="shared" si="2"/>
        <v>0</v>
      </c>
      <c r="O172">
        <v>21</v>
      </c>
      <c r="P172" s="2" t="s">
        <v>153</v>
      </c>
      <c r="Q172">
        <v>2203927.0499999998</v>
      </c>
      <c r="R172">
        <v>5241721.5</v>
      </c>
      <c r="S172">
        <v>-63793683.450000003</v>
      </c>
      <c r="T172" s="5">
        <v>-1.378355263619093</v>
      </c>
    </row>
    <row r="173" spans="2:20" x14ac:dyDescent="0.2">
      <c r="B173" s="2">
        <v>1205610</v>
      </c>
      <c r="C173" s="2" t="s">
        <v>8</v>
      </c>
      <c r="D173" s="2" t="s">
        <v>36</v>
      </c>
      <c r="E173" s="3">
        <v>45880.52511574074</v>
      </c>
      <c r="G173" s="2" t="s">
        <v>937</v>
      </c>
      <c r="H173" s="2">
        <v>1740428</v>
      </c>
      <c r="I173" s="2" t="s">
        <v>691</v>
      </c>
      <c r="L173" s="4" t="s">
        <v>695</v>
      </c>
      <c r="M173" s="4">
        <f>+VLOOKUP(L173,'Cotizacion menor valor'!$C$2:$M$60,11,0)</f>
        <v>1609977.55</v>
      </c>
      <c r="N173" s="4" t="b">
        <f t="shared" si="2"/>
        <v>0</v>
      </c>
      <c r="O173">
        <v>21</v>
      </c>
      <c r="P173" s="2" t="s">
        <v>153</v>
      </c>
      <c r="Q173">
        <v>3389657.9</v>
      </c>
      <c r="R173">
        <v>2691910.15</v>
      </c>
      <c r="S173">
        <v>14652702.75</v>
      </c>
      <c r="T173" s="5">
        <v>0.20584606782885081</v>
      </c>
    </row>
    <row r="174" spans="2:20" x14ac:dyDescent="0.2">
      <c r="B174" s="2">
        <v>1205610</v>
      </c>
      <c r="C174" s="2" t="s">
        <v>8</v>
      </c>
      <c r="D174" s="2" t="s">
        <v>36</v>
      </c>
      <c r="E174" s="3">
        <v>45880.52511574074</v>
      </c>
      <c r="G174" s="2" t="s">
        <v>937</v>
      </c>
      <c r="H174" s="2">
        <v>1740429</v>
      </c>
      <c r="I174" s="2" t="s">
        <v>704</v>
      </c>
      <c r="L174" s="4" t="s">
        <v>708</v>
      </c>
      <c r="M174" s="4">
        <f>+VLOOKUP(L174,'Cotizacion menor valor'!$C$2:$M$60,11,0)</f>
        <v>784886.22</v>
      </c>
      <c r="N174" s="4" t="b">
        <f t="shared" si="2"/>
        <v>0</v>
      </c>
      <c r="O174">
        <v>21</v>
      </c>
      <c r="P174" s="2" t="s">
        <v>153</v>
      </c>
      <c r="Q174">
        <v>888550.56</v>
      </c>
      <c r="R174">
        <v>6270385.5</v>
      </c>
      <c r="S174">
        <v>-113018533.73999999</v>
      </c>
      <c r="T174" s="5">
        <v>-6.0568696732350267</v>
      </c>
    </row>
    <row r="175" spans="2:20" x14ac:dyDescent="0.2">
      <c r="B175" s="2">
        <v>1205610</v>
      </c>
      <c r="C175" s="2" t="s">
        <v>8</v>
      </c>
      <c r="D175" s="2" t="s">
        <v>36</v>
      </c>
      <c r="E175" s="3">
        <v>45880.52511574074</v>
      </c>
      <c r="G175" s="2" t="s">
        <v>937</v>
      </c>
      <c r="H175" s="2">
        <v>1740430</v>
      </c>
      <c r="I175" s="2" t="s">
        <v>717</v>
      </c>
      <c r="L175" s="4" t="s">
        <v>721</v>
      </c>
      <c r="M175" s="4">
        <f>+VLOOKUP(L175,'Cotizacion menor valor'!$C$2:$M$60,11,0)</f>
        <v>1808913.23</v>
      </c>
      <c r="N175" s="4" t="b">
        <f t="shared" si="2"/>
        <v>0</v>
      </c>
      <c r="O175">
        <v>21</v>
      </c>
      <c r="P175" s="2" t="s">
        <v>153</v>
      </c>
      <c r="Q175">
        <v>1808913.23</v>
      </c>
      <c r="R175">
        <v>8806679.4700000007</v>
      </c>
      <c r="S175">
        <v>-146953091.03999999</v>
      </c>
      <c r="T175" s="5">
        <v>-3.8684919342427495</v>
      </c>
    </row>
    <row r="176" spans="2:20" x14ac:dyDescent="0.2">
      <c r="B176" s="2">
        <v>1205610</v>
      </c>
      <c r="C176" s="2" t="s">
        <v>8</v>
      </c>
      <c r="D176" s="2" t="s">
        <v>36</v>
      </c>
      <c r="E176" s="3">
        <v>45880.52511574074</v>
      </c>
      <c r="G176" s="2" t="s">
        <v>937</v>
      </c>
      <c r="H176" s="2">
        <v>1740431</v>
      </c>
      <c r="I176" s="2" t="s">
        <v>730</v>
      </c>
      <c r="L176" s="4" t="s">
        <v>734</v>
      </c>
      <c r="M176" s="4">
        <f>+VLOOKUP(L176,'Cotizacion menor valor'!$C$2:$M$60,11,0)</f>
        <v>360340.35</v>
      </c>
      <c r="N176" s="4" t="b">
        <f t="shared" si="2"/>
        <v>0</v>
      </c>
      <c r="O176">
        <v>21</v>
      </c>
      <c r="P176" s="2" t="s">
        <v>153</v>
      </c>
      <c r="Q176">
        <v>2824713.2</v>
      </c>
      <c r="R176">
        <v>381929.15</v>
      </c>
      <c r="S176">
        <v>51298465.049999997</v>
      </c>
      <c r="T176" s="5">
        <v>0.86479011391315763</v>
      </c>
    </row>
    <row r="177" spans="2:20" x14ac:dyDescent="0.2">
      <c r="B177" s="2">
        <v>1205610</v>
      </c>
      <c r="C177" s="2" t="s">
        <v>8</v>
      </c>
      <c r="D177" s="2" t="s">
        <v>36</v>
      </c>
      <c r="E177" s="3">
        <v>45880.52511574074</v>
      </c>
      <c r="G177" s="2" t="s">
        <v>937</v>
      </c>
      <c r="H177" s="2">
        <v>1740432</v>
      </c>
      <c r="I177" s="2" t="s">
        <v>743</v>
      </c>
      <c r="L177" s="4" t="s">
        <v>747</v>
      </c>
      <c r="M177" s="4">
        <f>+VLOOKUP(L177,'Cotizacion menor valor'!$C$2:$M$60,11,0)</f>
        <v>5197933.74</v>
      </c>
      <c r="N177" s="4" t="b">
        <f t="shared" si="2"/>
        <v>0</v>
      </c>
      <c r="O177">
        <v>21</v>
      </c>
      <c r="P177" s="2" t="s">
        <v>153</v>
      </c>
      <c r="Q177">
        <v>11419794.66</v>
      </c>
      <c r="R177">
        <v>7624746.2400000002</v>
      </c>
      <c r="S177">
        <v>79696016.819999993</v>
      </c>
      <c r="T177" s="5">
        <v>0.33232194912338292</v>
      </c>
    </row>
    <row r="178" spans="2:20" x14ac:dyDescent="0.2">
      <c r="B178" s="2">
        <v>1205610</v>
      </c>
      <c r="C178" s="2" t="s">
        <v>8</v>
      </c>
      <c r="D178" s="2" t="s">
        <v>36</v>
      </c>
      <c r="E178" s="3">
        <v>45880.52511574074</v>
      </c>
      <c r="G178" s="2" t="s">
        <v>937</v>
      </c>
      <c r="H178" s="2">
        <v>1740433</v>
      </c>
      <c r="I178" s="2" t="s">
        <v>756</v>
      </c>
      <c r="L178" s="4" t="s">
        <v>760</v>
      </c>
      <c r="M178" s="4">
        <f>+VLOOKUP(L178,'Cotizacion menor valor'!$C$2:$M$60,11,0)</f>
        <v>1401935.47</v>
      </c>
      <c r="N178" s="4" t="b">
        <f t="shared" si="2"/>
        <v>0</v>
      </c>
      <c r="O178">
        <v>21</v>
      </c>
      <c r="P178" s="2" t="s">
        <v>153</v>
      </c>
      <c r="Q178">
        <v>1401935.47</v>
      </c>
      <c r="R178">
        <v>3413182.29</v>
      </c>
      <c r="S178">
        <v>-42236183.219999999</v>
      </c>
      <c r="T178" s="5">
        <v>-1.4346215378943226</v>
      </c>
    </row>
    <row r="179" spans="2:20" x14ac:dyDescent="0.2">
      <c r="B179" s="2">
        <v>1205610</v>
      </c>
      <c r="C179" s="2" t="s">
        <v>8</v>
      </c>
      <c r="D179" s="2" t="s">
        <v>36</v>
      </c>
      <c r="E179" s="3">
        <v>45880.52511574074</v>
      </c>
      <c r="G179" s="2" t="s">
        <v>937</v>
      </c>
      <c r="H179" s="2">
        <v>1740434</v>
      </c>
      <c r="I179" s="2" t="s">
        <v>769</v>
      </c>
      <c r="L179" s="4" t="s">
        <v>773</v>
      </c>
      <c r="M179" s="4">
        <f>+VLOOKUP(L179,'Cotizacion menor valor'!$C$2:$M$60,11,0)</f>
        <v>463017.98</v>
      </c>
      <c r="N179" s="4" t="b">
        <f t="shared" si="2"/>
        <v>0</v>
      </c>
      <c r="O179">
        <v>21</v>
      </c>
      <c r="P179" s="2" t="s">
        <v>153</v>
      </c>
      <c r="Q179">
        <v>993037.24</v>
      </c>
      <c r="R179">
        <v>1090393.8600000001</v>
      </c>
      <c r="S179">
        <v>-2044489.02</v>
      </c>
      <c r="T179" s="5">
        <v>-9.8039243724636141E-2</v>
      </c>
    </row>
    <row r="180" spans="2:20" x14ac:dyDescent="0.2">
      <c r="B180" s="2">
        <v>1205610</v>
      </c>
      <c r="C180" s="2" t="s">
        <v>8</v>
      </c>
      <c r="D180" s="2" t="s">
        <v>36</v>
      </c>
      <c r="E180" s="3">
        <v>45880.52511574074</v>
      </c>
      <c r="G180" s="2" t="s">
        <v>937</v>
      </c>
      <c r="H180" s="2">
        <v>1740435</v>
      </c>
      <c r="I180" s="2" t="s">
        <v>782</v>
      </c>
      <c r="L180" s="4" t="s">
        <v>786</v>
      </c>
      <c r="M180" s="4">
        <f>+VLOOKUP(L180,'Cotizacion menor valor'!$C$2:$M$60,11,0)</f>
        <v>1287767.8</v>
      </c>
      <c r="N180" s="4" t="b">
        <f t="shared" si="2"/>
        <v>0</v>
      </c>
      <c r="O180">
        <v>21</v>
      </c>
      <c r="P180" s="2" t="s">
        <v>153</v>
      </c>
      <c r="Q180">
        <v>1864526.6</v>
      </c>
      <c r="R180">
        <v>1595372.15</v>
      </c>
      <c r="S180">
        <v>5652243.4500000002</v>
      </c>
      <c r="T180" s="5">
        <v>0.14435538221873584</v>
      </c>
    </row>
    <row r="181" spans="2:20" x14ac:dyDescent="0.2">
      <c r="B181" s="2">
        <v>1205610</v>
      </c>
      <c r="C181" s="2" t="s">
        <v>8</v>
      </c>
      <c r="D181" s="2" t="s">
        <v>36</v>
      </c>
      <c r="E181" s="3">
        <v>45880.52511574074</v>
      </c>
      <c r="G181" s="2" t="s">
        <v>937</v>
      </c>
      <c r="H181" s="2">
        <v>1740436</v>
      </c>
      <c r="I181" s="2" t="s">
        <v>795</v>
      </c>
      <c r="L181" s="4" t="s">
        <v>799</v>
      </c>
      <c r="M181" s="4">
        <f>+VLOOKUP(L181,'Cotizacion menor valor'!$C$2:$M$60,11,0)</f>
        <v>711988.41</v>
      </c>
      <c r="N181" s="4" t="b">
        <f t="shared" si="2"/>
        <v>0</v>
      </c>
      <c r="O181">
        <v>21</v>
      </c>
      <c r="P181" s="2" t="s">
        <v>153</v>
      </c>
      <c r="Q181">
        <v>3077840.67</v>
      </c>
      <c r="R181">
        <v>2763613.44</v>
      </c>
      <c r="S181">
        <v>6598771.8300000001</v>
      </c>
      <c r="T181" s="5">
        <v>0.10209340368486326</v>
      </c>
    </row>
    <row r="182" spans="2:20" x14ac:dyDescent="0.2">
      <c r="B182" s="2">
        <v>1205610</v>
      </c>
      <c r="C182" s="2" t="s">
        <v>8</v>
      </c>
      <c r="D182" s="2" t="s">
        <v>36</v>
      </c>
      <c r="E182" s="3">
        <v>45880.52511574074</v>
      </c>
      <c r="G182" s="2" t="s">
        <v>937</v>
      </c>
      <c r="H182" s="2">
        <v>1740437</v>
      </c>
      <c r="I182" s="2" t="s">
        <v>808</v>
      </c>
      <c r="L182" s="4" t="s">
        <v>812</v>
      </c>
      <c r="M182" s="4">
        <f>+VLOOKUP(L182,'Cotizacion menor valor'!$C$2:$M$60,11,0)</f>
        <v>302802.92</v>
      </c>
      <c r="N182" s="4" t="b">
        <f t="shared" si="2"/>
        <v>0</v>
      </c>
      <c r="O182">
        <v>21</v>
      </c>
      <c r="P182" s="2" t="s">
        <v>153</v>
      </c>
      <c r="Q182">
        <v>806277.36</v>
      </c>
      <c r="R182">
        <v>2450449.61</v>
      </c>
      <c r="S182">
        <v>-34527617.25</v>
      </c>
      <c r="T182" s="5">
        <v>-2.0392142103556026</v>
      </c>
    </row>
    <row r="183" spans="2:20" x14ac:dyDescent="0.2">
      <c r="B183" s="2">
        <v>1205610</v>
      </c>
      <c r="C183" s="2" t="s">
        <v>8</v>
      </c>
      <c r="D183" s="2" t="s">
        <v>36</v>
      </c>
      <c r="E183" s="3">
        <v>45880.52511574074</v>
      </c>
      <c r="G183" s="2" t="s">
        <v>937</v>
      </c>
      <c r="H183" s="2">
        <v>1740438</v>
      </c>
      <c r="I183" s="2" t="s">
        <v>821</v>
      </c>
      <c r="L183" s="4" t="s">
        <v>825</v>
      </c>
      <c r="M183" s="4">
        <f>+VLOOKUP(L183,'Cotizacion menor valor'!$C$2:$M$60,11,0)</f>
        <v>10613242.800000001</v>
      </c>
      <c r="N183" s="4" t="b">
        <f t="shared" si="2"/>
        <v>0</v>
      </c>
      <c r="O183">
        <v>21</v>
      </c>
      <c r="P183" s="2" t="s">
        <v>153</v>
      </c>
      <c r="Q183">
        <v>14150990.4</v>
      </c>
      <c r="R183">
        <v>45482951.579999998</v>
      </c>
      <c r="S183">
        <v>-657971184.77999997</v>
      </c>
      <c r="T183" s="5">
        <v>-2.2141179023059756</v>
      </c>
    </row>
    <row r="184" spans="2:20" x14ac:dyDescent="0.2">
      <c r="B184" s="2">
        <v>1205610</v>
      </c>
      <c r="C184" s="2" t="s">
        <v>8</v>
      </c>
      <c r="D184" s="2" t="s">
        <v>36</v>
      </c>
      <c r="E184" s="3">
        <v>45880.52511574074</v>
      </c>
      <c r="G184" s="2" t="s">
        <v>937</v>
      </c>
      <c r="H184" s="2">
        <v>1740439</v>
      </c>
      <c r="I184" s="2" t="s">
        <v>834</v>
      </c>
      <c r="L184" s="4" t="s">
        <v>838</v>
      </c>
      <c r="M184" s="4">
        <f>+VLOOKUP(L184,'Cotizacion menor valor'!$C$2:$M$60,11,0)</f>
        <v>3784567.2</v>
      </c>
      <c r="N184" s="4" t="b">
        <f t="shared" si="2"/>
        <v>0</v>
      </c>
      <c r="O184">
        <v>21</v>
      </c>
      <c r="P184" s="2" t="s">
        <v>153</v>
      </c>
      <c r="Q184">
        <v>3784567.2</v>
      </c>
      <c r="R184">
        <v>17756319.239999998</v>
      </c>
      <c r="S184">
        <v>-293406792.83999997</v>
      </c>
      <c r="T184" s="5">
        <v>-3.6917701025364273</v>
      </c>
    </row>
    <row r="185" spans="2:20" x14ac:dyDescent="0.2">
      <c r="B185" s="2">
        <v>1205610</v>
      </c>
      <c r="C185" s="2" t="s">
        <v>8</v>
      </c>
      <c r="D185" s="2" t="s">
        <v>36</v>
      </c>
      <c r="E185" s="3">
        <v>45880.52511574074</v>
      </c>
      <c r="G185" s="2" t="s">
        <v>937</v>
      </c>
      <c r="H185" s="2">
        <v>1740440</v>
      </c>
      <c r="I185" s="2" t="s">
        <v>847</v>
      </c>
      <c r="L185" s="31" t="s">
        <v>847</v>
      </c>
      <c r="M185" s="4" t="e">
        <f>+VLOOKUP(L185,'Cotizacion menor valor'!$C$2:$M$60,11,0)</f>
        <v>#N/A</v>
      </c>
      <c r="N185" s="4" t="str">
        <f t="shared" si="2"/>
        <v>n/a</v>
      </c>
      <c r="O185">
        <v>1</v>
      </c>
      <c r="P185" s="2" t="s">
        <v>153</v>
      </c>
      <c r="Q185">
        <v>0</v>
      </c>
      <c r="R185">
        <v>0</v>
      </c>
      <c r="S185">
        <v>0</v>
      </c>
      <c r="T185" s="5"/>
    </row>
    <row r="186" spans="2:20" x14ac:dyDescent="0.2">
      <c r="B186" s="2">
        <v>1205610</v>
      </c>
      <c r="C186" s="2" t="s">
        <v>8</v>
      </c>
      <c r="D186" s="2" t="s">
        <v>36</v>
      </c>
      <c r="E186" s="3">
        <v>45880.52511574074</v>
      </c>
      <c r="G186" s="2" t="s">
        <v>937</v>
      </c>
      <c r="H186" s="2">
        <v>1740441</v>
      </c>
      <c r="I186" s="2" t="s">
        <v>860</v>
      </c>
      <c r="L186" s="31" t="s">
        <v>860</v>
      </c>
      <c r="M186" s="4" t="e">
        <f>+VLOOKUP(L186,'Cotizacion menor valor'!$C$2:$M$60,11,0)</f>
        <v>#N/A</v>
      </c>
      <c r="N186" s="4" t="str">
        <f t="shared" si="2"/>
        <v>n/a</v>
      </c>
      <c r="O186">
        <v>1</v>
      </c>
      <c r="P186" s="2" t="s">
        <v>153</v>
      </c>
      <c r="Q186">
        <v>3640399765.46</v>
      </c>
      <c r="R186">
        <v>4289758068.9000001</v>
      </c>
      <c r="S186">
        <v>-649358303.44000006</v>
      </c>
      <c r="T186" s="5">
        <v>-0.17837554809257253</v>
      </c>
    </row>
    <row r="187" spans="2:20" x14ac:dyDescent="0.2">
      <c r="B187" s="2">
        <v>1205610</v>
      </c>
      <c r="C187" s="2" t="s">
        <v>8</v>
      </c>
      <c r="D187" s="2" t="s">
        <v>36</v>
      </c>
      <c r="E187" s="3">
        <v>45880.52511574074</v>
      </c>
      <c r="G187" s="2" t="s">
        <v>937</v>
      </c>
      <c r="H187" s="2">
        <v>1740442</v>
      </c>
      <c r="I187" s="2" t="s">
        <v>873</v>
      </c>
      <c r="L187" s="31" t="s">
        <v>873</v>
      </c>
      <c r="M187" s="4" t="e">
        <f>+VLOOKUP(L187,'Cotizacion menor valor'!$C$2:$M$60,11,0)</f>
        <v>#N/A</v>
      </c>
      <c r="N187" s="4" t="str">
        <f t="shared" si="2"/>
        <v>n/a</v>
      </c>
      <c r="O187">
        <v>1</v>
      </c>
      <c r="P187" s="2" t="s">
        <v>153</v>
      </c>
      <c r="Q187">
        <v>691675955.44000006</v>
      </c>
      <c r="R187">
        <v>815054033.09000003</v>
      </c>
      <c r="S187">
        <v>-123378077.65000001</v>
      </c>
      <c r="T187" s="5">
        <v>-0.17837554808669728</v>
      </c>
    </row>
    <row r="188" spans="2:20" x14ac:dyDescent="0.2">
      <c r="B188" s="2">
        <v>1205611</v>
      </c>
      <c r="C188" s="2" t="s">
        <v>9</v>
      </c>
      <c r="D188" s="2" t="s">
        <v>37</v>
      </c>
      <c r="E188" s="3">
        <v>45881.674039351848</v>
      </c>
      <c r="G188" s="2" t="s">
        <v>937</v>
      </c>
      <c r="H188" s="2">
        <v>1740381</v>
      </c>
      <c r="I188" s="2" t="s">
        <v>64</v>
      </c>
      <c r="L188" s="4" t="s">
        <v>993</v>
      </c>
      <c r="M188" s="4" t="e">
        <f>+VLOOKUP(L188,'Cotizacion menor valor'!$C$2:$M$60,11,0)</f>
        <v>#N/A</v>
      </c>
      <c r="N188" s="4" t="str">
        <f t="shared" si="2"/>
        <v>n/a</v>
      </c>
      <c r="O188">
        <v>21</v>
      </c>
      <c r="P188" s="2" t="s">
        <v>84</v>
      </c>
      <c r="Q188">
        <v>1450014991.3499999</v>
      </c>
      <c r="R188">
        <v>1450014991.3499999</v>
      </c>
      <c r="S188">
        <v>0</v>
      </c>
      <c r="T188" s="5">
        <v>0</v>
      </c>
    </row>
    <row r="189" spans="2:20" x14ac:dyDescent="0.2">
      <c r="B189" s="2">
        <v>1205611</v>
      </c>
      <c r="C189" s="2" t="s">
        <v>9</v>
      </c>
      <c r="D189" s="2" t="s">
        <v>37</v>
      </c>
      <c r="E189" s="3">
        <v>45881.674039351848</v>
      </c>
      <c r="G189" s="2" t="s">
        <v>937</v>
      </c>
      <c r="H189" s="2">
        <v>1740382</v>
      </c>
      <c r="I189" s="2" t="s">
        <v>92</v>
      </c>
      <c r="L189" s="4" t="s">
        <v>994</v>
      </c>
      <c r="M189" s="4" t="e">
        <f>+VLOOKUP(L189,'Cotizacion menor valor'!$C$2:$M$60,11,0)</f>
        <v>#N/A</v>
      </c>
      <c r="N189" s="4" t="str">
        <f t="shared" si="2"/>
        <v>n/a</v>
      </c>
      <c r="O189">
        <v>21</v>
      </c>
      <c r="P189" s="2" t="s">
        <v>84</v>
      </c>
      <c r="Q189">
        <v>9590460</v>
      </c>
      <c r="R189">
        <v>9590460</v>
      </c>
      <c r="S189">
        <v>0</v>
      </c>
      <c r="T189" s="5">
        <v>0</v>
      </c>
    </row>
    <row r="190" spans="2:20" x14ac:dyDescent="0.2">
      <c r="B190" s="2">
        <v>1205611</v>
      </c>
      <c r="C190" s="2" t="s">
        <v>9</v>
      </c>
      <c r="D190" s="2" t="s">
        <v>37</v>
      </c>
      <c r="E190" s="3">
        <v>45881.674039351848</v>
      </c>
      <c r="G190" s="2" t="s">
        <v>937</v>
      </c>
      <c r="H190" s="2">
        <v>1740383</v>
      </c>
      <c r="I190" s="2" t="s">
        <v>105</v>
      </c>
      <c r="L190" s="31" t="s">
        <v>997</v>
      </c>
      <c r="M190" s="4" t="e">
        <f>+VLOOKUP(L190,'Cotizacion menor valor'!$C$2:$M$60,11,0)</f>
        <v>#N/A</v>
      </c>
      <c r="N190" s="4" t="str">
        <f t="shared" si="2"/>
        <v>n/a</v>
      </c>
      <c r="O190">
        <v>21</v>
      </c>
      <c r="P190" s="2" t="s">
        <v>84</v>
      </c>
      <c r="Q190">
        <v>935307.52</v>
      </c>
      <c r="R190">
        <v>935307.52</v>
      </c>
      <c r="S190">
        <v>0</v>
      </c>
      <c r="T190" s="5">
        <v>0</v>
      </c>
    </row>
    <row r="191" spans="2:20" x14ac:dyDescent="0.2">
      <c r="B191" s="2">
        <v>1205611</v>
      </c>
      <c r="C191" s="2" t="s">
        <v>9</v>
      </c>
      <c r="D191" s="2" t="s">
        <v>37</v>
      </c>
      <c r="E191" s="3">
        <v>45881.674039351848</v>
      </c>
      <c r="G191" s="2" t="s">
        <v>937</v>
      </c>
      <c r="H191" s="2">
        <v>1740384</v>
      </c>
      <c r="I191" s="2" t="s">
        <v>118</v>
      </c>
      <c r="L191" s="4" t="s">
        <v>995</v>
      </c>
      <c r="M191" s="4" t="e">
        <f>+VLOOKUP(L191,'Cotizacion menor valor'!$C$2:$M$60,11,0)</f>
        <v>#N/A</v>
      </c>
      <c r="N191" s="4" t="str">
        <f t="shared" si="2"/>
        <v>n/a</v>
      </c>
      <c r="O191">
        <v>21</v>
      </c>
      <c r="P191" s="2" t="s">
        <v>84</v>
      </c>
      <c r="Q191">
        <v>87282455.790000007</v>
      </c>
      <c r="R191">
        <v>87282455.790000007</v>
      </c>
      <c r="S191">
        <v>0</v>
      </c>
      <c r="T191" s="5">
        <v>0</v>
      </c>
    </row>
    <row r="192" spans="2:20" x14ac:dyDescent="0.2">
      <c r="B192" s="2">
        <v>1205611</v>
      </c>
      <c r="C192" s="2" t="s">
        <v>9</v>
      </c>
      <c r="D192" s="2" t="s">
        <v>37</v>
      </c>
      <c r="E192" s="3">
        <v>45881.674039351848</v>
      </c>
      <c r="G192" s="2" t="s">
        <v>937</v>
      </c>
      <c r="H192" s="2">
        <v>1740385</v>
      </c>
      <c r="I192" s="2" t="s">
        <v>131</v>
      </c>
      <c r="L192" s="4" t="s">
        <v>996</v>
      </c>
      <c r="M192" s="4" t="e">
        <f>+VLOOKUP(L192,'Cotizacion menor valor'!$C$2:$M$60,11,0)</f>
        <v>#N/A</v>
      </c>
      <c r="N192" s="4" t="str">
        <f t="shared" si="2"/>
        <v>n/a</v>
      </c>
      <c r="O192">
        <v>21</v>
      </c>
      <c r="P192" s="2" t="s">
        <v>84</v>
      </c>
      <c r="Q192">
        <v>25340067.809999999</v>
      </c>
      <c r="R192">
        <v>25340067.809999999</v>
      </c>
      <c r="S192">
        <v>0</v>
      </c>
      <c r="T192" s="5">
        <v>0</v>
      </c>
    </row>
    <row r="193" spans="2:20" x14ac:dyDescent="0.2">
      <c r="B193" s="2">
        <v>1205611</v>
      </c>
      <c r="C193" s="2" t="s">
        <v>9</v>
      </c>
      <c r="D193" s="2" t="s">
        <v>37</v>
      </c>
      <c r="E193" s="3">
        <v>45881.674039351848</v>
      </c>
      <c r="G193" s="2" t="s">
        <v>937</v>
      </c>
      <c r="H193" s="2">
        <v>1740386</v>
      </c>
      <c r="I193" s="2" t="s">
        <v>144</v>
      </c>
      <c r="L193" s="4" t="s">
        <v>148</v>
      </c>
      <c r="M193" s="4">
        <f>+VLOOKUP(L193,'Cotizacion menor valor'!$C$2:$M$60,11,0)</f>
        <v>2885395.65</v>
      </c>
      <c r="N193" s="4" t="b">
        <f t="shared" si="2"/>
        <v>1</v>
      </c>
      <c r="O193">
        <v>21</v>
      </c>
      <c r="P193" s="2" t="s">
        <v>153</v>
      </c>
      <c r="Q193">
        <v>3107185.55</v>
      </c>
      <c r="R193">
        <v>2885395.65</v>
      </c>
      <c r="S193">
        <v>4657587.9000000004</v>
      </c>
      <c r="T193" s="5">
        <v>7.1379676698097416E-2</v>
      </c>
    </row>
    <row r="194" spans="2:20" x14ac:dyDescent="0.2">
      <c r="B194" s="2">
        <v>1205611</v>
      </c>
      <c r="C194" s="2" t="s">
        <v>9</v>
      </c>
      <c r="D194" s="2" t="s">
        <v>37</v>
      </c>
      <c r="E194" s="3">
        <v>45881.674039351848</v>
      </c>
      <c r="G194" s="2" t="s">
        <v>937</v>
      </c>
      <c r="H194" s="2">
        <v>1740387</v>
      </c>
      <c r="I194" s="2" t="s">
        <v>158</v>
      </c>
      <c r="L194" s="4" t="s">
        <v>162</v>
      </c>
      <c r="M194" s="4">
        <f>+VLOOKUP(L194,'Cotizacion menor valor'!$C$2:$M$60,11,0)</f>
        <v>1518675.72</v>
      </c>
      <c r="N194" s="4" t="b">
        <f t="shared" si="2"/>
        <v>1</v>
      </c>
      <c r="O194">
        <v>21</v>
      </c>
      <c r="P194" s="2" t="s">
        <v>153</v>
      </c>
      <c r="Q194">
        <v>2122648.56</v>
      </c>
      <c r="R194">
        <v>1518675.72</v>
      </c>
      <c r="S194">
        <v>12683429.640000001</v>
      </c>
      <c r="T194" s="5">
        <v>0.28453737061400308</v>
      </c>
    </row>
    <row r="195" spans="2:20" x14ac:dyDescent="0.2">
      <c r="B195" s="2">
        <v>1205611</v>
      </c>
      <c r="C195" s="2" t="s">
        <v>9</v>
      </c>
      <c r="D195" s="2" t="s">
        <v>37</v>
      </c>
      <c r="E195" s="3">
        <v>45881.674039351848</v>
      </c>
      <c r="G195" s="2" t="s">
        <v>937</v>
      </c>
      <c r="H195" s="2">
        <v>1740388</v>
      </c>
      <c r="I195" s="2" t="s">
        <v>171</v>
      </c>
      <c r="L195" s="4" t="s">
        <v>175</v>
      </c>
      <c r="M195" s="4">
        <f>+VLOOKUP(L195,'Cotizacion menor valor'!$C$2:$M$60,11,0)</f>
        <v>2641589.5</v>
      </c>
      <c r="N195" s="4" t="b">
        <f t="shared" ref="N195:N258" si="3">IFERROR(M195=R195,"n/a")</f>
        <v>1</v>
      </c>
      <c r="O195">
        <v>21</v>
      </c>
      <c r="P195" s="2" t="s">
        <v>153</v>
      </c>
      <c r="Q195">
        <v>3954597.45</v>
      </c>
      <c r="R195">
        <v>2641589.5</v>
      </c>
      <c r="S195">
        <v>27573166.949999999</v>
      </c>
      <c r="T195" s="5">
        <v>0.33202063335169552</v>
      </c>
    </row>
    <row r="196" spans="2:20" x14ac:dyDescent="0.2">
      <c r="B196" s="2">
        <v>1205611</v>
      </c>
      <c r="C196" s="2" t="s">
        <v>9</v>
      </c>
      <c r="D196" s="2" t="s">
        <v>37</v>
      </c>
      <c r="E196" s="3">
        <v>45881.674039351848</v>
      </c>
      <c r="G196" s="2" t="s">
        <v>937</v>
      </c>
      <c r="H196" s="2">
        <v>1740389</v>
      </c>
      <c r="I196" s="2" t="s">
        <v>184</v>
      </c>
      <c r="L196" s="4" t="s">
        <v>188</v>
      </c>
      <c r="M196" s="4">
        <f>+VLOOKUP(L196,'Cotizacion menor valor'!$C$2:$M$60,11,0)</f>
        <v>1236194.1000000001</v>
      </c>
      <c r="N196" s="4" t="b">
        <f t="shared" si="3"/>
        <v>1</v>
      </c>
      <c r="O196">
        <v>21</v>
      </c>
      <c r="P196" s="2" t="s">
        <v>153</v>
      </c>
      <c r="Q196">
        <v>2264158.98</v>
      </c>
      <c r="R196">
        <v>1236194.1000000001</v>
      </c>
      <c r="S196">
        <v>21587262.48</v>
      </c>
      <c r="T196" s="5">
        <v>0.45401621046946095</v>
      </c>
    </row>
    <row r="197" spans="2:20" x14ac:dyDescent="0.2">
      <c r="B197" s="2">
        <v>1205611</v>
      </c>
      <c r="C197" s="2" t="s">
        <v>9</v>
      </c>
      <c r="D197" s="2" t="s">
        <v>37</v>
      </c>
      <c r="E197" s="3">
        <v>45881.674039351848</v>
      </c>
      <c r="G197" s="2" t="s">
        <v>937</v>
      </c>
      <c r="H197" s="2">
        <v>1740390</v>
      </c>
      <c r="I197" s="2" t="s">
        <v>197</v>
      </c>
      <c r="L197" s="4" t="s">
        <v>201</v>
      </c>
      <c r="M197" s="4">
        <f>+VLOOKUP(L197,'Cotizacion menor valor'!$C$2:$M$60,11,0)</f>
        <v>3156483.66</v>
      </c>
      <c r="N197" s="4" t="b">
        <f t="shared" si="3"/>
        <v>1</v>
      </c>
      <c r="O197">
        <v>21</v>
      </c>
      <c r="P197" s="2" t="s">
        <v>153</v>
      </c>
      <c r="Q197">
        <v>5935735.5899999999</v>
      </c>
      <c r="R197">
        <v>3156483.66</v>
      </c>
      <c r="S197">
        <v>58364290.530000001</v>
      </c>
      <c r="T197" s="5">
        <v>0.46822367470044263</v>
      </c>
    </row>
    <row r="198" spans="2:20" x14ac:dyDescent="0.2">
      <c r="B198" s="2">
        <v>1205611</v>
      </c>
      <c r="C198" s="2" t="s">
        <v>9</v>
      </c>
      <c r="D198" s="2" t="s">
        <v>37</v>
      </c>
      <c r="E198" s="3">
        <v>45881.674039351848</v>
      </c>
      <c r="G198" s="2" t="s">
        <v>937</v>
      </c>
      <c r="H198" s="2">
        <v>1740391</v>
      </c>
      <c r="I198" s="2" t="s">
        <v>210</v>
      </c>
      <c r="L198" s="4" t="s">
        <v>214</v>
      </c>
      <c r="M198" s="4">
        <f>+VLOOKUP(L198,'Cotizacion menor valor'!$C$2:$M$60,11,0)</f>
        <v>3062101.38</v>
      </c>
      <c r="N198" s="4" t="b">
        <f t="shared" si="3"/>
        <v>1</v>
      </c>
      <c r="O198">
        <v>21</v>
      </c>
      <c r="P198" s="2" t="s">
        <v>153</v>
      </c>
      <c r="Q198">
        <v>6509456.0999999996</v>
      </c>
      <c r="R198">
        <v>3062101.38</v>
      </c>
      <c r="S198">
        <v>72394449.120000005</v>
      </c>
      <c r="T198" s="5">
        <v>0.52959182257946247</v>
      </c>
    </row>
    <row r="199" spans="2:20" x14ac:dyDescent="0.2">
      <c r="B199" s="2">
        <v>1205611</v>
      </c>
      <c r="C199" s="2" t="s">
        <v>9</v>
      </c>
      <c r="D199" s="2" t="s">
        <v>37</v>
      </c>
      <c r="E199" s="3">
        <v>45881.674039351848</v>
      </c>
      <c r="G199" s="2" t="s">
        <v>937</v>
      </c>
      <c r="H199" s="2">
        <v>1740392</v>
      </c>
      <c r="I199" s="2" t="s">
        <v>223</v>
      </c>
      <c r="L199" s="4" t="s">
        <v>227</v>
      </c>
      <c r="M199" s="4">
        <f>+VLOOKUP(L199,'Cotizacion menor valor'!$C$2:$M$60,11,0)</f>
        <v>355254.39</v>
      </c>
      <c r="N199" s="4" t="b">
        <f t="shared" si="3"/>
        <v>1</v>
      </c>
      <c r="O199">
        <v>21</v>
      </c>
      <c r="P199" s="2" t="s">
        <v>153</v>
      </c>
      <c r="Q199">
        <v>566039.1</v>
      </c>
      <c r="R199">
        <v>355254.39</v>
      </c>
      <c r="S199">
        <v>4426478.91</v>
      </c>
      <c r="T199" s="5">
        <v>0.37238542355112925</v>
      </c>
    </row>
    <row r="200" spans="2:20" x14ac:dyDescent="0.2">
      <c r="B200" s="2">
        <v>1205611</v>
      </c>
      <c r="C200" s="2" t="s">
        <v>9</v>
      </c>
      <c r="D200" s="2" t="s">
        <v>37</v>
      </c>
      <c r="E200" s="3">
        <v>45881.674039351848</v>
      </c>
      <c r="G200" s="2" t="s">
        <v>937</v>
      </c>
      <c r="H200" s="2">
        <v>1740393</v>
      </c>
      <c r="I200" s="2" t="s">
        <v>236</v>
      </c>
      <c r="L200" s="4" t="s">
        <v>240</v>
      </c>
      <c r="M200" s="4">
        <f>+VLOOKUP(L200,'Cotizacion menor valor'!$C$2:$M$60,11,0)</f>
        <v>293916.18</v>
      </c>
      <c r="N200" s="4" t="b">
        <f t="shared" si="3"/>
        <v>1</v>
      </c>
      <c r="O200">
        <v>21</v>
      </c>
      <c r="P200" s="2" t="s">
        <v>153</v>
      </c>
      <c r="Q200">
        <v>495285.18</v>
      </c>
      <c r="R200">
        <v>293916.18</v>
      </c>
      <c r="S200">
        <v>4228749</v>
      </c>
      <c r="T200" s="5">
        <v>0.40657182595287827</v>
      </c>
    </row>
    <row r="201" spans="2:20" x14ac:dyDescent="0.2">
      <c r="B201" s="2">
        <v>1205611</v>
      </c>
      <c r="C201" s="2" t="s">
        <v>9</v>
      </c>
      <c r="D201" s="2" t="s">
        <v>37</v>
      </c>
      <c r="E201" s="3">
        <v>45881.674039351848</v>
      </c>
      <c r="G201" s="2" t="s">
        <v>937</v>
      </c>
      <c r="H201" s="2">
        <v>1740394</v>
      </c>
      <c r="I201" s="2" t="s">
        <v>249</v>
      </c>
      <c r="L201" s="4" t="s">
        <v>253</v>
      </c>
      <c r="M201" s="4">
        <f>+VLOOKUP(L201,'Cotizacion menor valor'!$C$2:$M$60,11,0)</f>
        <v>7909194.9000000004</v>
      </c>
      <c r="N201" s="4" t="b">
        <f t="shared" si="3"/>
        <v>1</v>
      </c>
      <c r="O201">
        <v>21</v>
      </c>
      <c r="P201" s="2" t="s">
        <v>153</v>
      </c>
      <c r="Q201">
        <v>7909194.9000000004</v>
      </c>
      <c r="R201">
        <v>7909194.9000000004</v>
      </c>
      <c r="S201">
        <v>0</v>
      </c>
      <c r="T201" s="5">
        <v>0</v>
      </c>
    </row>
    <row r="202" spans="2:20" x14ac:dyDescent="0.2">
      <c r="B202" s="2">
        <v>1205611</v>
      </c>
      <c r="C202" s="2" t="s">
        <v>9</v>
      </c>
      <c r="D202" s="2" t="s">
        <v>37</v>
      </c>
      <c r="E202" s="3">
        <v>45881.674039351848</v>
      </c>
      <c r="G202" s="2" t="s">
        <v>937</v>
      </c>
      <c r="H202" s="2">
        <v>1740395</v>
      </c>
      <c r="I202" s="2" t="s">
        <v>262</v>
      </c>
      <c r="L202" s="4" t="s">
        <v>266</v>
      </c>
      <c r="M202" s="4">
        <f>+VLOOKUP(L202,'Cotizacion menor valor'!$C$2:$M$60,11,0)</f>
        <v>1981138.14</v>
      </c>
      <c r="N202" s="4" t="b">
        <f t="shared" si="3"/>
        <v>1</v>
      </c>
      <c r="O202">
        <v>21</v>
      </c>
      <c r="P202" s="2" t="s">
        <v>153</v>
      </c>
      <c r="Q202">
        <v>1981138.14</v>
      </c>
      <c r="R202">
        <v>1981138.14</v>
      </c>
      <c r="S202">
        <v>0</v>
      </c>
      <c r="T202" s="5">
        <v>0</v>
      </c>
    </row>
    <row r="203" spans="2:20" x14ac:dyDescent="0.2">
      <c r="B203" s="2">
        <v>1205611</v>
      </c>
      <c r="C203" s="2" t="s">
        <v>9</v>
      </c>
      <c r="D203" s="2" t="s">
        <v>37</v>
      </c>
      <c r="E203" s="3">
        <v>45881.674039351848</v>
      </c>
      <c r="G203" s="2" t="s">
        <v>937</v>
      </c>
      <c r="H203" s="2">
        <v>1740396</v>
      </c>
      <c r="I203" s="2" t="s">
        <v>275</v>
      </c>
      <c r="L203" s="4" t="s">
        <v>279</v>
      </c>
      <c r="M203" s="4">
        <f>+VLOOKUP(L203,'Cotizacion menor valor'!$C$2:$M$60,11,0)</f>
        <v>820677.36</v>
      </c>
      <c r="N203" s="4" t="b">
        <f t="shared" si="3"/>
        <v>1</v>
      </c>
      <c r="O203">
        <v>21</v>
      </c>
      <c r="P203" s="2" t="s">
        <v>153</v>
      </c>
      <c r="Q203">
        <v>2122648.56</v>
      </c>
      <c r="R203">
        <v>820677.36</v>
      </c>
      <c r="S203">
        <v>27341395.199999999</v>
      </c>
      <c r="T203" s="5">
        <v>0.61337106129334951</v>
      </c>
    </row>
    <row r="204" spans="2:20" x14ac:dyDescent="0.2">
      <c r="B204" s="2">
        <v>1205611</v>
      </c>
      <c r="C204" s="2" t="s">
        <v>9</v>
      </c>
      <c r="D204" s="2" t="s">
        <v>37</v>
      </c>
      <c r="E204" s="3">
        <v>45881.674039351848</v>
      </c>
      <c r="G204" s="2" t="s">
        <v>937</v>
      </c>
      <c r="H204" s="2">
        <v>1740397</v>
      </c>
      <c r="I204" s="2" t="s">
        <v>288</v>
      </c>
      <c r="L204" s="4" t="s">
        <v>292</v>
      </c>
      <c r="M204" s="4">
        <f>+VLOOKUP(L204,'Cotizacion menor valor'!$C$2:$M$60,11,0)</f>
        <v>1371786</v>
      </c>
      <c r="N204" s="4" t="b">
        <f t="shared" si="3"/>
        <v>1</v>
      </c>
      <c r="O204">
        <v>21</v>
      </c>
      <c r="P204" s="2" t="s">
        <v>153</v>
      </c>
      <c r="Q204">
        <v>1981138.14</v>
      </c>
      <c r="R204">
        <v>1371786</v>
      </c>
      <c r="S204">
        <v>12796394.939999999</v>
      </c>
      <c r="T204" s="5">
        <v>0.30757680532060222</v>
      </c>
    </row>
    <row r="205" spans="2:20" x14ac:dyDescent="0.2">
      <c r="B205" s="2">
        <v>1205611</v>
      </c>
      <c r="C205" s="2" t="s">
        <v>9</v>
      </c>
      <c r="D205" s="2" t="s">
        <v>37</v>
      </c>
      <c r="E205" s="3">
        <v>45881.674039351848</v>
      </c>
      <c r="G205" s="2" t="s">
        <v>937</v>
      </c>
      <c r="H205" s="2">
        <v>1740398</v>
      </c>
      <c r="I205" s="2" t="s">
        <v>301</v>
      </c>
      <c r="L205" s="4" t="s">
        <v>305</v>
      </c>
      <c r="M205" s="4">
        <f>+VLOOKUP(L205,'Cotizacion menor valor'!$C$2:$M$60,11,0)</f>
        <v>661411.38</v>
      </c>
      <c r="N205" s="4" t="b">
        <f t="shared" si="3"/>
        <v>1</v>
      </c>
      <c r="O205">
        <v>21</v>
      </c>
      <c r="P205" s="2" t="s">
        <v>153</v>
      </c>
      <c r="Q205">
        <v>990569.07</v>
      </c>
      <c r="R205">
        <v>661411.38</v>
      </c>
      <c r="S205">
        <v>6912311.4900000002</v>
      </c>
      <c r="T205" s="5">
        <v>0.33229150795108109</v>
      </c>
    </row>
    <row r="206" spans="2:20" x14ac:dyDescent="0.2">
      <c r="B206" s="2">
        <v>1205611</v>
      </c>
      <c r="C206" s="2" t="s">
        <v>9</v>
      </c>
      <c r="D206" s="2" t="s">
        <v>37</v>
      </c>
      <c r="E206" s="3">
        <v>45881.674039351848</v>
      </c>
      <c r="G206" s="2" t="s">
        <v>937</v>
      </c>
      <c r="H206" s="2">
        <v>1740399</v>
      </c>
      <c r="I206" s="2" t="s">
        <v>314</v>
      </c>
      <c r="L206" s="4" t="s">
        <v>318</v>
      </c>
      <c r="M206" s="4">
        <f>+VLOOKUP(L206,'Cotizacion menor valor'!$C$2:$M$60,11,0)</f>
        <v>2655015.5499999998</v>
      </c>
      <c r="N206" s="4" t="b">
        <f t="shared" si="3"/>
        <v>1</v>
      </c>
      <c r="O206">
        <v>21</v>
      </c>
      <c r="P206" s="2" t="s">
        <v>153</v>
      </c>
      <c r="Q206">
        <v>2655015.5499999998</v>
      </c>
      <c r="R206">
        <v>2655015.5499999998</v>
      </c>
      <c r="S206">
        <v>0</v>
      </c>
      <c r="T206" s="5">
        <v>0</v>
      </c>
    </row>
    <row r="207" spans="2:20" x14ac:dyDescent="0.2">
      <c r="B207" s="2">
        <v>1205611</v>
      </c>
      <c r="C207" s="2" t="s">
        <v>9</v>
      </c>
      <c r="D207" s="2" t="s">
        <v>37</v>
      </c>
      <c r="E207" s="3">
        <v>45881.674039351848</v>
      </c>
      <c r="G207" s="2" t="s">
        <v>937</v>
      </c>
      <c r="H207" s="2">
        <v>1740400</v>
      </c>
      <c r="I207" s="2" t="s">
        <v>327</v>
      </c>
      <c r="L207" s="4" t="s">
        <v>331</v>
      </c>
      <c r="M207" s="4">
        <f>+VLOOKUP(L207,'Cotizacion menor valor'!$C$2:$M$60,11,0)</f>
        <v>1330085.46</v>
      </c>
      <c r="N207" s="4" t="b">
        <f t="shared" si="3"/>
        <v>1</v>
      </c>
      <c r="O207">
        <v>21</v>
      </c>
      <c r="P207" s="2" t="s">
        <v>153</v>
      </c>
      <c r="Q207">
        <v>1330085.46</v>
      </c>
      <c r="R207">
        <v>1330085.46</v>
      </c>
      <c r="S207">
        <v>0</v>
      </c>
      <c r="T207" s="5">
        <v>0</v>
      </c>
    </row>
    <row r="208" spans="2:20" x14ac:dyDescent="0.2">
      <c r="B208" s="2">
        <v>1205611</v>
      </c>
      <c r="C208" s="2" t="s">
        <v>9</v>
      </c>
      <c r="D208" s="2" t="s">
        <v>37</v>
      </c>
      <c r="E208" s="3">
        <v>45881.674039351848</v>
      </c>
      <c r="G208" s="2" t="s">
        <v>937</v>
      </c>
      <c r="H208" s="2">
        <v>1740401</v>
      </c>
      <c r="I208" s="2" t="s">
        <v>340</v>
      </c>
      <c r="L208" s="4" t="s">
        <v>344</v>
      </c>
      <c r="M208" s="4">
        <f>+VLOOKUP(L208,'Cotizacion menor valor'!$C$2:$M$60,11,0)</f>
        <v>215877.7</v>
      </c>
      <c r="N208" s="4" t="b">
        <f t="shared" si="3"/>
        <v>1</v>
      </c>
      <c r="O208">
        <v>21</v>
      </c>
      <c r="P208" s="2" t="s">
        <v>153</v>
      </c>
      <c r="Q208">
        <v>215877.7</v>
      </c>
      <c r="R208">
        <v>215877.7</v>
      </c>
      <c r="S208">
        <v>0</v>
      </c>
      <c r="T208" s="5">
        <v>0</v>
      </c>
    </row>
    <row r="209" spans="2:20" x14ac:dyDescent="0.2">
      <c r="B209" s="2">
        <v>1205611</v>
      </c>
      <c r="C209" s="2" t="s">
        <v>9</v>
      </c>
      <c r="D209" s="2" t="s">
        <v>37</v>
      </c>
      <c r="E209" s="3">
        <v>45881.674039351848</v>
      </c>
      <c r="G209" s="2" t="s">
        <v>937</v>
      </c>
      <c r="H209" s="2">
        <v>1740402</v>
      </c>
      <c r="I209" s="2" t="s">
        <v>353</v>
      </c>
      <c r="L209" s="4" t="s">
        <v>357</v>
      </c>
      <c r="M209" s="4">
        <f>+VLOOKUP(L209,'Cotizacion menor valor'!$C$2:$M$60,11,0)</f>
        <v>1388728.4</v>
      </c>
      <c r="N209" s="4" t="b">
        <f t="shared" si="3"/>
        <v>1</v>
      </c>
      <c r="O209">
        <v>21</v>
      </c>
      <c r="P209" s="2" t="s">
        <v>153</v>
      </c>
      <c r="Q209">
        <v>1388728.4</v>
      </c>
      <c r="R209">
        <v>1388728.4</v>
      </c>
      <c r="S209">
        <v>0</v>
      </c>
      <c r="T209" s="5">
        <v>0</v>
      </c>
    </row>
    <row r="210" spans="2:20" x14ac:dyDescent="0.2">
      <c r="B210" s="2">
        <v>1205611</v>
      </c>
      <c r="C210" s="2" t="s">
        <v>9</v>
      </c>
      <c r="D210" s="2" t="s">
        <v>37</v>
      </c>
      <c r="E210" s="3">
        <v>45881.674039351848</v>
      </c>
      <c r="G210" s="2" t="s">
        <v>937</v>
      </c>
      <c r="H210" s="2">
        <v>1740403</v>
      </c>
      <c r="I210" s="2" t="s">
        <v>366</v>
      </c>
      <c r="L210" s="4" t="s">
        <v>370</v>
      </c>
      <c r="M210" s="4">
        <f>+VLOOKUP(L210,'Cotizacion menor valor'!$C$2:$M$60,11,0)</f>
        <v>678493.56</v>
      </c>
      <c r="N210" s="4" t="b">
        <f t="shared" si="3"/>
        <v>1</v>
      </c>
      <c r="O210">
        <v>21</v>
      </c>
      <c r="P210" s="2" t="s">
        <v>153</v>
      </c>
      <c r="Q210">
        <v>678493.56</v>
      </c>
      <c r="R210">
        <v>678493.56</v>
      </c>
      <c r="S210">
        <v>0</v>
      </c>
      <c r="T210" s="5">
        <v>0</v>
      </c>
    </row>
    <row r="211" spans="2:20" x14ac:dyDescent="0.2">
      <c r="B211" s="2">
        <v>1205611</v>
      </c>
      <c r="C211" s="2" t="s">
        <v>9</v>
      </c>
      <c r="D211" s="2" t="s">
        <v>37</v>
      </c>
      <c r="E211" s="3">
        <v>45881.674039351848</v>
      </c>
      <c r="G211" s="2" t="s">
        <v>937</v>
      </c>
      <c r="H211" s="2">
        <v>1740404</v>
      </c>
      <c r="I211" s="2" t="s">
        <v>379</v>
      </c>
      <c r="L211" s="4" t="s">
        <v>383</v>
      </c>
      <c r="M211" s="4">
        <f>+VLOOKUP(L211,'Cotizacion menor valor'!$C$2:$M$60,11,0)</f>
        <v>3347515.15</v>
      </c>
      <c r="N211" s="4" t="b">
        <f t="shared" si="3"/>
        <v>1</v>
      </c>
      <c r="O211">
        <v>21</v>
      </c>
      <c r="P211" s="2" t="s">
        <v>153</v>
      </c>
      <c r="Q211">
        <v>3347515.15</v>
      </c>
      <c r="R211">
        <v>3347515.15</v>
      </c>
      <c r="S211">
        <v>0</v>
      </c>
      <c r="T211" s="5">
        <v>0</v>
      </c>
    </row>
    <row r="212" spans="2:20" x14ac:dyDescent="0.2">
      <c r="B212" s="2">
        <v>1205611</v>
      </c>
      <c r="C212" s="2" t="s">
        <v>9</v>
      </c>
      <c r="D212" s="2" t="s">
        <v>37</v>
      </c>
      <c r="E212" s="3">
        <v>45881.674039351848</v>
      </c>
      <c r="G212" s="2" t="s">
        <v>937</v>
      </c>
      <c r="H212" s="2">
        <v>1740405</v>
      </c>
      <c r="I212" s="2" t="s">
        <v>392</v>
      </c>
      <c r="L212" s="4" t="s">
        <v>396</v>
      </c>
      <c r="M212" s="4">
        <f>+VLOOKUP(L212,'Cotizacion menor valor'!$C$2:$M$60,11,0)</f>
        <v>559044.72</v>
      </c>
      <c r="N212" s="4" t="b">
        <f t="shared" si="3"/>
        <v>1</v>
      </c>
      <c r="O212">
        <v>21</v>
      </c>
      <c r="P212" s="2" t="s">
        <v>153</v>
      </c>
      <c r="Q212">
        <v>559044.72</v>
      </c>
      <c r="R212">
        <v>559044.72</v>
      </c>
      <c r="S212">
        <v>0</v>
      </c>
      <c r="T212" s="5">
        <v>0</v>
      </c>
    </row>
    <row r="213" spans="2:20" x14ac:dyDescent="0.2">
      <c r="B213" s="2">
        <v>1205611</v>
      </c>
      <c r="C213" s="2" t="s">
        <v>9</v>
      </c>
      <c r="D213" s="2" t="s">
        <v>37</v>
      </c>
      <c r="E213" s="3">
        <v>45881.674039351848</v>
      </c>
      <c r="G213" s="2" t="s">
        <v>937</v>
      </c>
      <c r="H213" s="2">
        <v>1740406</v>
      </c>
      <c r="I213" s="2" t="s">
        <v>405</v>
      </c>
      <c r="L213" s="4" t="s">
        <v>409</v>
      </c>
      <c r="M213" s="4">
        <f>+VLOOKUP(L213,'Cotizacion menor valor'!$C$2:$M$60,11,0)</f>
        <v>5087777.78</v>
      </c>
      <c r="N213" s="4" t="b">
        <f t="shared" si="3"/>
        <v>1</v>
      </c>
      <c r="O213">
        <v>21</v>
      </c>
      <c r="P213" s="2" t="s">
        <v>153</v>
      </c>
      <c r="Q213">
        <v>5087777.78</v>
      </c>
      <c r="R213">
        <v>5087777.78</v>
      </c>
      <c r="S213">
        <v>0</v>
      </c>
      <c r="T213" s="5">
        <v>0</v>
      </c>
    </row>
    <row r="214" spans="2:20" x14ac:dyDescent="0.2">
      <c r="B214" s="2">
        <v>1205611</v>
      </c>
      <c r="C214" s="2" t="s">
        <v>9</v>
      </c>
      <c r="D214" s="2" t="s">
        <v>37</v>
      </c>
      <c r="E214" s="3">
        <v>45881.674039351848</v>
      </c>
      <c r="G214" s="2" t="s">
        <v>937</v>
      </c>
      <c r="H214" s="2">
        <v>1740407</v>
      </c>
      <c r="I214" s="2" t="s">
        <v>418</v>
      </c>
      <c r="L214" s="4" t="s">
        <v>422</v>
      </c>
      <c r="M214" s="4">
        <f>+VLOOKUP(L214,'Cotizacion menor valor'!$C$2:$M$60,11,0)</f>
        <v>3347515.15</v>
      </c>
      <c r="N214" s="4" t="b">
        <f t="shared" si="3"/>
        <v>1</v>
      </c>
      <c r="O214">
        <v>21</v>
      </c>
      <c r="P214" s="2" t="s">
        <v>153</v>
      </c>
      <c r="Q214">
        <v>3347515.15</v>
      </c>
      <c r="R214">
        <v>3347515.15</v>
      </c>
      <c r="S214">
        <v>0</v>
      </c>
      <c r="T214" s="5">
        <v>0</v>
      </c>
    </row>
    <row r="215" spans="2:20" x14ac:dyDescent="0.2">
      <c r="B215" s="2">
        <v>1205611</v>
      </c>
      <c r="C215" s="2" t="s">
        <v>9</v>
      </c>
      <c r="D215" s="2" t="s">
        <v>37</v>
      </c>
      <c r="E215" s="3">
        <v>45881.674039351848</v>
      </c>
      <c r="G215" s="2" t="s">
        <v>937</v>
      </c>
      <c r="H215" s="2">
        <v>1740408</v>
      </c>
      <c r="I215" s="2" t="s">
        <v>431</v>
      </c>
      <c r="L215" s="4" t="s">
        <v>435</v>
      </c>
      <c r="M215" s="4">
        <f>+VLOOKUP(L215,'Cotizacion menor valor'!$C$2:$M$60,11,0)</f>
        <v>1947760.9</v>
      </c>
      <c r="N215" s="4" t="b">
        <f t="shared" si="3"/>
        <v>1</v>
      </c>
      <c r="O215">
        <v>21</v>
      </c>
      <c r="P215" s="2" t="s">
        <v>153</v>
      </c>
      <c r="Q215">
        <v>1947760.9</v>
      </c>
      <c r="R215">
        <v>1947760.9</v>
      </c>
      <c r="S215">
        <v>0</v>
      </c>
      <c r="T215" s="5">
        <v>0</v>
      </c>
    </row>
    <row r="216" spans="2:20" x14ac:dyDescent="0.2">
      <c r="B216" s="2">
        <v>1205611</v>
      </c>
      <c r="C216" s="2" t="s">
        <v>9</v>
      </c>
      <c r="D216" s="2" t="s">
        <v>37</v>
      </c>
      <c r="E216" s="3">
        <v>45881.674039351848</v>
      </c>
      <c r="G216" s="2" t="s">
        <v>937</v>
      </c>
      <c r="H216" s="2">
        <v>1740409</v>
      </c>
      <c r="I216" s="2" t="s">
        <v>444</v>
      </c>
      <c r="L216" s="4" t="s">
        <v>448</v>
      </c>
      <c r="M216" s="4">
        <f>+VLOOKUP(L216,'Cotizacion menor valor'!$C$2:$M$60,11,0)</f>
        <v>2306665.77</v>
      </c>
      <c r="N216" s="4" t="b">
        <f t="shared" si="3"/>
        <v>1</v>
      </c>
      <c r="O216">
        <v>21</v>
      </c>
      <c r="P216" s="2" t="s">
        <v>153</v>
      </c>
      <c r="Q216">
        <v>2355091.08</v>
      </c>
      <c r="R216">
        <v>2306665.77</v>
      </c>
      <c r="S216">
        <v>1016931.51</v>
      </c>
      <c r="T216" s="5">
        <v>2.0561969093781291E-2</v>
      </c>
    </row>
    <row r="217" spans="2:20" x14ac:dyDescent="0.2">
      <c r="B217" s="2">
        <v>1205611</v>
      </c>
      <c r="C217" s="2" t="s">
        <v>9</v>
      </c>
      <c r="D217" s="2" t="s">
        <v>37</v>
      </c>
      <c r="E217" s="3">
        <v>45881.674039351848</v>
      </c>
      <c r="G217" s="2" t="s">
        <v>937</v>
      </c>
      <c r="H217" s="2">
        <v>1740410</v>
      </c>
      <c r="I217" s="2" t="s">
        <v>457</v>
      </c>
      <c r="L217" s="4" t="s">
        <v>461</v>
      </c>
      <c r="M217" s="4">
        <f>+VLOOKUP(L217,'Cotizacion menor valor'!$C$2:$M$60,11,0)</f>
        <v>2306665.77</v>
      </c>
      <c r="N217" s="4" t="b">
        <f t="shared" si="3"/>
        <v>1</v>
      </c>
      <c r="O217">
        <v>21</v>
      </c>
      <c r="P217" s="2" t="s">
        <v>153</v>
      </c>
      <c r="Q217">
        <v>2355091.08</v>
      </c>
      <c r="R217">
        <v>2306665.77</v>
      </c>
      <c r="S217">
        <v>1016931.51</v>
      </c>
      <c r="T217" s="5">
        <v>2.0561969093781291E-2</v>
      </c>
    </row>
    <row r="218" spans="2:20" x14ac:dyDescent="0.2">
      <c r="B218" s="2">
        <v>1205611</v>
      </c>
      <c r="C218" s="2" t="s">
        <v>9</v>
      </c>
      <c r="D218" s="2" t="s">
        <v>37</v>
      </c>
      <c r="E218" s="3">
        <v>45881.674039351848</v>
      </c>
      <c r="G218" s="2" t="s">
        <v>937</v>
      </c>
      <c r="H218" s="2">
        <v>1740411</v>
      </c>
      <c r="I218" s="2" t="s">
        <v>470</v>
      </c>
      <c r="L218" s="4" t="s">
        <v>474</v>
      </c>
      <c r="M218" s="4">
        <f>+VLOOKUP(L218,'Cotizacion menor valor'!$C$2:$M$60,11,0)</f>
        <v>962329</v>
      </c>
      <c r="N218" s="4" t="b">
        <f t="shared" si="3"/>
        <v>1</v>
      </c>
      <c r="O218">
        <v>21</v>
      </c>
      <c r="P218" s="2" t="s">
        <v>153</v>
      </c>
      <c r="Q218">
        <v>962329</v>
      </c>
      <c r="R218">
        <v>962329</v>
      </c>
      <c r="S218">
        <v>0</v>
      </c>
      <c r="T218" s="5">
        <v>0</v>
      </c>
    </row>
    <row r="219" spans="2:20" x14ac:dyDescent="0.2">
      <c r="B219" s="2">
        <v>1205611</v>
      </c>
      <c r="C219" s="2" t="s">
        <v>9</v>
      </c>
      <c r="D219" s="2" t="s">
        <v>37</v>
      </c>
      <c r="E219" s="3">
        <v>45881.674039351848</v>
      </c>
      <c r="G219" s="2" t="s">
        <v>937</v>
      </c>
      <c r="H219" s="2">
        <v>1740412</v>
      </c>
      <c r="I219" s="2" t="s">
        <v>483</v>
      </c>
      <c r="L219" s="4" t="s">
        <v>487</v>
      </c>
      <c r="M219" s="4">
        <f>+VLOOKUP(L219,'Cotizacion menor valor'!$C$2:$M$60,11,0)</f>
        <v>278177.25</v>
      </c>
      <c r="N219" s="4" t="b">
        <f t="shared" si="3"/>
        <v>1</v>
      </c>
      <c r="O219">
        <v>21</v>
      </c>
      <c r="P219" s="2" t="s">
        <v>153</v>
      </c>
      <c r="Q219">
        <v>278177.25</v>
      </c>
      <c r="R219">
        <v>278177.25</v>
      </c>
      <c r="S219">
        <v>0</v>
      </c>
      <c r="T219" s="5">
        <v>0</v>
      </c>
    </row>
    <row r="220" spans="2:20" x14ac:dyDescent="0.2">
      <c r="B220" s="2">
        <v>1205611</v>
      </c>
      <c r="C220" s="2" t="s">
        <v>9</v>
      </c>
      <c r="D220" s="2" t="s">
        <v>37</v>
      </c>
      <c r="E220" s="3">
        <v>45881.674039351848</v>
      </c>
      <c r="G220" s="2" t="s">
        <v>937</v>
      </c>
      <c r="H220" s="2">
        <v>1740413</v>
      </c>
      <c r="I220" s="2" t="s">
        <v>496</v>
      </c>
      <c r="L220" s="4" t="s">
        <v>500</v>
      </c>
      <c r="M220" s="4">
        <f>+VLOOKUP(L220,'Cotizacion menor valor'!$C$2:$M$60,11,0)</f>
        <v>278177.25</v>
      </c>
      <c r="N220" s="4" t="b">
        <f t="shared" si="3"/>
        <v>1</v>
      </c>
      <c r="O220">
        <v>21</v>
      </c>
      <c r="P220" s="2" t="s">
        <v>153</v>
      </c>
      <c r="Q220">
        <v>278177.25</v>
      </c>
      <c r="R220">
        <v>278177.25</v>
      </c>
      <c r="S220">
        <v>0</v>
      </c>
      <c r="T220" s="5">
        <v>0</v>
      </c>
    </row>
    <row r="221" spans="2:20" x14ac:dyDescent="0.2">
      <c r="B221" s="2">
        <v>1205611</v>
      </c>
      <c r="C221" s="2" t="s">
        <v>9</v>
      </c>
      <c r="D221" s="2" t="s">
        <v>37</v>
      </c>
      <c r="E221" s="3">
        <v>45881.674039351848</v>
      </c>
      <c r="G221" s="2" t="s">
        <v>937</v>
      </c>
      <c r="H221" s="2">
        <v>1740414</v>
      </c>
      <c r="I221" s="2" t="s">
        <v>509</v>
      </c>
      <c r="L221" s="4" t="s">
        <v>513</v>
      </c>
      <c r="M221" s="4">
        <f>+VLOOKUP(L221,'Cotizacion menor valor'!$C$2:$M$60,11,0)</f>
        <v>2471351.1</v>
      </c>
      <c r="N221" s="4" t="b">
        <f t="shared" si="3"/>
        <v>1</v>
      </c>
      <c r="O221">
        <v>21</v>
      </c>
      <c r="P221" s="2" t="s">
        <v>153</v>
      </c>
      <c r="Q221">
        <v>2846724.3</v>
      </c>
      <c r="R221">
        <v>2471351.1</v>
      </c>
      <c r="S221">
        <v>7882837.2000000002</v>
      </c>
      <c r="T221" s="5">
        <v>0.13186145212586972</v>
      </c>
    </row>
    <row r="222" spans="2:20" x14ac:dyDescent="0.2">
      <c r="B222" s="2">
        <v>1205611</v>
      </c>
      <c r="C222" s="2" t="s">
        <v>9</v>
      </c>
      <c r="D222" s="2" t="s">
        <v>37</v>
      </c>
      <c r="E222" s="3">
        <v>45881.674039351848</v>
      </c>
      <c r="G222" s="2" t="s">
        <v>937</v>
      </c>
      <c r="H222" s="2">
        <v>1740415</v>
      </c>
      <c r="I222" s="2" t="s">
        <v>522</v>
      </c>
      <c r="L222" s="4" t="s">
        <v>526</v>
      </c>
      <c r="M222" s="4">
        <f>+VLOOKUP(L222,'Cotizacion menor valor'!$C$2:$M$60,11,0)</f>
        <v>1948296.5</v>
      </c>
      <c r="N222" s="4" t="b">
        <f t="shared" si="3"/>
        <v>1</v>
      </c>
      <c r="O222">
        <v>21</v>
      </c>
      <c r="P222" s="2" t="s">
        <v>153</v>
      </c>
      <c r="Q222">
        <v>2175998.6</v>
      </c>
      <c r="R222">
        <v>1948296.5</v>
      </c>
      <c r="S222">
        <v>4781744.0999999996</v>
      </c>
      <c r="T222" s="5">
        <v>0.10464257651636356</v>
      </c>
    </row>
    <row r="223" spans="2:20" x14ac:dyDescent="0.2">
      <c r="B223" s="2">
        <v>1205611</v>
      </c>
      <c r="C223" s="2" t="s">
        <v>9</v>
      </c>
      <c r="D223" s="2" t="s">
        <v>37</v>
      </c>
      <c r="E223" s="3">
        <v>45881.674039351848</v>
      </c>
      <c r="G223" s="2" t="s">
        <v>937</v>
      </c>
      <c r="H223" s="2">
        <v>1740416</v>
      </c>
      <c r="I223" s="2" t="s">
        <v>535</v>
      </c>
      <c r="L223" s="4" t="s">
        <v>539</v>
      </c>
      <c r="M223" s="4">
        <f>+VLOOKUP(L223,'Cotizacion menor valor'!$C$2:$M$60,11,0)</f>
        <v>1948296.5</v>
      </c>
      <c r="N223" s="4" t="b">
        <f t="shared" si="3"/>
        <v>1</v>
      </c>
      <c r="O223">
        <v>21</v>
      </c>
      <c r="P223" s="2" t="s">
        <v>153</v>
      </c>
      <c r="Q223">
        <v>2175998.6</v>
      </c>
      <c r="R223">
        <v>1948296.5</v>
      </c>
      <c r="S223">
        <v>4781744.0999999996</v>
      </c>
      <c r="T223" s="5">
        <v>0.10464257651636356</v>
      </c>
    </row>
    <row r="224" spans="2:20" x14ac:dyDescent="0.2">
      <c r="B224" s="2">
        <v>1205611</v>
      </c>
      <c r="C224" s="2" t="s">
        <v>9</v>
      </c>
      <c r="D224" s="2" t="s">
        <v>37</v>
      </c>
      <c r="E224" s="3">
        <v>45881.674039351848</v>
      </c>
      <c r="G224" s="2" t="s">
        <v>937</v>
      </c>
      <c r="H224" s="2">
        <v>1740417</v>
      </c>
      <c r="I224" s="2" t="s">
        <v>548</v>
      </c>
      <c r="L224" s="4" t="s">
        <v>552</v>
      </c>
      <c r="M224" s="4">
        <f>+VLOOKUP(L224,'Cotizacion menor valor'!$C$2:$M$60,11,0)</f>
        <v>8006931.5999999996</v>
      </c>
      <c r="N224" s="4" t="b">
        <f t="shared" si="3"/>
        <v>1</v>
      </c>
      <c r="O224">
        <v>21</v>
      </c>
      <c r="P224" s="2" t="s">
        <v>153</v>
      </c>
      <c r="Q224">
        <v>9732372.1500000004</v>
      </c>
      <c r="R224">
        <v>8006931.5999999996</v>
      </c>
      <c r="S224">
        <v>36234251.549999997</v>
      </c>
      <c r="T224" s="5">
        <v>0.17728879695583774</v>
      </c>
    </row>
    <row r="225" spans="2:20" x14ac:dyDescent="0.2">
      <c r="B225" s="2">
        <v>1205611</v>
      </c>
      <c r="C225" s="2" t="s">
        <v>9</v>
      </c>
      <c r="D225" s="2" t="s">
        <v>37</v>
      </c>
      <c r="E225" s="3">
        <v>45881.674039351848</v>
      </c>
      <c r="G225" s="2" t="s">
        <v>937</v>
      </c>
      <c r="H225" s="2">
        <v>1740418</v>
      </c>
      <c r="I225" s="2" t="s">
        <v>561</v>
      </c>
      <c r="L225" s="4" t="s">
        <v>565</v>
      </c>
      <c r="M225" s="4">
        <f>+VLOOKUP(L225,'Cotizacion menor valor'!$C$2:$M$60,11,0)</f>
        <v>5892156.2000000002</v>
      </c>
      <c r="N225" s="4" t="b">
        <f t="shared" si="3"/>
        <v>1</v>
      </c>
      <c r="O225">
        <v>21</v>
      </c>
      <c r="P225" s="2" t="s">
        <v>153</v>
      </c>
      <c r="Q225">
        <v>7457024.9000000004</v>
      </c>
      <c r="R225">
        <v>5892156.2000000002</v>
      </c>
      <c r="S225">
        <v>32862242.699999999</v>
      </c>
      <c r="T225" s="5">
        <v>0.20985161253786347</v>
      </c>
    </row>
    <row r="226" spans="2:20" x14ac:dyDescent="0.2">
      <c r="B226" s="2">
        <v>1205611</v>
      </c>
      <c r="C226" s="2" t="s">
        <v>9</v>
      </c>
      <c r="D226" s="2" t="s">
        <v>37</v>
      </c>
      <c r="E226" s="3">
        <v>45881.674039351848</v>
      </c>
      <c r="G226" s="2" t="s">
        <v>937</v>
      </c>
      <c r="H226" s="2">
        <v>1740419</v>
      </c>
      <c r="I226" s="2" t="s">
        <v>574</v>
      </c>
      <c r="L226" s="4" t="s">
        <v>578</v>
      </c>
      <c r="M226" s="4">
        <f>+VLOOKUP(L226,'Cotizacion menor valor'!$C$2:$M$60,11,0)</f>
        <v>5892156.2000000002</v>
      </c>
      <c r="N226" s="4" t="b">
        <f t="shared" si="3"/>
        <v>1</v>
      </c>
      <c r="O226">
        <v>21</v>
      </c>
      <c r="P226" s="2" t="s">
        <v>153</v>
      </c>
      <c r="Q226">
        <v>7457024.9000000004</v>
      </c>
      <c r="R226">
        <v>5892156.2000000002</v>
      </c>
      <c r="S226">
        <v>32862242.699999999</v>
      </c>
      <c r="T226" s="5">
        <v>0.20985161253786347</v>
      </c>
    </row>
    <row r="227" spans="2:20" x14ac:dyDescent="0.2">
      <c r="B227" s="2">
        <v>1205611</v>
      </c>
      <c r="C227" s="2" t="s">
        <v>9</v>
      </c>
      <c r="D227" s="2" t="s">
        <v>37</v>
      </c>
      <c r="E227" s="3">
        <v>45881.674039351848</v>
      </c>
      <c r="G227" s="2" t="s">
        <v>937</v>
      </c>
      <c r="H227" s="2">
        <v>1740420</v>
      </c>
      <c r="I227" s="2" t="s">
        <v>587</v>
      </c>
      <c r="L227" s="4" t="s">
        <v>591</v>
      </c>
      <c r="M227" s="4">
        <f>+VLOOKUP(L227,'Cotizacion menor valor'!$C$2:$M$60,11,0)</f>
        <v>1694828.95</v>
      </c>
      <c r="N227" s="4" t="b">
        <f t="shared" si="3"/>
        <v>1</v>
      </c>
      <c r="O227">
        <v>21</v>
      </c>
      <c r="P227" s="2" t="s">
        <v>153</v>
      </c>
      <c r="Q227">
        <v>1694828.95</v>
      </c>
      <c r="R227">
        <v>1694828.95</v>
      </c>
      <c r="S227">
        <v>0</v>
      </c>
      <c r="T227" s="5">
        <v>0</v>
      </c>
    </row>
    <row r="228" spans="2:20" x14ac:dyDescent="0.2">
      <c r="B228" s="2">
        <v>1205611</v>
      </c>
      <c r="C228" s="2" t="s">
        <v>9</v>
      </c>
      <c r="D228" s="2" t="s">
        <v>37</v>
      </c>
      <c r="E228" s="3">
        <v>45881.674039351848</v>
      </c>
      <c r="G228" s="2" t="s">
        <v>937</v>
      </c>
      <c r="H228" s="2">
        <v>1740421</v>
      </c>
      <c r="I228" s="2" t="s">
        <v>600</v>
      </c>
      <c r="L228" s="4" t="s">
        <v>604</v>
      </c>
      <c r="M228" s="4">
        <f>+VLOOKUP(L228,'Cotizacion menor valor'!$C$2:$M$60,11,0)</f>
        <v>1935411.2</v>
      </c>
      <c r="N228" s="4" t="b">
        <f t="shared" si="3"/>
        <v>1</v>
      </c>
      <c r="O228">
        <v>21</v>
      </c>
      <c r="P228" s="2" t="s">
        <v>153</v>
      </c>
      <c r="Q228">
        <v>1935411.2</v>
      </c>
      <c r="R228">
        <v>1935411.2</v>
      </c>
      <c r="S228">
        <v>0</v>
      </c>
      <c r="T228" s="5">
        <v>0</v>
      </c>
    </row>
    <row r="229" spans="2:20" x14ac:dyDescent="0.2">
      <c r="B229" s="2">
        <v>1205611</v>
      </c>
      <c r="C229" s="2" t="s">
        <v>9</v>
      </c>
      <c r="D229" s="2" t="s">
        <v>37</v>
      </c>
      <c r="E229" s="3">
        <v>45881.674039351848</v>
      </c>
      <c r="G229" s="2" t="s">
        <v>937</v>
      </c>
      <c r="H229" s="2">
        <v>1740422</v>
      </c>
      <c r="I229" s="2" t="s">
        <v>613</v>
      </c>
      <c r="L229" s="4" t="s">
        <v>617</v>
      </c>
      <c r="M229" s="4">
        <f>+VLOOKUP(L229,'Cotizacion menor valor'!$C$2:$M$60,11,0)</f>
        <v>4886918.2</v>
      </c>
      <c r="N229" s="4" t="b">
        <f t="shared" si="3"/>
        <v>1</v>
      </c>
      <c r="O229">
        <v>21</v>
      </c>
      <c r="P229" s="2" t="s">
        <v>153</v>
      </c>
      <c r="Q229">
        <v>4886918.2</v>
      </c>
      <c r="R229">
        <v>4886918.2</v>
      </c>
      <c r="S229">
        <v>0</v>
      </c>
      <c r="T229" s="5">
        <v>0</v>
      </c>
    </row>
    <row r="230" spans="2:20" x14ac:dyDescent="0.2">
      <c r="B230" s="2">
        <v>1205611</v>
      </c>
      <c r="C230" s="2" t="s">
        <v>9</v>
      </c>
      <c r="D230" s="2" t="s">
        <v>37</v>
      </c>
      <c r="E230" s="3">
        <v>45881.674039351848</v>
      </c>
      <c r="G230" s="2" t="s">
        <v>937</v>
      </c>
      <c r="H230" s="2">
        <v>1740423</v>
      </c>
      <c r="I230" s="2" t="s">
        <v>626</v>
      </c>
      <c r="L230" s="4" t="s">
        <v>630</v>
      </c>
      <c r="M230" s="4">
        <f>+VLOOKUP(L230,'Cotizacion menor valor'!$C$2:$M$60,11,0)</f>
        <v>2168996.63</v>
      </c>
      <c r="N230" s="4" t="b">
        <f t="shared" si="3"/>
        <v>1</v>
      </c>
      <c r="O230">
        <v>21</v>
      </c>
      <c r="P230" s="2" t="s">
        <v>153</v>
      </c>
      <c r="Q230">
        <v>2168996.63</v>
      </c>
      <c r="R230">
        <v>2168996.63</v>
      </c>
      <c r="S230">
        <v>0</v>
      </c>
      <c r="T230" s="5">
        <v>0</v>
      </c>
    </row>
    <row r="231" spans="2:20" x14ac:dyDescent="0.2">
      <c r="B231" s="2">
        <v>1205611</v>
      </c>
      <c r="C231" s="2" t="s">
        <v>9</v>
      </c>
      <c r="D231" s="2" t="s">
        <v>37</v>
      </c>
      <c r="E231" s="3">
        <v>45881.674039351848</v>
      </c>
      <c r="G231" s="2" t="s">
        <v>937</v>
      </c>
      <c r="H231" s="2">
        <v>1740424</v>
      </c>
      <c r="I231" s="2" t="s">
        <v>639</v>
      </c>
      <c r="L231" t="s">
        <v>643</v>
      </c>
      <c r="M231" s="4">
        <f>+VLOOKUP(L231,'Cotizacion menor valor'!$C$2:$M$60,11,0)</f>
        <v>320683.68</v>
      </c>
      <c r="N231" s="4" t="b">
        <f t="shared" si="3"/>
        <v>1</v>
      </c>
      <c r="O231">
        <v>21</v>
      </c>
      <c r="P231" s="2" t="s">
        <v>153</v>
      </c>
      <c r="Q231">
        <v>424529.97</v>
      </c>
      <c r="R231">
        <v>320683.68</v>
      </c>
      <c r="S231">
        <v>2180772.09</v>
      </c>
      <c r="T231" s="5">
        <v>0.24461474416046528</v>
      </c>
    </row>
    <row r="232" spans="2:20" x14ac:dyDescent="0.2">
      <c r="B232" s="2">
        <v>1205611</v>
      </c>
      <c r="C232" s="2" t="s">
        <v>9</v>
      </c>
      <c r="D232" s="2" t="s">
        <v>37</v>
      </c>
      <c r="E232" s="3">
        <v>45881.674039351848</v>
      </c>
      <c r="G232" s="2" t="s">
        <v>937</v>
      </c>
      <c r="H232" s="2">
        <v>1740425</v>
      </c>
      <c r="I232" s="2" t="s">
        <v>652</v>
      </c>
      <c r="L232" s="4" t="s">
        <v>656</v>
      </c>
      <c r="M232" s="4">
        <f>+VLOOKUP(L232,'Cotizacion menor valor'!$C$2:$M$60,11,0)</f>
        <v>42581.88</v>
      </c>
      <c r="N232" s="4" t="b">
        <f t="shared" si="3"/>
        <v>1</v>
      </c>
      <c r="O232">
        <v>21</v>
      </c>
      <c r="P232" s="2" t="s">
        <v>153</v>
      </c>
      <c r="Q232">
        <v>42581.88</v>
      </c>
      <c r="R232">
        <v>42581.88</v>
      </c>
      <c r="S232">
        <v>0</v>
      </c>
      <c r="T232" s="5">
        <v>0</v>
      </c>
    </row>
    <row r="233" spans="2:20" x14ac:dyDescent="0.2">
      <c r="B233" s="2">
        <v>1205611</v>
      </c>
      <c r="C233" s="2" t="s">
        <v>9</v>
      </c>
      <c r="D233" s="2" t="s">
        <v>37</v>
      </c>
      <c r="E233" s="3">
        <v>45881.674039351848</v>
      </c>
      <c r="G233" s="2" t="s">
        <v>937</v>
      </c>
      <c r="H233" s="2">
        <v>1740426</v>
      </c>
      <c r="I233" s="2" t="s">
        <v>665</v>
      </c>
      <c r="L233" s="4" t="s">
        <v>669</v>
      </c>
      <c r="M233" s="4">
        <f>+VLOOKUP(L233,'Cotizacion menor valor'!$C$2:$M$60,11,0)</f>
        <v>2020798.2</v>
      </c>
      <c r="N233" s="4" t="b">
        <f t="shared" si="3"/>
        <v>1</v>
      </c>
      <c r="O233">
        <v>21</v>
      </c>
      <c r="P233" s="2" t="s">
        <v>153</v>
      </c>
      <c r="Q233">
        <v>2020798.2</v>
      </c>
      <c r="R233">
        <v>2020798.2</v>
      </c>
      <c r="S233">
        <v>0</v>
      </c>
      <c r="T233" s="5">
        <v>0</v>
      </c>
    </row>
    <row r="234" spans="2:20" x14ac:dyDescent="0.2">
      <c r="B234" s="2">
        <v>1205611</v>
      </c>
      <c r="C234" s="2" t="s">
        <v>9</v>
      </c>
      <c r="D234" s="2" t="s">
        <v>37</v>
      </c>
      <c r="E234" s="3">
        <v>45881.674039351848</v>
      </c>
      <c r="G234" s="2" t="s">
        <v>937</v>
      </c>
      <c r="H234" s="2">
        <v>1740427</v>
      </c>
      <c r="I234" s="2" t="s">
        <v>678</v>
      </c>
      <c r="L234" s="4" t="s">
        <v>682</v>
      </c>
      <c r="M234" s="4">
        <f>+VLOOKUP(L234,'Cotizacion menor valor'!$C$2:$M$60,11,0)</f>
        <v>2203927.0499999998</v>
      </c>
      <c r="N234" s="4" t="b">
        <f t="shared" si="3"/>
        <v>1</v>
      </c>
      <c r="O234">
        <v>21</v>
      </c>
      <c r="P234" s="2" t="s">
        <v>153</v>
      </c>
      <c r="Q234">
        <v>2203927.0499999998</v>
      </c>
      <c r="R234">
        <v>2203927.0499999998</v>
      </c>
      <c r="S234">
        <v>0</v>
      </c>
      <c r="T234" s="5">
        <v>0</v>
      </c>
    </row>
    <row r="235" spans="2:20" x14ac:dyDescent="0.2">
      <c r="B235" s="2">
        <v>1205611</v>
      </c>
      <c r="C235" s="2" t="s">
        <v>9</v>
      </c>
      <c r="D235" s="2" t="s">
        <v>37</v>
      </c>
      <c r="E235" s="3">
        <v>45881.674039351848</v>
      </c>
      <c r="G235" s="2" t="s">
        <v>937</v>
      </c>
      <c r="H235" s="2">
        <v>1740428</v>
      </c>
      <c r="I235" s="2" t="s">
        <v>691</v>
      </c>
      <c r="L235" s="4" t="s">
        <v>695</v>
      </c>
      <c r="M235" s="4">
        <f>+VLOOKUP(L235,'Cotizacion menor valor'!$C$2:$M$60,11,0)</f>
        <v>1609977.55</v>
      </c>
      <c r="N235" s="4" t="b">
        <f t="shared" si="3"/>
        <v>1</v>
      </c>
      <c r="O235">
        <v>21</v>
      </c>
      <c r="P235" s="2" t="s">
        <v>153</v>
      </c>
      <c r="Q235">
        <v>3389657.9</v>
      </c>
      <c r="R235">
        <v>1609977.55</v>
      </c>
      <c r="S235">
        <v>37373287.350000001</v>
      </c>
      <c r="T235" s="5">
        <v>0.52503243763920837</v>
      </c>
    </row>
    <row r="236" spans="2:20" x14ac:dyDescent="0.2">
      <c r="B236" s="2">
        <v>1205611</v>
      </c>
      <c r="C236" s="2" t="s">
        <v>9</v>
      </c>
      <c r="D236" s="2" t="s">
        <v>37</v>
      </c>
      <c r="E236" s="3">
        <v>45881.674039351848</v>
      </c>
      <c r="G236" s="2" t="s">
        <v>937</v>
      </c>
      <c r="H236" s="2">
        <v>1740429</v>
      </c>
      <c r="I236" s="2" t="s">
        <v>704</v>
      </c>
      <c r="L236" s="4" t="s">
        <v>708</v>
      </c>
      <c r="M236" s="4">
        <f>+VLOOKUP(L236,'Cotizacion menor valor'!$C$2:$M$60,11,0)</f>
        <v>784886.22</v>
      </c>
      <c r="N236" s="4" t="b">
        <f t="shared" si="3"/>
        <v>1</v>
      </c>
      <c r="O236">
        <v>21</v>
      </c>
      <c r="P236" s="2" t="s">
        <v>153</v>
      </c>
      <c r="Q236">
        <v>888550.56</v>
      </c>
      <c r="R236">
        <v>784886.22</v>
      </c>
      <c r="S236">
        <v>2176951.14</v>
      </c>
      <c r="T236" s="5">
        <v>0.11666678821292961</v>
      </c>
    </row>
    <row r="237" spans="2:20" x14ac:dyDescent="0.2">
      <c r="B237" s="2">
        <v>1205611</v>
      </c>
      <c r="C237" s="2" t="s">
        <v>9</v>
      </c>
      <c r="D237" s="2" t="s">
        <v>37</v>
      </c>
      <c r="E237" s="3">
        <v>45881.674039351848</v>
      </c>
      <c r="G237" s="2" t="s">
        <v>937</v>
      </c>
      <c r="H237" s="2">
        <v>1740430</v>
      </c>
      <c r="I237" s="2" t="s">
        <v>717</v>
      </c>
      <c r="L237" s="4" t="s">
        <v>721</v>
      </c>
      <c r="M237" s="4">
        <f>+VLOOKUP(L237,'Cotizacion menor valor'!$C$2:$M$60,11,0)</f>
        <v>1808913.23</v>
      </c>
      <c r="N237" s="4" t="b">
        <f t="shared" si="3"/>
        <v>1</v>
      </c>
      <c r="O237">
        <v>21</v>
      </c>
      <c r="P237" s="2" t="s">
        <v>153</v>
      </c>
      <c r="Q237">
        <v>1808913.23</v>
      </c>
      <c r="R237">
        <v>1808913.23</v>
      </c>
      <c r="S237">
        <v>0</v>
      </c>
      <c r="T237" s="5">
        <v>0</v>
      </c>
    </row>
    <row r="238" spans="2:20" x14ac:dyDescent="0.2">
      <c r="B238" s="2">
        <v>1205611</v>
      </c>
      <c r="C238" s="2" t="s">
        <v>9</v>
      </c>
      <c r="D238" s="2" t="s">
        <v>37</v>
      </c>
      <c r="E238" s="3">
        <v>45881.674039351848</v>
      </c>
      <c r="G238" s="2" t="s">
        <v>937</v>
      </c>
      <c r="H238" s="2">
        <v>1740431</v>
      </c>
      <c r="I238" s="2" t="s">
        <v>730</v>
      </c>
      <c r="L238" s="4" t="s">
        <v>734</v>
      </c>
      <c r="M238" s="4">
        <f>+VLOOKUP(L238,'Cotizacion menor valor'!$C$2:$M$60,11,0)</f>
        <v>360340.35</v>
      </c>
      <c r="N238" s="4" t="b">
        <f t="shared" si="3"/>
        <v>1</v>
      </c>
      <c r="O238">
        <v>21</v>
      </c>
      <c r="P238" s="2" t="s">
        <v>153</v>
      </c>
      <c r="Q238">
        <v>2824713.2</v>
      </c>
      <c r="R238">
        <v>360340.35</v>
      </c>
      <c r="S238">
        <v>51751829.850000001</v>
      </c>
      <c r="T238" s="5">
        <v>0.87243294292673679</v>
      </c>
    </row>
    <row r="239" spans="2:20" x14ac:dyDescent="0.2">
      <c r="B239" s="2">
        <v>1205611</v>
      </c>
      <c r="C239" s="2" t="s">
        <v>9</v>
      </c>
      <c r="D239" s="2" t="s">
        <v>37</v>
      </c>
      <c r="E239" s="3">
        <v>45881.674039351848</v>
      </c>
      <c r="G239" s="2" t="s">
        <v>937</v>
      </c>
      <c r="H239" s="2">
        <v>1740432</v>
      </c>
      <c r="I239" s="2" t="s">
        <v>743</v>
      </c>
      <c r="L239" s="4" t="s">
        <v>747</v>
      </c>
      <c r="M239" s="4">
        <f>+VLOOKUP(L239,'Cotizacion menor valor'!$C$2:$M$60,11,0)</f>
        <v>5197933.74</v>
      </c>
      <c r="N239" s="4" t="b">
        <f t="shared" si="3"/>
        <v>1</v>
      </c>
      <c r="O239">
        <v>21</v>
      </c>
      <c r="P239" s="2" t="s">
        <v>153</v>
      </c>
      <c r="Q239">
        <v>11419794.66</v>
      </c>
      <c r="R239">
        <v>5197933.74</v>
      </c>
      <c r="S239">
        <v>130659079.31999999</v>
      </c>
      <c r="T239" s="5">
        <v>0.54483124305144026</v>
      </c>
    </row>
    <row r="240" spans="2:20" x14ac:dyDescent="0.2">
      <c r="B240" s="2">
        <v>1205611</v>
      </c>
      <c r="C240" s="2" t="s">
        <v>9</v>
      </c>
      <c r="D240" s="2" t="s">
        <v>37</v>
      </c>
      <c r="E240" s="3">
        <v>45881.674039351848</v>
      </c>
      <c r="G240" s="2" t="s">
        <v>937</v>
      </c>
      <c r="H240" s="2">
        <v>1740433</v>
      </c>
      <c r="I240" s="2" t="s">
        <v>756</v>
      </c>
      <c r="L240" s="4" t="s">
        <v>760</v>
      </c>
      <c r="M240" s="4">
        <f>+VLOOKUP(L240,'Cotizacion menor valor'!$C$2:$M$60,11,0)</f>
        <v>1401935.47</v>
      </c>
      <c r="N240" s="4" t="b">
        <f t="shared" si="3"/>
        <v>1</v>
      </c>
      <c r="O240">
        <v>21</v>
      </c>
      <c r="P240" s="2" t="s">
        <v>153</v>
      </c>
      <c r="Q240">
        <v>1401935.47</v>
      </c>
      <c r="R240">
        <v>1401935.47</v>
      </c>
      <c r="S240">
        <v>0</v>
      </c>
      <c r="T240" s="5">
        <v>0</v>
      </c>
    </row>
    <row r="241" spans="2:20" x14ac:dyDescent="0.2">
      <c r="B241" s="2">
        <v>1205611</v>
      </c>
      <c r="C241" s="2" t="s">
        <v>9</v>
      </c>
      <c r="D241" s="2" t="s">
        <v>37</v>
      </c>
      <c r="E241" s="3">
        <v>45881.674039351848</v>
      </c>
      <c r="G241" s="2" t="s">
        <v>937</v>
      </c>
      <c r="H241" s="2">
        <v>1740434</v>
      </c>
      <c r="I241" s="2" t="s">
        <v>769</v>
      </c>
      <c r="L241" s="4" t="s">
        <v>773</v>
      </c>
      <c r="M241" s="4">
        <f>+VLOOKUP(L241,'Cotizacion menor valor'!$C$2:$M$60,11,0)</f>
        <v>463017.98</v>
      </c>
      <c r="N241" s="4" t="b">
        <f t="shared" si="3"/>
        <v>1</v>
      </c>
      <c r="O241">
        <v>21</v>
      </c>
      <c r="P241" s="2" t="s">
        <v>153</v>
      </c>
      <c r="Q241">
        <v>993037.24</v>
      </c>
      <c r="R241">
        <v>463017.98</v>
      </c>
      <c r="S241">
        <v>11130404.460000001</v>
      </c>
      <c r="T241" s="5">
        <v>0.53373553241568261</v>
      </c>
    </row>
    <row r="242" spans="2:20" x14ac:dyDescent="0.2">
      <c r="B242" s="2">
        <v>1205611</v>
      </c>
      <c r="C242" s="2" t="s">
        <v>9</v>
      </c>
      <c r="D242" s="2" t="s">
        <v>37</v>
      </c>
      <c r="E242" s="3">
        <v>45881.674039351848</v>
      </c>
      <c r="G242" s="2" t="s">
        <v>937</v>
      </c>
      <c r="H242" s="2">
        <v>1740435</v>
      </c>
      <c r="I242" s="2" t="s">
        <v>782</v>
      </c>
      <c r="L242" s="4" t="s">
        <v>786</v>
      </c>
      <c r="M242" s="4">
        <f>+VLOOKUP(L242,'Cotizacion menor valor'!$C$2:$M$60,11,0)</f>
        <v>1287767.8</v>
      </c>
      <c r="N242" s="4" t="b">
        <f t="shared" si="3"/>
        <v>1</v>
      </c>
      <c r="O242">
        <v>21</v>
      </c>
      <c r="P242" s="2" t="s">
        <v>153</v>
      </c>
      <c r="Q242">
        <v>1864526.6</v>
      </c>
      <c r="R242">
        <v>1287767.8</v>
      </c>
      <c r="S242">
        <v>12111934.800000001</v>
      </c>
      <c r="T242" s="5">
        <v>0.30933256731226039</v>
      </c>
    </row>
    <row r="243" spans="2:20" x14ac:dyDescent="0.2">
      <c r="B243" s="2">
        <v>1205611</v>
      </c>
      <c r="C243" s="2" t="s">
        <v>9</v>
      </c>
      <c r="D243" s="2" t="s">
        <v>37</v>
      </c>
      <c r="E243" s="3">
        <v>45881.674039351848</v>
      </c>
      <c r="G243" s="2" t="s">
        <v>937</v>
      </c>
      <c r="H243" s="2">
        <v>1740436</v>
      </c>
      <c r="I243" s="2" t="s">
        <v>795</v>
      </c>
      <c r="L243" s="4" t="s">
        <v>799</v>
      </c>
      <c r="M243" s="4">
        <f>+VLOOKUP(L243,'Cotizacion menor valor'!$C$2:$M$60,11,0)</f>
        <v>711988.41</v>
      </c>
      <c r="N243" s="4" t="b">
        <f t="shared" si="3"/>
        <v>1</v>
      </c>
      <c r="O243">
        <v>21</v>
      </c>
      <c r="P243" s="2" t="s">
        <v>153</v>
      </c>
      <c r="Q243">
        <v>3077840.67</v>
      </c>
      <c r="R243">
        <v>711988.41</v>
      </c>
      <c r="S243">
        <v>49682897.460000001</v>
      </c>
      <c r="T243" s="5">
        <v>0.76867275264122104</v>
      </c>
    </row>
    <row r="244" spans="2:20" x14ac:dyDescent="0.2">
      <c r="B244" s="2">
        <v>1205611</v>
      </c>
      <c r="C244" s="2" t="s">
        <v>9</v>
      </c>
      <c r="D244" s="2" t="s">
        <v>37</v>
      </c>
      <c r="E244" s="3">
        <v>45881.674039351848</v>
      </c>
      <c r="G244" s="2" t="s">
        <v>937</v>
      </c>
      <c r="H244" s="2">
        <v>1740437</v>
      </c>
      <c r="I244" s="2" t="s">
        <v>808</v>
      </c>
      <c r="L244" s="4" t="s">
        <v>812</v>
      </c>
      <c r="M244" s="4">
        <f>+VLOOKUP(L244,'Cotizacion menor valor'!$C$2:$M$60,11,0)</f>
        <v>302802.92</v>
      </c>
      <c r="N244" s="4" t="b">
        <f t="shared" si="3"/>
        <v>1</v>
      </c>
      <c r="O244">
        <v>21</v>
      </c>
      <c r="P244" s="2" t="s">
        <v>153</v>
      </c>
      <c r="Q244">
        <v>806277.36</v>
      </c>
      <c r="R244">
        <v>302802.92</v>
      </c>
      <c r="S244">
        <v>10572963.24</v>
      </c>
      <c r="T244" s="5">
        <v>0.62444323129698198</v>
      </c>
    </row>
    <row r="245" spans="2:20" x14ac:dyDescent="0.2">
      <c r="B245" s="2">
        <v>1205611</v>
      </c>
      <c r="C245" s="2" t="s">
        <v>9</v>
      </c>
      <c r="D245" s="2" t="s">
        <v>37</v>
      </c>
      <c r="E245" s="3">
        <v>45881.674039351848</v>
      </c>
      <c r="G245" s="2" t="s">
        <v>937</v>
      </c>
      <c r="H245" s="2">
        <v>1740438</v>
      </c>
      <c r="I245" s="2" t="s">
        <v>821</v>
      </c>
      <c r="L245" s="4" t="s">
        <v>825</v>
      </c>
      <c r="M245" s="4">
        <f>+VLOOKUP(L245,'Cotizacion menor valor'!$C$2:$M$60,11,0)</f>
        <v>10613242.800000001</v>
      </c>
      <c r="N245" s="4" t="b">
        <f t="shared" si="3"/>
        <v>1</v>
      </c>
      <c r="O245">
        <v>21</v>
      </c>
      <c r="P245" s="2" t="s">
        <v>153</v>
      </c>
      <c r="Q245">
        <v>14150990.4</v>
      </c>
      <c r="R245">
        <v>10613242.800000001</v>
      </c>
      <c r="S245">
        <v>74292699.599999994</v>
      </c>
      <c r="T245" s="5">
        <v>0.25</v>
      </c>
    </row>
    <row r="246" spans="2:20" x14ac:dyDescent="0.2">
      <c r="B246" s="2">
        <v>1205611</v>
      </c>
      <c r="C246" s="2" t="s">
        <v>9</v>
      </c>
      <c r="D246" s="2" t="s">
        <v>37</v>
      </c>
      <c r="E246" s="3">
        <v>45881.674039351848</v>
      </c>
      <c r="G246" s="2" t="s">
        <v>937</v>
      </c>
      <c r="H246" s="2">
        <v>1740439</v>
      </c>
      <c r="I246" s="2" t="s">
        <v>834</v>
      </c>
      <c r="L246" s="4" t="s">
        <v>838</v>
      </c>
      <c r="M246" s="4">
        <f>+VLOOKUP(L246,'Cotizacion menor valor'!$C$2:$M$60,11,0)</f>
        <v>3784567.2</v>
      </c>
      <c r="N246" s="4" t="b">
        <f t="shared" si="3"/>
        <v>1</v>
      </c>
      <c r="O246">
        <v>21</v>
      </c>
      <c r="P246" s="2" t="s">
        <v>153</v>
      </c>
      <c r="Q246">
        <v>3784567.2</v>
      </c>
      <c r="R246">
        <v>3784567.2</v>
      </c>
      <c r="S246">
        <v>0</v>
      </c>
      <c r="T246" s="5">
        <v>0</v>
      </c>
    </row>
    <row r="247" spans="2:20" x14ac:dyDescent="0.2">
      <c r="B247" s="2">
        <v>1205611</v>
      </c>
      <c r="C247" s="2" t="s">
        <v>9</v>
      </c>
      <c r="D247" s="2" t="s">
        <v>37</v>
      </c>
      <c r="E247" s="3">
        <v>45881.674039351848</v>
      </c>
      <c r="G247" s="2" t="s">
        <v>937</v>
      </c>
      <c r="H247" s="2">
        <v>1740440</v>
      </c>
      <c r="I247" s="2" t="s">
        <v>847</v>
      </c>
      <c r="L247" s="31" t="s">
        <v>847</v>
      </c>
      <c r="M247" s="4" t="e">
        <f>+VLOOKUP(L247,'Cotizacion menor valor'!$C$2:$M$60,11,0)</f>
        <v>#N/A</v>
      </c>
      <c r="N247" s="4" t="str">
        <f t="shared" si="3"/>
        <v>n/a</v>
      </c>
      <c r="O247">
        <v>1</v>
      </c>
      <c r="P247" s="2" t="s">
        <v>153</v>
      </c>
      <c r="Q247">
        <v>0</v>
      </c>
      <c r="R247">
        <v>0</v>
      </c>
      <c r="S247">
        <v>0</v>
      </c>
      <c r="T247" s="5"/>
    </row>
    <row r="248" spans="2:20" x14ac:dyDescent="0.2">
      <c r="B248" s="2">
        <v>1205611</v>
      </c>
      <c r="C248" s="2" t="s">
        <v>9</v>
      </c>
      <c r="D248" s="2" t="s">
        <v>37</v>
      </c>
      <c r="E248" s="3">
        <v>45881.674039351848</v>
      </c>
      <c r="G248" s="2" t="s">
        <v>937</v>
      </c>
      <c r="H248" s="2">
        <v>1740441</v>
      </c>
      <c r="I248" s="2" t="s">
        <v>860</v>
      </c>
      <c r="L248" s="31" t="s">
        <v>860</v>
      </c>
      <c r="M248" s="4" t="e">
        <f>+VLOOKUP(L248,'Cotizacion menor valor'!$C$2:$M$60,11,0)</f>
        <v>#N/A</v>
      </c>
      <c r="N248" s="4" t="str">
        <f t="shared" si="3"/>
        <v>n/a</v>
      </c>
      <c r="O248">
        <v>1</v>
      </c>
      <c r="P248" s="2" t="s">
        <v>153</v>
      </c>
      <c r="Q248">
        <v>3640399765.46</v>
      </c>
      <c r="R248">
        <v>3564766039.3800001</v>
      </c>
      <c r="S248">
        <v>75633726.079999998</v>
      </c>
      <c r="T248" s="5">
        <v>2.0776214414035085E-2</v>
      </c>
    </row>
    <row r="249" spans="2:20" x14ac:dyDescent="0.2">
      <c r="B249" s="2">
        <v>1205611</v>
      </c>
      <c r="C249" s="2" t="s">
        <v>9</v>
      </c>
      <c r="D249" s="2" t="s">
        <v>37</v>
      </c>
      <c r="E249" s="3">
        <v>45881.674039351848</v>
      </c>
      <c r="G249" s="2" t="s">
        <v>937</v>
      </c>
      <c r="H249" s="2">
        <v>1740442</v>
      </c>
      <c r="I249" s="2" t="s">
        <v>873</v>
      </c>
      <c r="L249" s="31" t="s">
        <v>873</v>
      </c>
      <c r="M249" s="4" t="e">
        <f>+VLOOKUP(L249,'Cotizacion menor valor'!$C$2:$M$60,11,0)</f>
        <v>#N/A</v>
      </c>
      <c r="N249" s="4" t="str">
        <f t="shared" si="3"/>
        <v>n/a</v>
      </c>
      <c r="O249">
        <v>1</v>
      </c>
      <c r="P249" s="2" t="s">
        <v>153</v>
      </c>
      <c r="Q249">
        <v>691675955.44000006</v>
      </c>
      <c r="R249">
        <v>677305547.48000002</v>
      </c>
      <c r="S249">
        <v>14370407.960000001</v>
      </c>
      <c r="T249" s="5">
        <v>2.0776214420896656E-2</v>
      </c>
    </row>
    <row r="250" spans="2:20" x14ac:dyDescent="0.2">
      <c r="B250" s="2">
        <v>1205864</v>
      </c>
      <c r="C250" s="2" t="s">
        <v>10</v>
      </c>
      <c r="D250" s="2" t="s">
        <v>38</v>
      </c>
      <c r="E250" s="3">
        <v>45881.509780092594</v>
      </c>
      <c r="G250" s="2" t="s">
        <v>937</v>
      </c>
      <c r="H250" s="2">
        <v>1740381</v>
      </c>
      <c r="I250" s="2" t="s">
        <v>64</v>
      </c>
      <c r="L250" s="4" t="s">
        <v>993</v>
      </c>
      <c r="M250" s="4" t="e">
        <f>+VLOOKUP(L250,'Cotizacion menor valor'!$C$2:$M$60,11,0)</f>
        <v>#N/A</v>
      </c>
      <c r="N250" s="4" t="str">
        <f t="shared" si="3"/>
        <v>n/a</v>
      </c>
      <c r="O250">
        <v>21</v>
      </c>
      <c r="P250" s="2" t="s">
        <v>84</v>
      </c>
      <c r="Q250">
        <v>1450014991.3499999</v>
      </c>
      <c r="R250">
        <v>1450014991.3499999</v>
      </c>
      <c r="S250">
        <v>0</v>
      </c>
      <c r="T250" s="5">
        <v>0</v>
      </c>
    </row>
    <row r="251" spans="2:20" x14ac:dyDescent="0.2">
      <c r="B251" s="2">
        <v>1205864</v>
      </c>
      <c r="C251" s="2" t="s">
        <v>10</v>
      </c>
      <c r="D251" s="2" t="s">
        <v>38</v>
      </c>
      <c r="E251" s="3">
        <v>45881.509780092594</v>
      </c>
      <c r="G251" s="2" t="s">
        <v>937</v>
      </c>
      <c r="H251" s="2">
        <v>1740382</v>
      </c>
      <c r="I251" s="2" t="s">
        <v>92</v>
      </c>
      <c r="L251" s="4" t="s">
        <v>994</v>
      </c>
      <c r="M251" s="4" t="e">
        <f>+VLOOKUP(L251,'Cotizacion menor valor'!$C$2:$M$60,11,0)</f>
        <v>#N/A</v>
      </c>
      <c r="N251" s="4" t="str">
        <f t="shared" si="3"/>
        <v>n/a</v>
      </c>
      <c r="O251">
        <v>21</v>
      </c>
      <c r="P251" s="2" t="s">
        <v>84</v>
      </c>
      <c r="Q251">
        <v>9590460</v>
      </c>
      <c r="R251">
        <v>9590460</v>
      </c>
      <c r="S251">
        <v>0</v>
      </c>
      <c r="T251" s="5">
        <v>0</v>
      </c>
    </row>
    <row r="252" spans="2:20" x14ac:dyDescent="0.2">
      <c r="B252" s="2">
        <v>1205864</v>
      </c>
      <c r="C252" s="2" t="s">
        <v>10</v>
      </c>
      <c r="D252" s="2" t="s">
        <v>38</v>
      </c>
      <c r="E252" s="3">
        <v>45881.509780092594</v>
      </c>
      <c r="G252" s="2" t="s">
        <v>937</v>
      </c>
      <c r="H252" s="2">
        <v>1740383</v>
      </c>
      <c r="I252" s="2" t="s">
        <v>105</v>
      </c>
      <c r="L252" s="31" t="s">
        <v>997</v>
      </c>
      <c r="M252" s="4" t="e">
        <f>+VLOOKUP(L252,'Cotizacion menor valor'!$C$2:$M$60,11,0)</f>
        <v>#N/A</v>
      </c>
      <c r="N252" s="4" t="str">
        <f t="shared" si="3"/>
        <v>n/a</v>
      </c>
      <c r="O252">
        <v>21</v>
      </c>
      <c r="P252" s="2" t="s">
        <v>84</v>
      </c>
      <c r="Q252">
        <v>935307.52</v>
      </c>
      <c r="R252">
        <v>935307.52</v>
      </c>
      <c r="S252">
        <v>0</v>
      </c>
      <c r="T252" s="5">
        <v>0</v>
      </c>
    </row>
    <row r="253" spans="2:20" x14ac:dyDescent="0.2">
      <c r="B253" s="2">
        <v>1205864</v>
      </c>
      <c r="C253" s="2" t="s">
        <v>10</v>
      </c>
      <c r="D253" s="2" t="s">
        <v>38</v>
      </c>
      <c r="E253" s="3">
        <v>45881.509780092594</v>
      </c>
      <c r="G253" s="2" t="s">
        <v>937</v>
      </c>
      <c r="H253" s="2">
        <v>1740384</v>
      </c>
      <c r="I253" s="2" t="s">
        <v>118</v>
      </c>
      <c r="L253" s="4" t="s">
        <v>995</v>
      </c>
      <c r="M253" s="4" t="e">
        <f>+VLOOKUP(L253,'Cotizacion menor valor'!$C$2:$M$60,11,0)</f>
        <v>#N/A</v>
      </c>
      <c r="N253" s="4" t="str">
        <f t="shared" si="3"/>
        <v>n/a</v>
      </c>
      <c r="O253">
        <v>21</v>
      </c>
      <c r="P253" s="2" t="s">
        <v>84</v>
      </c>
      <c r="Q253">
        <v>87282455.790000007</v>
      </c>
      <c r="R253">
        <v>87282455.790000007</v>
      </c>
      <c r="S253">
        <v>0</v>
      </c>
      <c r="T253" s="5">
        <v>0</v>
      </c>
    </row>
    <row r="254" spans="2:20" x14ac:dyDescent="0.2">
      <c r="B254" s="2">
        <v>1205864</v>
      </c>
      <c r="C254" s="2" t="s">
        <v>10</v>
      </c>
      <c r="D254" s="2" t="s">
        <v>38</v>
      </c>
      <c r="E254" s="3">
        <v>45881.509780092594</v>
      </c>
      <c r="G254" s="2" t="s">
        <v>937</v>
      </c>
      <c r="H254" s="2">
        <v>1740385</v>
      </c>
      <c r="I254" s="2" t="s">
        <v>131</v>
      </c>
      <c r="L254" s="4" t="s">
        <v>996</v>
      </c>
      <c r="M254" s="4" t="e">
        <f>+VLOOKUP(L254,'Cotizacion menor valor'!$C$2:$M$60,11,0)</f>
        <v>#N/A</v>
      </c>
      <c r="N254" s="4" t="str">
        <f t="shared" si="3"/>
        <v>n/a</v>
      </c>
      <c r="O254">
        <v>21</v>
      </c>
      <c r="P254" s="2" t="s">
        <v>84</v>
      </c>
      <c r="Q254">
        <v>25340067.809999999</v>
      </c>
      <c r="R254">
        <v>25340067.809999999</v>
      </c>
      <c r="S254">
        <v>0</v>
      </c>
      <c r="T254" s="5">
        <v>0</v>
      </c>
    </row>
    <row r="255" spans="2:20" x14ac:dyDescent="0.2">
      <c r="B255" s="2">
        <v>1205864</v>
      </c>
      <c r="C255" s="2" t="s">
        <v>10</v>
      </c>
      <c r="D255" s="2" t="s">
        <v>38</v>
      </c>
      <c r="E255" s="3">
        <v>45881.509780092594</v>
      </c>
      <c r="G255" s="2" t="s">
        <v>937</v>
      </c>
      <c r="H255" s="2">
        <v>1740386</v>
      </c>
      <c r="I255" s="2" t="s">
        <v>144</v>
      </c>
      <c r="L255" s="4" t="s">
        <v>148</v>
      </c>
      <c r="M255" s="4">
        <f>+VLOOKUP(L255,'Cotizacion menor valor'!$C$2:$M$60,11,0)</f>
        <v>2885395.65</v>
      </c>
      <c r="N255" s="4" t="b">
        <f t="shared" si="3"/>
        <v>1</v>
      </c>
      <c r="O255">
        <v>21</v>
      </c>
      <c r="P255" s="2" t="s">
        <v>153</v>
      </c>
      <c r="Q255">
        <v>3107185.55</v>
      </c>
      <c r="R255">
        <v>2885395.65</v>
      </c>
      <c r="S255">
        <v>4657587.9000000004</v>
      </c>
      <c r="T255" s="5">
        <v>7.1379676698097416E-2</v>
      </c>
    </row>
    <row r="256" spans="2:20" x14ac:dyDescent="0.2">
      <c r="B256" s="2">
        <v>1205864</v>
      </c>
      <c r="C256" s="2" t="s">
        <v>10</v>
      </c>
      <c r="D256" s="2" t="s">
        <v>38</v>
      </c>
      <c r="E256" s="3">
        <v>45881.509780092594</v>
      </c>
      <c r="G256" s="2" t="s">
        <v>937</v>
      </c>
      <c r="H256" s="2">
        <v>1740387</v>
      </c>
      <c r="I256" s="2" t="s">
        <v>158</v>
      </c>
      <c r="L256" s="4" t="s">
        <v>162</v>
      </c>
      <c r="M256" s="4">
        <f>+VLOOKUP(L256,'Cotizacion menor valor'!$C$2:$M$60,11,0)</f>
        <v>1518675.72</v>
      </c>
      <c r="N256" s="4" t="b">
        <f t="shared" si="3"/>
        <v>1</v>
      </c>
      <c r="O256">
        <v>21</v>
      </c>
      <c r="P256" s="2" t="s">
        <v>153</v>
      </c>
      <c r="Q256">
        <v>2122648.56</v>
      </c>
      <c r="R256">
        <v>1518675.72</v>
      </c>
      <c r="S256">
        <v>12683429.640000001</v>
      </c>
      <c r="T256" s="5">
        <v>0.28453737061400308</v>
      </c>
    </row>
    <row r="257" spans="2:20" x14ac:dyDescent="0.2">
      <c r="B257" s="2">
        <v>1205864</v>
      </c>
      <c r="C257" s="2" t="s">
        <v>10</v>
      </c>
      <c r="D257" s="2" t="s">
        <v>38</v>
      </c>
      <c r="E257" s="3">
        <v>45881.509780092594</v>
      </c>
      <c r="G257" s="2" t="s">
        <v>937</v>
      </c>
      <c r="H257" s="2">
        <v>1740388</v>
      </c>
      <c r="I257" s="2" t="s">
        <v>171</v>
      </c>
      <c r="L257" s="4" t="s">
        <v>175</v>
      </c>
      <c r="M257" s="4">
        <f>+VLOOKUP(L257,'Cotizacion menor valor'!$C$2:$M$60,11,0)</f>
        <v>2641589.5</v>
      </c>
      <c r="N257" s="4" t="b">
        <f t="shared" si="3"/>
        <v>1</v>
      </c>
      <c r="O257">
        <v>21</v>
      </c>
      <c r="P257" s="2" t="s">
        <v>153</v>
      </c>
      <c r="Q257">
        <v>3954597.45</v>
      </c>
      <c r="R257">
        <v>2641589.5</v>
      </c>
      <c r="S257">
        <v>27573166.949999999</v>
      </c>
      <c r="T257" s="5">
        <v>0.33202063335169552</v>
      </c>
    </row>
    <row r="258" spans="2:20" x14ac:dyDescent="0.2">
      <c r="B258" s="2">
        <v>1205864</v>
      </c>
      <c r="C258" s="2" t="s">
        <v>10</v>
      </c>
      <c r="D258" s="2" t="s">
        <v>38</v>
      </c>
      <c r="E258" s="3">
        <v>45881.509780092594</v>
      </c>
      <c r="G258" s="2" t="s">
        <v>937</v>
      </c>
      <c r="H258" s="2">
        <v>1740389</v>
      </c>
      <c r="I258" s="2" t="s">
        <v>184</v>
      </c>
      <c r="L258" s="4" t="s">
        <v>188</v>
      </c>
      <c r="M258" s="4">
        <f>+VLOOKUP(L258,'Cotizacion menor valor'!$C$2:$M$60,11,0)</f>
        <v>1236194.1000000001</v>
      </c>
      <c r="N258" s="4" t="b">
        <f t="shared" si="3"/>
        <v>1</v>
      </c>
      <c r="O258">
        <v>21</v>
      </c>
      <c r="P258" s="2" t="s">
        <v>153</v>
      </c>
      <c r="Q258">
        <v>2264158.98</v>
      </c>
      <c r="R258">
        <v>1236194.1000000001</v>
      </c>
      <c r="S258">
        <v>21587262.48</v>
      </c>
      <c r="T258" s="5">
        <v>0.45401621046946095</v>
      </c>
    </row>
    <row r="259" spans="2:20" x14ac:dyDescent="0.2">
      <c r="B259" s="2">
        <v>1205864</v>
      </c>
      <c r="C259" s="2" t="s">
        <v>10</v>
      </c>
      <c r="D259" s="2" t="s">
        <v>38</v>
      </c>
      <c r="E259" s="3">
        <v>45881.509780092594</v>
      </c>
      <c r="G259" s="2" t="s">
        <v>937</v>
      </c>
      <c r="H259" s="2">
        <v>1740390</v>
      </c>
      <c r="I259" s="2" t="s">
        <v>197</v>
      </c>
      <c r="L259" s="4" t="s">
        <v>201</v>
      </c>
      <c r="M259" s="4">
        <f>+VLOOKUP(L259,'Cotizacion menor valor'!$C$2:$M$60,11,0)</f>
        <v>3156483.66</v>
      </c>
      <c r="N259" s="4" t="b">
        <f t="shared" ref="N259:N322" si="4">IFERROR(M259=R259,"n/a")</f>
        <v>1</v>
      </c>
      <c r="O259">
        <v>21</v>
      </c>
      <c r="P259" s="2" t="s">
        <v>153</v>
      </c>
      <c r="Q259">
        <v>5935735.5899999999</v>
      </c>
      <c r="R259">
        <v>3156483.66</v>
      </c>
      <c r="S259">
        <v>58364290.530000001</v>
      </c>
      <c r="T259" s="5">
        <v>0.46822367470044263</v>
      </c>
    </row>
    <row r="260" spans="2:20" x14ac:dyDescent="0.2">
      <c r="B260" s="2">
        <v>1205864</v>
      </c>
      <c r="C260" s="2" t="s">
        <v>10</v>
      </c>
      <c r="D260" s="2" t="s">
        <v>38</v>
      </c>
      <c r="E260" s="3">
        <v>45881.509780092594</v>
      </c>
      <c r="G260" s="2" t="s">
        <v>937</v>
      </c>
      <c r="H260" s="2">
        <v>1740391</v>
      </c>
      <c r="I260" s="2" t="s">
        <v>210</v>
      </c>
      <c r="L260" s="4" t="s">
        <v>214</v>
      </c>
      <c r="M260" s="4">
        <f>+VLOOKUP(L260,'Cotizacion menor valor'!$C$2:$M$60,11,0)</f>
        <v>3062101.38</v>
      </c>
      <c r="N260" s="4" t="b">
        <f t="shared" si="4"/>
        <v>1</v>
      </c>
      <c r="O260">
        <v>21</v>
      </c>
      <c r="P260" s="2" t="s">
        <v>153</v>
      </c>
      <c r="Q260">
        <v>6509456.0999999996</v>
      </c>
      <c r="R260">
        <v>3062101.38</v>
      </c>
      <c r="S260">
        <v>72394449.120000005</v>
      </c>
      <c r="T260" s="5">
        <v>0.52959182257946247</v>
      </c>
    </row>
    <row r="261" spans="2:20" x14ac:dyDescent="0.2">
      <c r="B261" s="2">
        <v>1205864</v>
      </c>
      <c r="C261" s="2" t="s">
        <v>10</v>
      </c>
      <c r="D261" s="2" t="s">
        <v>38</v>
      </c>
      <c r="E261" s="3">
        <v>45881.509780092594</v>
      </c>
      <c r="G261" s="2" t="s">
        <v>937</v>
      </c>
      <c r="H261" s="2">
        <v>1740392</v>
      </c>
      <c r="I261" s="2" t="s">
        <v>223</v>
      </c>
      <c r="L261" s="4" t="s">
        <v>227</v>
      </c>
      <c r="M261" s="4">
        <f>+VLOOKUP(L261,'Cotizacion menor valor'!$C$2:$M$60,11,0)</f>
        <v>355254.39</v>
      </c>
      <c r="N261" s="4" t="b">
        <f t="shared" si="4"/>
        <v>1</v>
      </c>
      <c r="O261">
        <v>21</v>
      </c>
      <c r="P261" s="2" t="s">
        <v>153</v>
      </c>
      <c r="Q261">
        <v>566039.1</v>
      </c>
      <c r="R261">
        <v>355254.39</v>
      </c>
      <c r="S261">
        <v>4426478.91</v>
      </c>
      <c r="T261" s="5">
        <v>0.37238542355112925</v>
      </c>
    </row>
    <row r="262" spans="2:20" x14ac:dyDescent="0.2">
      <c r="B262" s="2">
        <v>1205864</v>
      </c>
      <c r="C262" s="2" t="s">
        <v>10</v>
      </c>
      <c r="D262" s="2" t="s">
        <v>38</v>
      </c>
      <c r="E262" s="3">
        <v>45881.509780092594</v>
      </c>
      <c r="G262" s="2" t="s">
        <v>937</v>
      </c>
      <c r="H262" s="2">
        <v>1740393</v>
      </c>
      <c r="I262" s="2" t="s">
        <v>236</v>
      </c>
      <c r="L262" s="4" t="s">
        <v>240</v>
      </c>
      <c r="M262" s="4">
        <f>+VLOOKUP(L262,'Cotizacion menor valor'!$C$2:$M$60,11,0)</f>
        <v>293916.18</v>
      </c>
      <c r="N262" s="4" t="b">
        <f t="shared" si="4"/>
        <v>1</v>
      </c>
      <c r="O262">
        <v>21</v>
      </c>
      <c r="P262" s="2" t="s">
        <v>153</v>
      </c>
      <c r="Q262">
        <v>495285.18</v>
      </c>
      <c r="R262">
        <v>293916.18</v>
      </c>
      <c r="S262">
        <v>4228749</v>
      </c>
      <c r="T262" s="5">
        <v>0.40657182595287827</v>
      </c>
    </row>
    <row r="263" spans="2:20" x14ac:dyDescent="0.2">
      <c r="B263" s="2">
        <v>1205864</v>
      </c>
      <c r="C263" s="2" t="s">
        <v>10</v>
      </c>
      <c r="D263" s="2" t="s">
        <v>38</v>
      </c>
      <c r="E263" s="3">
        <v>45881.509780092594</v>
      </c>
      <c r="G263" s="2" t="s">
        <v>937</v>
      </c>
      <c r="H263" s="2">
        <v>1740394</v>
      </c>
      <c r="I263" s="2" t="s">
        <v>249</v>
      </c>
      <c r="L263" s="4" t="s">
        <v>253</v>
      </c>
      <c r="M263" s="4">
        <f>+VLOOKUP(L263,'Cotizacion menor valor'!$C$2:$M$60,11,0)</f>
        <v>7909194.9000000004</v>
      </c>
      <c r="N263" s="4" t="b">
        <f t="shared" si="4"/>
        <v>1</v>
      </c>
      <c r="O263">
        <v>21</v>
      </c>
      <c r="P263" s="2" t="s">
        <v>153</v>
      </c>
      <c r="Q263">
        <v>7909194.9000000004</v>
      </c>
      <c r="R263">
        <v>7909194.9000000004</v>
      </c>
      <c r="S263">
        <v>0</v>
      </c>
      <c r="T263" s="5">
        <v>0</v>
      </c>
    </row>
    <row r="264" spans="2:20" x14ac:dyDescent="0.2">
      <c r="B264" s="2">
        <v>1205864</v>
      </c>
      <c r="C264" s="2" t="s">
        <v>10</v>
      </c>
      <c r="D264" s="2" t="s">
        <v>38</v>
      </c>
      <c r="E264" s="3">
        <v>45881.509780092594</v>
      </c>
      <c r="G264" s="2" t="s">
        <v>937</v>
      </c>
      <c r="H264" s="2">
        <v>1740395</v>
      </c>
      <c r="I264" s="2" t="s">
        <v>262</v>
      </c>
      <c r="L264" s="4" t="s">
        <v>266</v>
      </c>
      <c r="M264" s="4">
        <f>+VLOOKUP(L264,'Cotizacion menor valor'!$C$2:$M$60,11,0)</f>
        <v>1981138.14</v>
      </c>
      <c r="N264" s="4" t="b">
        <f t="shared" si="4"/>
        <v>1</v>
      </c>
      <c r="O264">
        <v>21</v>
      </c>
      <c r="P264" s="2" t="s">
        <v>153</v>
      </c>
      <c r="Q264">
        <v>1981138.14</v>
      </c>
      <c r="R264">
        <v>1981138.14</v>
      </c>
      <c r="S264">
        <v>0</v>
      </c>
      <c r="T264" s="5">
        <v>0</v>
      </c>
    </row>
    <row r="265" spans="2:20" x14ac:dyDescent="0.2">
      <c r="B265" s="2">
        <v>1205864</v>
      </c>
      <c r="C265" s="2" t="s">
        <v>10</v>
      </c>
      <c r="D265" s="2" t="s">
        <v>38</v>
      </c>
      <c r="E265" s="3">
        <v>45881.509780092594</v>
      </c>
      <c r="G265" s="2" t="s">
        <v>937</v>
      </c>
      <c r="H265" s="2">
        <v>1740396</v>
      </c>
      <c r="I265" s="2" t="s">
        <v>275</v>
      </c>
      <c r="L265" s="4" t="s">
        <v>279</v>
      </c>
      <c r="M265" s="4">
        <f>+VLOOKUP(L265,'Cotizacion menor valor'!$C$2:$M$60,11,0)</f>
        <v>820677.36</v>
      </c>
      <c r="N265" s="4" t="b">
        <f t="shared" si="4"/>
        <v>1</v>
      </c>
      <c r="O265">
        <v>21</v>
      </c>
      <c r="P265" s="2" t="s">
        <v>153</v>
      </c>
      <c r="Q265">
        <v>2122648.56</v>
      </c>
      <c r="R265">
        <v>820677.36</v>
      </c>
      <c r="S265">
        <v>27341395.199999999</v>
      </c>
      <c r="T265" s="5">
        <v>0.61337106129334951</v>
      </c>
    </row>
    <row r="266" spans="2:20" x14ac:dyDescent="0.2">
      <c r="B266" s="2">
        <v>1205864</v>
      </c>
      <c r="C266" s="2" t="s">
        <v>10</v>
      </c>
      <c r="D266" s="2" t="s">
        <v>38</v>
      </c>
      <c r="E266" s="3">
        <v>45881.509780092594</v>
      </c>
      <c r="G266" s="2" t="s">
        <v>937</v>
      </c>
      <c r="H266" s="2">
        <v>1740397</v>
      </c>
      <c r="I266" s="2" t="s">
        <v>288</v>
      </c>
      <c r="L266" s="4" t="s">
        <v>292</v>
      </c>
      <c r="M266" s="4">
        <f>+VLOOKUP(L266,'Cotizacion menor valor'!$C$2:$M$60,11,0)</f>
        <v>1371786</v>
      </c>
      <c r="N266" s="4" t="b">
        <f t="shared" si="4"/>
        <v>1</v>
      </c>
      <c r="O266">
        <v>21</v>
      </c>
      <c r="P266" s="2" t="s">
        <v>153</v>
      </c>
      <c r="Q266">
        <v>1981138.14</v>
      </c>
      <c r="R266">
        <v>1371786</v>
      </c>
      <c r="S266">
        <v>12796394.939999999</v>
      </c>
      <c r="T266" s="5">
        <v>0.30757680532060222</v>
      </c>
    </row>
    <row r="267" spans="2:20" x14ac:dyDescent="0.2">
      <c r="B267" s="2">
        <v>1205864</v>
      </c>
      <c r="C267" s="2" t="s">
        <v>10</v>
      </c>
      <c r="D267" s="2" t="s">
        <v>38</v>
      </c>
      <c r="E267" s="3">
        <v>45881.509780092594</v>
      </c>
      <c r="G267" s="2" t="s">
        <v>937</v>
      </c>
      <c r="H267" s="2">
        <v>1740398</v>
      </c>
      <c r="I267" s="2" t="s">
        <v>301</v>
      </c>
      <c r="L267" s="4" t="s">
        <v>305</v>
      </c>
      <c r="M267" s="4">
        <f>+VLOOKUP(L267,'Cotizacion menor valor'!$C$2:$M$60,11,0)</f>
        <v>661411.38</v>
      </c>
      <c r="N267" s="4" t="b">
        <f t="shared" si="4"/>
        <v>1</v>
      </c>
      <c r="O267">
        <v>21</v>
      </c>
      <c r="P267" s="2" t="s">
        <v>153</v>
      </c>
      <c r="Q267">
        <v>990569.07</v>
      </c>
      <c r="R267">
        <v>661411.38</v>
      </c>
      <c r="S267">
        <v>6912311.4900000002</v>
      </c>
      <c r="T267" s="5">
        <v>0.33229150795108109</v>
      </c>
    </row>
    <row r="268" spans="2:20" x14ac:dyDescent="0.2">
      <c r="B268" s="2">
        <v>1205864</v>
      </c>
      <c r="C268" s="2" t="s">
        <v>10</v>
      </c>
      <c r="D268" s="2" t="s">
        <v>38</v>
      </c>
      <c r="E268" s="3">
        <v>45881.509780092594</v>
      </c>
      <c r="G268" s="2" t="s">
        <v>937</v>
      </c>
      <c r="H268" s="2">
        <v>1740399</v>
      </c>
      <c r="I268" s="2" t="s">
        <v>314</v>
      </c>
      <c r="L268" s="4" t="s">
        <v>318</v>
      </c>
      <c r="M268" s="4">
        <f>+VLOOKUP(L268,'Cotizacion menor valor'!$C$2:$M$60,11,0)</f>
        <v>2655015.5499999998</v>
      </c>
      <c r="N268" s="4" t="b">
        <f t="shared" si="4"/>
        <v>1</v>
      </c>
      <c r="O268">
        <v>21</v>
      </c>
      <c r="P268" s="2" t="s">
        <v>153</v>
      </c>
      <c r="Q268">
        <v>2655015.5499999998</v>
      </c>
      <c r="R268">
        <v>2655015.5499999998</v>
      </c>
      <c r="S268">
        <v>0</v>
      </c>
      <c r="T268" s="5">
        <v>0</v>
      </c>
    </row>
    <row r="269" spans="2:20" x14ac:dyDescent="0.2">
      <c r="B269" s="2">
        <v>1205864</v>
      </c>
      <c r="C269" s="2" t="s">
        <v>10</v>
      </c>
      <c r="D269" s="2" t="s">
        <v>38</v>
      </c>
      <c r="E269" s="3">
        <v>45881.509780092594</v>
      </c>
      <c r="G269" s="2" t="s">
        <v>937</v>
      </c>
      <c r="H269" s="2">
        <v>1740400</v>
      </c>
      <c r="I269" s="2" t="s">
        <v>327</v>
      </c>
      <c r="L269" s="4" t="s">
        <v>331</v>
      </c>
      <c r="M269" s="4">
        <f>+VLOOKUP(L269,'Cotizacion menor valor'!$C$2:$M$60,11,0)</f>
        <v>1330085.46</v>
      </c>
      <c r="N269" s="4" t="b">
        <f t="shared" si="4"/>
        <v>1</v>
      </c>
      <c r="O269">
        <v>21</v>
      </c>
      <c r="P269" s="2" t="s">
        <v>153</v>
      </c>
      <c r="Q269">
        <v>1330085.46</v>
      </c>
      <c r="R269">
        <v>1330085.46</v>
      </c>
      <c r="S269">
        <v>0</v>
      </c>
      <c r="T269" s="5">
        <v>0</v>
      </c>
    </row>
    <row r="270" spans="2:20" x14ac:dyDescent="0.2">
      <c r="B270" s="2">
        <v>1205864</v>
      </c>
      <c r="C270" s="2" t="s">
        <v>10</v>
      </c>
      <c r="D270" s="2" t="s">
        <v>38</v>
      </c>
      <c r="E270" s="3">
        <v>45881.509780092594</v>
      </c>
      <c r="G270" s="2" t="s">
        <v>937</v>
      </c>
      <c r="H270" s="2">
        <v>1740401</v>
      </c>
      <c r="I270" s="2" t="s">
        <v>340</v>
      </c>
      <c r="L270" s="4" t="s">
        <v>344</v>
      </c>
      <c r="M270" s="4">
        <f>+VLOOKUP(L270,'Cotizacion menor valor'!$C$2:$M$60,11,0)</f>
        <v>215877.7</v>
      </c>
      <c r="N270" s="4" t="b">
        <f t="shared" si="4"/>
        <v>1</v>
      </c>
      <c r="O270">
        <v>21</v>
      </c>
      <c r="P270" s="2" t="s">
        <v>153</v>
      </c>
      <c r="Q270">
        <v>215877.7</v>
      </c>
      <c r="R270">
        <v>215877.7</v>
      </c>
      <c r="S270">
        <v>0</v>
      </c>
      <c r="T270" s="5">
        <v>0</v>
      </c>
    </row>
    <row r="271" spans="2:20" x14ac:dyDescent="0.2">
      <c r="B271" s="2">
        <v>1205864</v>
      </c>
      <c r="C271" s="2" t="s">
        <v>10</v>
      </c>
      <c r="D271" s="2" t="s">
        <v>38</v>
      </c>
      <c r="E271" s="3">
        <v>45881.509780092594</v>
      </c>
      <c r="G271" s="2" t="s">
        <v>937</v>
      </c>
      <c r="H271" s="2">
        <v>1740402</v>
      </c>
      <c r="I271" s="2" t="s">
        <v>353</v>
      </c>
      <c r="L271" s="4" t="s">
        <v>357</v>
      </c>
      <c r="M271" s="4">
        <f>+VLOOKUP(L271,'Cotizacion menor valor'!$C$2:$M$60,11,0)</f>
        <v>1388728.4</v>
      </c>
      <c r="N271" s="4" t="b">
        <f t="shared" si="4"/>
        <v>1</v>
      </c>
      <c r="O271">
        <v>21</v>
      </c>
      <c r="P271" s="2" t="s">
        <v>153</v>
      </c>
      <c r="Q271">
        <v>1388728.4</v>
      </c>
      <c r="R271">
        <v>1388728.4</v>
      </c>
      <c r="S271">
        <v>0</v>
      </c>
      <c r="T271" s="5">
        <v>0</v>
      </c>
    </row>
    <row r="272" spans="2:20" x14ac:dyDescent="0.2">
      <c r="B272" s="2">
        <v>1205864</v>
      </c>
      <c r="C272" s="2" t="s">
        <v>10</v>
      </c>
      <c r="D272" s="2" t="s">
        <v>38</v>
      </c>
      <c r="E272" s="3">
        <v>45881.509780092594</v>
      </c>
      <c r="G272" s="2" t="s">
        <v>937</v>
      </c>
      <c r="H272" s="2">
        <v>1740403</v>
      </c>
      <c r="I272" s="2" t="s">
        <v>366</v>
      </c>
      <c r="L272" s="4" t="s">
        <v>370</v>
      </c>
      <c r="M272" s="4">
        <f>+VLOOKUP(L272,'Cotizacion menor valor'!$C$2:$M$60,11,0)</f>
        <v>678493.56</v>
      </c>
      <c r="N272" s="4" t="b">
        <f t="shared" si="4"/>
        <v>1</v>
      </c>
      <c r="O272">
        <v>21</v>
      </c>
      <c r="P272" s="2" t="s">
        <v>153</v>
      </c>
      <c r="Q272">
        <v>678493.56</v>
      </c>
      <c r="R272">
        <v>678493.56</v>
      </c>
      <c r="S272">
        <v>0</v>
      </c>
      <c r="T272" s="5">
        <v>0</v>
      </c>
    </row>
    <row r="273" spans="2:20" x14ac:dyDescent="0.2">
      <c r="B273" s="2">
        <v>1205864</v>
      </c>
      <c r="C273" s="2" t="s">
        <v>10</v>
      </c>
      <c r="D273" s="2" t="s">
        <v>38</v>
      </c>
      <c r="E273" s="3">
        <v>45881.509780092594</v>
      </c>
      <c r="G273" s="2" t="s">
        <v>937</v>
      </c>
      <c r="H273" s="2">
        <v>1740404</v>
      </c>
      <c r="I273" s="2" t="s">
        <v>379</v>
      </c>
      <c r="L273" s="4" t="s">
        <v>383</v>
      </c>
      <c r="M273" s="4">
        <f>+VLOOKUP(L273,'Cotizacion menor valor'!$C$2:$M$60,11,0)</f>
        <v>3347515.15</v>
      </c>
      <c r="N273" s="4" t="b">
        <f t="shared" si="4"/>
        <v>1</v>
      </c>
      <c r="O273">
        <v>21</v>
      </c>
      <c r="P273" s="2" t="s">
        <v>153</v>
      </c>
      <c r="Q273">
        <v>3347515.15</v>
      </c>
      <c r="R273">
        <v>3347515.15</v>
      </c>
      <c r="S273">
        <v>0</v>
      </c>
      <c r="T273" s="5">
        <v>0</v>
      </c>
    </row>
    <row r="274" spans="2:20" x14ac:dyDescent="0.2">
      <c r="B274" s="2">
        <v>1205864</v>
      </c>
      <c r="C274" s="2" t="s">
        <v>10</v>
      </c>
      <c r="D274" s="2" t="s">
        <v>38</v>
      </c>
      <c r="E274" s="3">
        <v>45881.509780092594</v>
      </c>
      <c r="G274" s="2" t="s">
        <v>937</v>
      </c>
      <c r="H274" s="2">
        <v>1740405</v>
      </c>
      <c r="I274" s="2" t="s">
        <v>392</v>
      </c>
      <c r="L274" s="4" t="s">
        <v>396</v>
      </c>
      <c r="M274" s="4">
        <f>+VLOOKUP(L274,'Cotizacion menor valor'!$C$2:$M$60,11,0)</f>
        <v>559044.72</v>
      </c>
      <c r="N274" s="4" t="b">
        <f t="shared" si="4"/>
        <v>1</v>
      </c>
      <c r="O274">
        <v>21</v>
      </c>
      <c r="P274" s="2" t="s">
        <v>153</v>
      </c>
      <c r="Q274">
        <v>559044.72</v>
      </c>
      <c r="R274">
        <v>559044.72</v>
      </c>
      <c r="S274">
        <v>0</v>
      </c>
      <c r="T274" s="5">
        <v>0</v>
      </c>
    </row>
    <row r="275" spans="2:20" x14ac:dyDescent="0.2">
      <c r="B275" s="2">
        <v>1205864</v>
      </c>
      <c r="C275" s="2" t="s">
        <v>10</v>
      </c>
      <c r="D275" s="2" t="s">
        <v>38</v>
      </c>
      <c r="E275" s="3">
        <v>45881.509780092594</v>
      </c>
      <c r="G275" s="2" t="s">
        <v>937</v>
      </c>
      <c r="H275" s="2">
        <v>1740406</v>
      </c>
      <c r="I275" s="2" t="s">
        <v>405</v>
      </c>
      <c r="L275" s="4" t="s">
        <v>409</v>
      </c>
      <c r="M275" s="4">
        <f>+VLOOKUP(L275,'Cotizacion menor valor'!$C$2:$M$60,11,0)</f>
        <v>5087777.78</v>
      </c>
      <c r="N275" s="4" t="b">
        <f t="shared" si="4"/>
        <v>1</v>
      </c>
      <c r="O275">
        <v>21</v>
      </c>
      <c r="P275" s="2" t="s">
        <v>153</v>
      </c>
      <c r="Q275">
        <v>5087777.78</v>
      </c>
      <c r="R275">
        <v>5087777.78</v>
      </c>
      <c r="S275">
        <v>0</v>
      </c>
      <c r="T275" s="5">
        <v>0</v>
      </c>
    </row>
    <row r="276" spans="2:20" x14ac:dyDescent="0.2">
      <c r="B276" s="2">
        <v>1205864</v>
      </c>
      <c r="C276" s="2" t="s">
        <v>10</v>
      </c>
      <c r="D276" s="2" t="s">
        <v>38</v>
      </c>
      <c r="E276" s="3">
        <v>45881.509780092594</v>
      </c>
      <c r="G276" s="2" t="s">
        <v>937</v>
      </c>
      <c r="H276" s="2">
        <v>1740407</v>
      </c>
      <c r="I276" s="2" t="s">
        <v>418</v>
      </c>
      <c r="L276" s="4" t="s">
        <v>422</v>
      </c>
      <c r="M276" s="4">
        <f>+VLOOKUP(L276,'Cotizacion menor valor'!$C$2:$M$60,11,0)</f>
        <v>3347515.15</v>
      </c>
      <c r="N276" s="4" t="b">
        <f t="shared" si="4"/>
        <v>1</v>
      </c>
      <c r="O276">
        <v>21</v>
      </c>
      <c r="P276" s="2" t="s">
        <v>153</v>
      </c>
      <c r="Q276">
        <v>3347515.15</v>
      </c>
      <c r="R276">
        <v>3347515.15</v>
      </c>
      <c r="S276">
        <v>0</v>
      </c>
      <c r="T276" s="5">
        <v>0</v>
      </c>
    </row>
    <row r="277" spans="2:20" x14ac:dyDescent="0.2">
      <c r="B277" s="2">
        <v>1205864</v>
      </c>
      <c r="C277" s="2" t="s">
        <v>10</v>
      </c>
      <c r="D277" s="2" t="s">
        <v>38</v>
      </c>
      <c r="E277" s="3">
        <v>45881.509780092594</v>
      </c>
      <c r="G277" s="2" t="s">
        <v>937</v>
      </c>
      <c r="H277" s="2">
        <v>1740408</v>
      </c>
      <c r="I277" s="2" t="s">
        <v>431</v>
      </c>
      <c r="L277" s="4" t="s">
        <v>435</v>
      </c>
      <c r="M277" s="4">
        <f>+VLOOKUP(L277,'Cotizacion menor valor'!$C$2:$M$60,11,0)</f>
        <v>1947760.9</v>
      </c>
      <c r="N277" s="4" t="b">
        <f t="shared" si="4"/>
        <v>1</v>
      </c>
      <c r="O277">
        <v>21</v>
      </c>
      <c r="P277" s="2" t="s">
        <v>153</v>
      </c>
      <c r="Q277">
        <v>1947760.9</v>
      </c>
      <c r="R277">
        <v>1947760.9</v>
      </c>
      <c r="S277">
        <v>0</v>
      </c>
      <c r="T277" s="5">
        <v>0</v>
      </c>
    </row>
    <row r="278" spans="2:20" x14ac:dyDescent="0.2">
      <c r="B278" s="2">
        <v>1205864</v>
      </c>
      <c r="C278" s="2" t="s">
        <v>10</v>
      </c>
      <c r="D278" s="2" t="s">
        <v>38</v>
      </c>
      <c r="E278" s="3">
        <v>45881.509780092594</v>
      </c>
      <c r="G278" s="2" t="s">
        <v>937</v>
      </c>
      <c r="H278" s="2">
        <v>1740409</v>
      </c>
      <c r="I278" s="2" t="s">
        <v>444</v>
      </c>
      <c r="L278" s="4" t="s">
        <v>448</v>
      </c>
      <c r="M278" s="4">
        <f>+VLOOKUP(L278,'Cotizacion menor valor'!$C$2:$M$60,11,0)</f>
        <v>2306665.77</v>
      </c>
      <c r="N278" s="4" t="b">
        <f t="shared" si="4"/>
        <v>1</v>
      </c>
      <c r="O278">
        <v>21</v>
      </c>
      <c r="P278" s="2" t="s">
        <v>153</v>
      </c>
      <c r="Q278">
        <v>2355091.08</v>
      </c>
      <c r="R278">
        <v>2306665.77</v>
      </c>
      <c r="S278">
        <v>1016931.51</v>
      </c>
      <c r="T278" s="5">
        <v>2.0561969093781291E-2</v>
      </c>
    </row>
    <row r="279" spans="2:20" x14ac:dyDescent="0.2">
      <c r="B279" s="2">
        <v>1205864</v>
      </c>
      <c r="C279" s="2" t="s">
        <v>10</v>
      </c>
      <c r="D279" s="2" t="s">
        <v>38</v>
      </c>
      <c r="E279" s="3">
        <v>45881.509780092594</v>
      </c>
      <c r="G279" s="2" t="s">
        <v>937</v>
      </c>
      <c r="H279" s="2">
        <v>1740410</v>
      </c>
      <c r="I279" s="2" t="s">
        <v>457</v>
      </c>
      <c r="L279" s="4" t="s">
        <v>461</v>
      </c>
      <c r="M279" s="4">
        <f>+VLOOKUP(L279,'Cotizacion menor valor'!$C$2:$M$60,11,0)</f>
        <v>2306665.77</v>
      </c>
      <c r="N279" s="4" t="b">
        <f t="shared" si="4"/>
        <v>1</v>
      </c>
      <c r="O279">
        <v>21</v>
      </c>
      <c r="P279" s="2" t="s">
        <v>153</v>
      </c>
      <c r="Q279">
        <v>2355091.08</v>
      </c>
      <c r="R279">
        <v>2306665.77</v>
      </c>
      <c r="S279">
        <v>1016931.51</v>
      </c>
      <c r="T279" s="5">
        <v>2.0561969093781291E-2</v>
      </c>
    </row>
    <row r="280" spans="2:20" x14ac:dyDescent="0.2">
      <c r="B280" s="2">
        <v>1205864</v>
      </c>
      <c r="C280" s="2" t="s">
        <v>10</v>
      </c>
      <c r="D280" s="2" t="s">
        <v>38</v>
      </c>
      <c r="E280" s="3">
        <v>45881.509780092594</v>
      </c>
      <c r="G280" s="2" t="s">
        <v>937</v>
      </c>
      <c r="H280" s="2">
        <v>1740411</v>
      </c>
      <c r="I280" s="2" t="s">
        <v>470</v>
      </c>
      <c r="L280" s="4" t="s">
        <v>474</v>
      </c>
      <c r="M280" s="4">
        <f>+VLOOKUP(L280,'Cotizacion menor valor'!$C$2:$M$60,11,0)</f>
        <v>962329</v>
      </c>
      <c r="N280" s="4" t="b">
        <f t="shared" si="4"/>
        <v>1</v>
      </c>
      <c r="O280">
        <v>21</v>
      </c>
      <c r="P280" s="2" t="s">
        <v>153</v>
      </c>
      <c r="Q280">
        <v>962329</v>
      </c>
      <c r="R280">
        <v>962329</v>
      </c>
      <c r="S280">
        <v>0</v>
      </c>
      <c r="T280" s="5">
        <v>0</v>
      </c>
    </row>
    <row r="281" spans="2:20" x14ac:dyDescent="0.2">
      <c r="B281" s="2">
        <v>1205864</v>
      </c>
      <c r="C281" s="2" t="s">
        <v>10</v>
      </c>
      <c r="D281" s="2" t="s">
        <v>38</v>
      </c>
      <c r="E281" s="3">
        <v>45881.509780092594</v>
      </c>
      <c r="G281" s="2" t="s">
        <v>937</v>
      </c>
      <c r="H281" s="2">
        <v>1740412</v>
      </c>
      <c r="I281" s="2" t="s">
        <v>483</v>
      </c>
      <c r="L281" s="4" t="s">
        <v>487</v>
      </c>
      <c r="M281" s="4">
        <f>+VLOOKUP(L281,'Cotizacion menor valor'!$C$2:$M$60,11,0)</f>
        <v>278177.25</v>
      </c>
      <c r="N281" s="4" t="b">
        <f t="shared" si="4"/>
        <v>1</v>
      </c>
      <c r="O281">
        <v>21</v>
      </c>
      <c r="P281" s="2" t="s">
        <v>153</v>
      </c>
      <c r="Q281">
        <v>278177.25</v>
      </c>
      <c r="R281">
        <v>278177.25</v>
      </c>
      <c r="S281">
        <v>0</v>
      </c>
      <c r="T281" s="5">
        <v>0</v>
      </c>
    </row>
    <row r="282" spans="2:20" x14ac:dyDescent="0.2">
      <c r="B282" s="2">
        <v>1205864</v>
      </c>
      <c r="C282" s="2" t="s">
        <v>10</v>
      </c>
      <c r="D282" s="2" t="s">
        <v>38</v>
      </c>
      <c r="E282" s="3">
        <v>45881.509780092594</v>
      </c>
      <c r="G282" s="2" t="s">
        <v>937</v>
      </c>
      <c r="H282" s="2">
        <v>1740413</v>
      </c>
      <c r="I282" s="2" t="s">
        <v>496</v>
      </c>
      <c r="L282" s="4" t="s">
        <v>500</v>
      </c>
      <c r="M282" s="4">
        <f>+VLOOKUP(L282,'Cotizacion menor valor'!$C$2:$M$60,11,0)</f>
        <v>278177.25</v>
      </c>
      <c r="N282" s="4" t="b">
        <f t="shared" si="4"/>
        <v>1</v>
      </c>
      <c r="O282">
        <v>21</v>
      </c>
      <c r="P282" s="2" t="s">
        <v>153</v>
      </c>
      <c r="Q282">
        <v>278177.25</v>
      </c>
      <c r="R282">
        <v>278177.25</v>
      </c>
      <c r="S282">
        <v>0</v>
      </c>
      <c r="T282" s="5">
        <v>0</v>
      </c>
    </row>
    <row r="283" spans="2:20" x14ac:dyDescent="0.2">
      <c r="B283" s="2">
        <v>1205864</v>
      </c>
      <c r="C283" s="2" t="s">
        <v>10</v>
      </c>
      <c r="D283" s="2" t="s">
        <v>38</v>
      </c>
      <c r="E283" s="3">
        <v>45881.509780092594</v>
      </c>
      <c r="G283" s="2" t="s">
        <v>937</v>
      </c>
      <c r="H283" s="2">
        <v>1740414</v>
      </c>
      <c r="I283" s="2" t="s">
        <v>509</v>
      </c>
      <c r="L283" s="4" t="s">
        <v>513</v>
      </c>
      <c r="M283" s="4">
        <f>+VLOOKUP(L283,'Cotizacion menor valor'!$C$2:$M$60,11,0)</f>
        <v>2471351.1</v>
      </c>
      <c r="N283" s="4" t="b">
        <f t="shared" si="4"/>
        <v>1</v>
      </c>
      <c r="O283">
        <v>21</v>
      </c>
      <c r="P283" s="2" t="s">
        <v>153</v>
      </c>
      <c r="Q283">
        <v>2846724.3</v>
      </c>
      <c r="R283">
        <v>2471351.1</v>
      </c>
      <c r="S283">
        <v>7882837.2000000002</v>
      </c>
      <c r="T283" s="5">
        <v>0.13186145212586972</v>
      </c>
    </row>
    <row r="284" spans="2:20" x14ac:dyDescent="0.2">
      <c r="B284" s="2">
        <v>1205864</v>
      </c>
      <c r="C284" s="2" t="s">
        <v>10</v>
      </c>
      <c r="D284" s="2" t="s">
        <v>38</v>
      </c>
      <c r="E284" s="3">
        <v>45881.509780092594</v>
      </c>
      <c r="G284" s="2" t="s">
        <v>937</v>
      </c>
      <c r="H284" s="2">
        <v>1740415</v>
      </c>
      <c r="I284" s="2" t="s">
        <v>522</v>
      </c>
      <c r="L284" s="4" t="s">
        <v>526</v>
      </c>
      <c r="M284" s="4">
        <f>+VLOOKUP(L284,'Cotizacion menor valor'!$C$2:$M$60,11,0)</f>
        <v>1948296.5</v>
      </c>
      <c r="N284" s="4" t="b">
        <f t="shared" si="4"/>
        <v>1</v>
      </c>
      <c r="O284">
        <v>21</v>
      </c>
      <c r="P284" s="2" t="s">
        <v>153</v>
      </c>
      <c r="Q284">
        <v>2175998.6</v>
      </c>
      <c r="R284">
        <v>1948296.5</v>
      </c>
      <c r="S284">
        <v>4781744.0999999996</v>
      </c>
      <c r="T284" s="5">
        <v>0.10464257651636356</v>
      </c>
    </row>
    <row r="285" spans="2:20" x14ac:dyDescent="0.2">
      <c r="B285" s="2">
        <v>1205864</v>
      </c>
      <c r="C285" s="2" t="s">
        <v>10</v>
      </c>
      <c r="D285" s="2" t="s">
        <v>38</v>
      </c>
      <c r="E285" s="3">
        <v>45881.509780092594</v>
      </c>
      <c r="G285" s="2" t="s">
        <v>937</v>
      </c>
      <c r="H285" s="2">
        <v>1740416</v>
      </c>
      <c r="I285" s="2" t="s">
        <v>535</v>
      </c>
      <c r="L285" s="4" t="s">
        <v>539</v>
      </c>
      <c r="M285" s="4">
        <f>+VLOOKUP(L285,'Cotizacion menor valor'!$C$2:$M$60,11,0)</f>
        <v>1948296.5</v>
      </c>
      <c r="N285" s="4" t="b">
        <f t="shared" si="4"/>
        <v>1</v>
      </c>
      <c r="O285">
        <v>21</v>
      </c>
      <c r="P285" s="2" t="s">
        <v>153</v>
      </c>
      <c r="Q285">
        <v>2175998.6</v>
      </c>
      <c r="R285">
        <v>1948296.5</v>
      </c>
      <c r="S285">
        <v>4781744.0999999996</v>
      </c>
      <c r="T285" s="5">
        <v>0.10464257651636356</v>
      </c>
    </row>
    <row r="286" spans="2:20" x14ac:dyDescent="0.2">
      <c r="B286" s="2">
        <v>1205864</v>
      </c>
      <c r="C286" s="2" t="s">
        <v>10</v>
      </c>
      <c r="D286" s="2" t="s">
        <v>38</v>
      </c>
      <c r="E286" s="3">
        <v>45881.509780092594</v>
      </c>
      <c r="G286" s="2" t="s">
        <v>937</v>
      </c>
      <c r="H286" s="2">
        <v>1740417</v>
      </c>
      <c r="I286" s="2" t="s">
        <v>548</v>
      </c>
      <c r="L286" s="4" t="s">
        <v>552</v>
      </c>
      <c r="M286" s="4">
        <f>+VLOOKUP(L286,'Cotizacion menor valor'!$C$2:$M$60,11,0)</f>
        <v>8006931.5999999996</v>
      </c>
      <c r="N286" s="4" t="b">
        <f t="shared" si="4"/>
        <v>1</v>
      </c>
      <c r="O286">
        <v>21</v>
      </c>
      <c r="P286" s="2" t="s">
        <v>153</v>
      </c>
      <c r="Q286">
        <v>9732372.1500000004</v>
      </c>
      <c r="R286">
        <v>8006931.5999999996</v>
      </c>
      <c r="S286">
        <v>36234251.549999997</v>
      </c>
      <c r="T286" s="5">
        <v>0.17728879695583774</v>
      </c>
    </row>
    <row r="287" spans="2:20" x14ac:dyDescent="0.2">
      <c r="B287" s="2">
        <v>1205864</v>
      </c>
      <c r="C287" s="2" t="s">
        <v>10</v>
      </c>
      <c r="D287" s="2" t="s">
        <v>38</v>
      </c>
      <c r="E287" s="3">
        <v>45881.509780092594</v>
      </c>
      <c r="G287" s="2" t="s">
        <v>937</v>
      </c>
      <c r="H287" s="2">
        <v>1740418</v>
      </c>
      <c r="I287" s="2" t="s">
        <v>561</v>
      </c>
      <c r="L287" s="4" t="s">
        <v>565</v>
      </c>
      <c r="M287" s="4">
        <f>+VLOOKUP(L287,'Cotizacion menor valor'!$C$2:$M$60,11,0)</f>
        <v>5892156.2000000002</v>
      </c>
      <c r="N287" s="4" t="b">
        <f t="shared" si="4"/>
        <v>1</v>
      </c>
      <c r="O287">
        <v>21</v>
      </c>
      <c r="P287" s="2" t="s">
        <v>153</v>
      </c>
      <c r="Q287">
        <v>7457024.9000000004</v>
      </c>
      <c r="R287">
        <v>5892156.2000000002</v>
      </c>
      <c r="S287">
        <v>32862242.699999999</v>
      </c>
      <c r="T287" s="5">
        <v>0.20985161253786347</v>
      </c>
    </row>
    <row r="288" spans="2:20" x14ac:dyDescent="0.2">
      <c r="B288" s="2">
        <v>1205864</v>
      </c>
      <c r="C288" s="2" t="s">
        <v>10</v>
      </c>
      <c r="D288" s="2" t="s">
        <v>38</v>
      </c>
      <c r="E288" s="3">
        <v>45881.509780092594</v>
      </c>
      <c r="G288" s="2" t="s">
        <v>937</v>
      </c>
      <c r="H288" s="2">
        <v>1740419</v>
      </c>
      <c r="I288" s="2" t="s">
        <v>574</v>
      </c>
      <c r="L288" s="4" t="s">
        <v>578</v>
      </c>
      <c r="M288" s="4">
        <f>+VLOOKUP(L288,'Cotizacion menor valor'!$C$2:$M$60,11,0)</f>
        <v>5892156.2000000002</v>
      </c>
      <c r="N288" s="4" t="b">
        <f t="shared" si="4"/>
        <v>1</v>
      </c>
      <c r="O288">
        <v>21</v>
      </c>
      <c r="P288" s="2" t="s">
        <v>153</v>
      </c>
      <c r="Q288">
        <v>7457024.9000000004</v>
      </c>
      <c r="R288">
        <v>5892156.2000000002</v>
      </c>
      <c r="S288">
        <v>32862242.699999999</v>
      </c>
      <c r="T288" s="5">
        <v>0.20985161253786347</v>
      </c>
    </row>
    <row r="289" spans="2:20" x14ac:dyDescent="0.2">
      <c r="B289" s="2">
        <v>1205864</v>
      </c>
      <c r="C289" s="2" t="s">
        <v>10</v>
      </c>
      <c r="D289" s="2" t="s">
        <v>38</v>
      </c>
      <c r="E289" s="3">
        <v>45881.509780092594</v>
      </c>
      <c r="G289" s="2" t="s">
        <v>937</v>
      </c>
      <c r="H289" s="2">
        <v>1740420</v>
      </c>
      <c r="I289" s="2" t="s">
        <v>587</v>
      </c>
      <c r="L289" s="4" t="s">
        <v>591</v>
      </c>
      <c r="M289" s="4">
        <f>+VLOOKUP(L289,'Cotizacion menor valor'!$C$2:$M$60,11,0)</f>
        <v>1694828.95</v>
      </c>
      <c r="N289" s="4" t="b">
        <f t="shared" si="4"/>
        <v>1</v>
      </c>
      <c r="O289">
        <v>21</v>
      </c>
      <c r="P289" s="2" t="s">
        <v>153</v>
      </c>
      <c r="Q289">
        <v>1694828.95</v>
      </c>
      <c r="R289">
        <v>1694828.95</v>
      </c>
      <c r="S289">
        <v>0</v>
      </c>
      <c r="T289" s="5">
        <v>0</v>
      </c>
    </row>
    <row r="290" spans="2:20" x14ac:dyDescent="0.2">
      <c r="B290" s="2">
        <v>1205864</v>
      </c>
      <c r="C290" s="2" t="s">
        <v>10</v>
      </c>
      <c r="D290" s="2" t="s">
        <v>38</v>
      </c>
      <c r="E290" s="3">
        <v>45881.509780092594</v>
      </c>
      <c r="G290" s="2" t="s">
        <v>937</v>
      </c>
      <c r="H290" s="2">
        <v>1740421</v>
      </c>
      <c r="I290" s="2" t="s">
        <v>600</v>
      </c>
      <c r="L290" s="4" t="s">
        <v>604</v>
      </c>
      <c r="M290" s="4">
        <f>+VLOOKUP(L290,'Cotizacion menor valor'!$C$2:$M$60,11,0)</f>
        <v>1935411.2</v>
      </c>
      <c r="N290" s="4" t="b">
        <f t="shared" si="4"/>
        <v>1</v>
      </c>
      <c r="O290">
        <v>21</v>
      </c>
      <c r="P290" s="2" t="s">
        <v>153</v>
      </c>
      <c r="Q290">
        <v>1935411.2</v>
      </c>
      <c r="R290">
        <v>1935411.2</v>
      </c>
      <c r="S290">
        <v>0</v>
      </c>
      <c r="T290" s="5">
        <v>0</v>
      </c>
    </row>
    <row r="291" spans="2:20" x14ac:dyDescent="0.2">
      <c r="B291" s="2">
        <v>1205864</v>
      </c>
      <c r="C291" s="2" t="s">
        <v>10</v>
      </c>
      <c r="D291" s="2" t="s">
        <v>38</v>
      </c>
      <c r="E291" s="3">
        <v>45881.509780092594</v>
      </c>
      <c r="G291" s="2" t="s">
        <v>937</v>
      </c>
      <c r="H291" s="2">
        <v>1740422</v>
      </c>
      <c r="I291" s="2" t="s">
        <v>613</v>
      </c>
      <c r="L291" s="4" t="s">
        <v>617</v>
      </c>
      <c r="M291" s="4">
        <f>+VLOOKUP(L291,'Cotizacion menor valor'!$C$2:$M$60,11,0)</f>
        <v>4886918.2</v>
      </c>
      <c r="N291" s="4" t="b">
        <f t="shared" si="4"/>
        <v>1</v>
      </c>
      <c r="O291">
        <v>21</v>
      </c>
      <c r="P291" s="2" t="s">
        <v>153</v>
      </c>
      <c r="Q291">
        <v>4886918.2</v>
      </c>
      <c r="R291">
        <v>4886918.2</v>
      </c>
      <c r="S291">
        <v>0</v>
      </c>
      <c r="T291" s="5">
        <v>0</v>
      </c>
    </row>
    <row r="292" spans="2:20" x14ac:dyDescent="0.2">
      <c r="B292" s="2">
        <v>1205864</v>
      </c>
      <c r="C292" s="2" t="s">
        <v>10</v>
      </c>
      <c r="D292" s="2" t="s">
        <v>38</v>
      </c>
      <c r="E292" s="3">
        <v>45881.509780092594</v>
      </c>
      <c r="G292" s="2" t="s">
        <v>937</v>
      </c>
      <c r="H292" s="2">
        <v>1740423</v>
      </c>
      <c r="I292" s="2" t="s">
        <v>626</v>
      </c>
      <c r="L292" s="4" t="s">
        <v>630</v>
      </c>
      <c r="M292" s="4">
        <f>+VLOOKUP(L292,'Cotizacion menor valor'!$C$2:$M$60,11,0)</f>
        <v>2168996.63</v>
      </c>
      <c r="N292" s="4" t="b">
        <f t="shared" si="4"/>
        <v>1</v>
      </c>
      <c r="O292">
        <v>21</v>
      </c>
      <c r="P292" s="2" t="s">
        <v>153</v>
      </c>
      <c r="Q292">
        <v>2168996.63</v>
      </c>
      <c r="R292">
        <v>2168996.63</v>
      </c>
      <c r="S292">
        <v>0</v>
      </c>
      <c r="T292" s="5">
        <v>0</v>
      </c>
    </row>
    <row r="293" spans="2:20" x14ac:dyDescent="0.2">
      <c r="B293" s="2">
        <v>1205864</v>
      </c>
      <c r="C293" s="2" t="s">
        <v>10</v>
      </c>
      <c r="D293" s="2" t="s">
        <v>38</v>
      </c>
      <c r="E293" s="3">
        <v>45881.509780092594</v>
      </c>
      <c r="G293" s="2" t="s">
        <v>937</v>
      </c>
      <c r="H293" s="2">
        <v>1740424</v>
      </c>
      <c r="I293" s="2" t="s">
        <v>639</v>
      </c>
      <c r="L293" t="s">
        <v>643</v>
      </c>
      <c r="M293" s="4">
        <f>+VLOOKUP(L293,'Cotizacion menor valor'!$C$2:$M$60,11,0)</f>
        <v>320683.68</v>
      </c>
      <c r="N293" s="4" t="b">
        <f t="shared" si="4"/>
        <v>1</v>
      </c>
      <c r="O293">
        <v>21</v>
      </c>
      <c r="P293" s="2" t="s">
        <v>153</v>
      </c>
      <c r="Q293">
        <v>424529.97</v>
      </c>
      <c r="R293">
        <v>320683.68</v>
      </c>
      <c r="S293">
        <v>2180772.09</v>
      </c>
      <c r="T293" s="5">
        <v>0.24461474416046528</v>
      </c>
    </row>
    <row r="294" spans="2:20" x14ac:dyDescent="0.2">
      <c r="B294" s="2">
        <v>1205864</v>
      </c>
      <c r="C294" s="2" t="s">
        <v>10</v>
      </c>
      <c r="D294" s="2" t="s">
        <v>38</v>
      </c>
      <c r="E294" s="3">
        <v>45881.509780092594</v>
      </c>
      <c r="G294" s="2" t="s">
        <v>937</v>
      </c>
      <c r="H294" s="2">
        <v>1740425</v>
      </c>
      <c r="I294" s="2" t="s">
        <v>652</v>
      </c>
      <c r="L294" s="4" t="s">
        <v>656</v>
      </c>
      <c r="M294" s="4">
        <f>+VLOOKUP(L294,'Cotizacion menor valor'!$C$2:$M$60,11,0)</f>
        <v>42581.88</v>
      </c>
      <c r="N294" s="4" t="b">
        <f t="shared" si="4"/>
        <v>1</v>
      </c>
      <c r="O294">
        <v>21</v>
      </c>
      <c r="P294" s="2" t="s">
        <v>153</v>
      </c>
      <c r="Q294">
        <v>42581.88</v>
      </c>
      <c r="R294">
        <v>42581.88</v>
      </c>
      <c r="S294">
        <v>0</v>
      </c>
      <c r="T294" s="5">
        <v>0</v>
      </c>
    </row>
    <row r="295" spans="2:20" x14ac:dyDescent="0.2">
      <c r="B295" s="2">
        <v>1205864</v>
      </c>
      <c r="C295" s="2" t="s">
        <v>10</v>
      </c>
      <c r="D295" s="2" t="s">
        <v>38</v>
      </c>
      <c r="E295" s="3">
        <v>45881.509780092594</v>
      </c>
      <c r="G295" s="2" t="s">
        <v>937</v>
      </c>
      <c r="H295" s="2">
        <v>1740426</v>
      </c>
      <c r="I295" s="2" t="s">
        <v>665</v>
      </c>
      <c r="L295" s="4" t="s">
        <v>669</v>
      </c>
      <c r="M295" s="4">
        <f>+VLOOKUP(L295,'Cotizacion menor valor'!$C$2:$M$60,11,0)</f>
        <v>2020798.2</v>
      </c>
      <c r="N295" s="4" t="b">
        <f t="shared" si="4"/>
        <v>1</v>
      </c>
      <c r="O295">
        <v>21</v>
      </c>
      <c r="P295" s="2" t="s">
        <v>153</v>
      </c>
      <c r="Q295">
        <v>2020798.2</v>
      </c>
      <c r="R295">
        <v>2020798.2</v>
      </c>
      <c r="S295">
        <v>0</v>
      </c>
      <c r="T295" s="5">
        <v>0</v>
      </c>
    </row>
    <row r="296" spans="2:20" x14ac:dyDescent="0.2">
      <c r="B296" s="2">
        <v>1205864</v>
      </c>
      <c r="C296" s="2" t="s">
        <v>10</v>
      </c>
      <c r="D296" s="2" t="s">
        <v>38</v>
      </c>
      <c r="E296" s="3">
        <v>45881.509780092594</v>
      </c>
      <c r="G296" s="2" t="s">
        <v>937</v>
      </c>
      <c r="H296" s="2">
        <v>1740427</v>
      </c>
      <c r="I296" s="2" t="s">
        <v>678</v>
      </c>
      <c r="L296" s="4" t="s">
        <v>682</v>
      </c>
      <c r="M296" s="4">
        <f>+VLOOKUP(L296,'Cotizacion menor valor'!$C$2:$M$60,11,0)</f>
        <v>2203927.0499999998</v>
      </c>
      <c r="N296" s="4" t="b">
        <f t="shared" si="4"/>
        <v>1</v>
      </c>
      <c r="O296">
        <v>21</v>
      </c>
      <c r="P296" s="2" t="s">
        <v>153</v>
      </c>
      <c r="Q296">
        <v>2203927.0499999998</v>
      </c>
      <c r="R296">
        <v>2203927.0499999998</v>
      </c>
      <c r="S296">
        <v>0</v>
      </c>
      <c r="T296" s="5">
        <v>0</v>
      </c>
    </row>
    <row r="297" spans="2:20" x14ac:dyDescent="0.2">
      <c r="B297" s="2">
        <v>1205864</v>
      </c>
      <c r="C297" s="2" t="s">
        <v>10</v>
      </c>
      <c r="D297" s="2" t="s">
        <v>38</v>
      </c>
      <c r="E297" s="3">
        <v>45881.509780092594</v>
      </c>
      <c r="G297" s="2" t="s">
        <v>937</v>
      </c>
      <c r="H297" s="2">
        <v>1740428</v>
      </c>
      <c r="I297" s="2" t="s">
        <v>691</v>
      </c>
      <c r="L297" s="4" t="s">
        <v>695</v>
      </c>
      <c r="M297" s="4">
        <f>+VLOOKUP(L297,'Cotizacion menor valor'!$C$2:$M$60,11,0)</f>
        <v>1609977.55</v>
      </c>
      <c r="N297" s="4" t="b">
        <f t="shared" si="4"/>
        <v>1</v>
      </c>
      <c r="O297">
        <v>21</v>
      </c>
      <c r="P297" s="2" t="s">
        <v>153</v>
      </c>
      <c r="Q297">
        <v>3389657.9</v>
      </c>
      <c r="R297">
        <v>1609977.55</v>
      </c>
      <c r="S297">
        <v>37373287.350000001</v>
      </c>
      <c r="T297" s="5">
        <v>0.52503243763920837</v>
      </c>
    </row>
    <row r="298" spans="2:20" x14ac:dyDescent="0.2">
      <c r="B298" s="2">
        <v>1205864</v>
      </c>
      <c r="C298" s="2" t="s">
        <v>10</v>
      </c>
      <c r="D298" s="2" t="s">
        <v>38</v>
      </c>
      <c r="E298" s="3">
        <v>45881.509780092594</v>
      </c>
      <c r="G298" s="2" t="s">
        <v>937</v>
      </c>
      <c r="H298" s="2">
        <v>1740429</v>
      </c>
      <c r="I298" s="2" t="s">
        <v>704</v>
      </c>
      <c r="L298" s="4" t="s">
        <v>708</v>
      </c>
      <c r="M298" s="4">
        <f>+VLOOKUP(L298,'Cotizacion menor valor'!$C$2:$M$60,11,0)</f>
        <v>784886.22</v>
      </c>
      <c r="N298" s="4" t="b">
        <f t="shared" si="4"/>
        <v>1</v>
      </c>
      <c r="O298">
        <v>21</v>
      </c>
      <c r="P298" s="2" t="s">
        <v>153</v>
      </c>
      <c r="Q298">
        <v>888550.56</v>
      </c>
      <c r="R298">
        <v>784886.22</v>
      </c>
      <c r="S298">
        <v>2176951.14</v>
      </c>
      <c r="T298" s="5">
        <v>0.11666678821292961</v>
      </c>
    </row>
    <row r="299" spans="2:20" x14ac:dyDescent="0.2">
      <c r="B299" s="2">
        <v>1205864</v>
      </c>
      <c r="C299" s="2" t="s">
        <v>10</v>
      </c>
      <c r="D299" s="2" t="s">
        <v>38</v>
      </c>
      <c r="E299" s="3">
        <v>45881.509780092594</v>
      </c>
      <c r="G299" s="2" t="s">
        <v>937</v>
      </c>
      <c r="H299" s="2">
        <v>1740430</v>
      </c>
      <c r="I299" s="2" t="s">
        <v>717</v>
      </c>
      <c r="L299" s="4" t="s">
        <v>721</v>
      </c>
      <c r="M299" s="4">
        <f>+VLOOKUP(L299,'Cotizacion menor valor'!$C$2:$M$60,11,0)</f>
        <v>1808913.23</v>
      </c>
      <c r="N299" s="4" t="b">
        <f t="shared" si="4"/>
        <v>1</v>
      </c>
      <c r="O299">
        <v>21</v>
      </c>
      <c r="P299" s="2" t="s">
        <v>153</v>
      </c>
      <c r="Q299">
        <v>1808913.23</v>
      </c>
      <c r="R299">
        <v>1808913.23</v>
      </c>
      <c r="S299">
        <v>0</v>
      </c>
      <c r="T299" s="5">
        <v>0</v>
      </c>
    </row>
    <row r="300" spans="2:20" x14ac:dyDescent="0.2">
      <c r="B300" s="2">
        <v>1205864</v>
      </c>
      <c r="C300" s="2" t="s">
        <v>10</v>
      </c>
      <c r="D300" s="2" t="s">
        <v>38</v>
      </c>
      <c r="E300" s="3">
        <v>45881.509780092594</v>
      </c>
      <c r="G300" s="2" t="s">
        <v>937</v>
      </c>
      <c r="H300" s="2">
        <v>1740431</v>
      </c>
      <c r="I300" s="2" t="s">
        <v>730</v>
      </c>
      <c r="L300" s="4" t="s">
        <v>734</v>
      </c>
      <c r="M300" s="4">
        <f>+VLOOKUP(L300,'Cotizacion menor valor'!$C$2:$M$60,11,0)</f>
        <v>360340.35</v>
      </c>
      <c r="N300" s="4" t="b">
        <f t="shared" si="4"/>
        <v>1</v>
      </c>
      <c r="O300">
        <v>21</v>
      </c>
      <c r="P300" s="2" t="s">
        <v>153</v>
      </c>
      <c r="Q300">
        <v>2824713.2</v>
      </c>
      <c r="R300">
        <v>360340.35</v>
      </c>
      <c r="S300">
        <v>51751829.850000001</v>
      </c>
      <c r="T300" s="5">
        <v>0.87243294292673679</v>
      </c>
    </row>
    <row r="301" spans="2:20" x14ac:dyDescent="0.2">
      <c r="B301" s="2">
        <v>1205864</v>
      </c>
      <c r="C301" s="2" t="s">
        <v>10</v>
      </c>
      <c r="D301" s="2" t="s">
        <v>38</v>
      </c>
      <c r="E301" s="3">
        <v>45881.509780092594</v>
      </c>
      <c r="G301" s="2" t="s">
        <v>937</v>
      </c>
      <c r="H301" s="2">
        <v>1740432</v>
      </c>
      <c r="I301" s="2" t="s">
        <v>743</v>
      </c>
      <c r="L301" s="4" t="s">
        <v>747</v>
      </c>
      <c r="M301" s="4">
        <f>+VLOOKUP(L301,'Cotizacion menor valor'!$C$2:$M$60,11,0)</f>
        <v>5197933.74</v>
      </c>
      <c r="N301" s="4" t="b">
        <f t="shared" si="4"/>
        <v>1</v>
      </c>
      <c r="O301">
        <v>21</v>
      </c>
      <c r="P301" s="2" t="s">
        <v>153</v>
      </c>
      <c r="Q301">
        <v>11419794.66</v>
      </c>
      <c r="R301">
        <v>5197933.74</v>
      </c>
      <c r="S301">
        <v>130659079.31999999</v>
      </c>
      <c r="T301" s="5">
        <v>0.54483124305144026</v>
      </c>
    </row>
    <row r="302" spans="2:20" x14ac:dyDescent="0.2">
      <c r="B302" s="2">
        <v>1205864</v>
      </c>
      <c r="C302" s="2" t="s">
        <v>10</v>
      </c>
      <c r="D302" s="2" t="s">
        <v>38</v>
      </c>
      <c r="E302" s="3">
        <v>45881.509780092594</v>
      </c>
      <c r="G302" s="2" t="s">
        <v>937</v>
      </c>
      <c r="H302" s="2">
        <v>1740433</v>
      </c>
      <c r="I302" s="2" t="s">
        <v>756</v>
      </c>
      <c r="L302" s="4" t="s">
        <v>760</v>
      </c>
      <c r="M302" s="4">
        <f>+VLOOKUP(L302,'Cotizacion menor valor'!$C$2:$M$60,11,0)</f>
        <v>1401935.47</v>
      </c>
      <c r="N302" s="4" t="b">
        <f t="shared" si="4"/>
        <v>1</v>
      </c>
      <c r="O302">
        <v>21</v>
      </c>
      <c r="P302" s="2" t="s">
        <v>153</v>
      </c>
      <c r="Q302">
        <v>1401935.47</v>
      </c>
      <c r="R302">
        <v>1401935.47</v>
      </c>
      <c r="S302">
        <v>0</v>
      </c>
      <c r="T302" s="5">
        <v>0</v>
      </c>
    </row>
    <row r="303" spans="2:20" x14ac:dyDescent="0.2">
      <c r="B303" s="2">
        <v>1205864</v>
      </c>
      <c r="C303" s="2" t="s">
        <v>10</v>
      </c>
      <c r="D303" s="2" t="s">
        <v>38</v>
      </c>
      <c r="E303" s="3">
        <v>45881.509780092594</v>
      </c>
      <c r="G303" s="2" t="s">
        <v>937</v>
      </c>
      <c r="H303" s="2">
        <v>1740434</v>
      </c>
      <c r="I303" s="2" t="s">
        <v>769</v>
      </c>
      <c r="L303" s="4" t="s">
        <v>773</v>
      </c>
      <c r="M303" s="4">
        <f>+VLOOKUP(L303,'Cotizacion menor valor'!$C$2:$M$60,11,0)</f>
        <v>463017.98</v>
      </c>
      <c r="N303" s="4" t="b">
        <f t="shared" si="4"/>
        <v>1</v>
      </c>
      <c r="O303">
        <v>21</v>
      </c>
      <c r="P303" s="2" t="s">
        <v>153</v>
      </c>
      <c r="Q303">
        <v>993037.24</v>
      </c>
      <c r="R303">
        <v>463017.98</v>
      </c>
      <c r="S303">
        <v>11130404.460000001</v>
      </c>
      <c r="T303" s="5">
        <v>0.53373553241568261</v>
      </c>
    </row>
    <row r="304" spans="2:20" x14ac:dyDescent="0.2">
      <c r="B304" s="2">
        <v>1205864</v>
      </c>
      <c r="C304" s="2" t="s">
        <v>10</v>
      </c>
      <c r="D304" s="2" t="s">
        <v>38</v>
      </c>
      <c r="E304" s="3">
        <v>45881.509780092594</v>
      </c>
      <c r="G304" s="2" t="s">
        <v>937</v>
      </c>
      <c r="H304" s="2">
        <v>1740435</v>
      </c>
      <c r="I304" s="2" t="s">
        <v>782</v>
      </c>
      <c r="L304" s="4" t="s">
        <v>786</v>
      </c>
      <c r="M304" s="4">
        <f>+VLOOKUP(L304,'Cotizacion menor valor'!$C$2:$M$60,11,0)</f>
        <v>1287767.8</v>
      </c>
      <c r="N304" s="4" t="b">
        <f t="shared" si="4"/>
        <v>1</v>
      </c>
      <c r="O304">
        <v>21</v>
      </c>
      <c r="P304" s="2" t="s">
        <v>153</v>
      </c>
      <c r="Q304">
        <v>1864526.6</v>
      </c>
      <c r="R304">
        <v>1287767.8</v>
      </c>
      <c r="S304">
        <v>12111934.800000001</v>
      </c>
      <c r="T304" s="5">
        <v>0.30933256731226039</v>
      </c>
    </row>
    <row r="305" spans="2:20" x14ac:dyDescent="0.2">
      <c r="B305" s="2">
        <v>1205864</v>
      </c>
      <c r="C305" s="2" t="s">
        <v>10</v>
      </c>
      <c r="D305" s="2" t="s">
        <v>38</v>
      </c>
      <c r="E305" s="3">
        <v>45881.509780092594</v>
      </c>
      <c r="G305" s="2" t="s">
        <v>937</v>
      </c>
      <c r="H305" s="2">
        <v>1740436</v>
      </c>
      <c r="I305" s="2" t="s">
        <v>795</v>
      </c>
      <c r="L305" s="4" t="s">
        <v>799</v>
      </c>
      <c r="M305" s="4">
        <f>+VLOOKUP(L305,'Cotizacion menor valor'!$C$2:$M$60,11,0)</f>
        <v>711988.41</v>
      </c>
      <c r="N305" s="4" t="b">
        <f t="shared" si="4"/>
        <v>1</v>
      </c>
      <c r="O305">
        <v>21</v>
      </c>
      <c r="P305" s="2" t="s">
        <v>153</v>
      </c>
      <c r="Q305">
        <v>3077840.67</v>
      </c>
      <c r="R305">
        <v>711988.41</v>
      </c>
      <c r="S305">
        <v>49682897.460000001</v>
      </c>
      <c r="T305" s="5">
        <v>0.76867275264122104</v>
      </c>
    </row>
    <row r="306" spans="2:20" x14ac:dyDescent="0.2">
      <c r="B306" s="2">
        <v>1205864</v>
      </c>
      <c r="C306" s="2" t="s">
        <v>10</v>
      </c>
      <c r="D306" s="2" t="s">
        <v>38</v>
      </c>
      <c r="E306" s="3">
        <v>45881.509780092594</v>
      </c>
      <c r="G306" s="2" t="s">
        <v>937</v>
      </c>
      <c r="H306" s="2">
        <v>1740437</v>
      </c>
      <c r="I306" s="2" t="s">
        <v>808</v>
      </c>
      <c r="L306" s="4" t="s">
        <v>812</v>
      </c>
      <c r="M306" s="4">
        <f>+VLOOKUP(L306,'Cotizacion menor valor'!$C$2:$M$60,11,0)</f>
        <v>302802.92</v>
      </c>
      <c r="N306" s="4" t="b">
        <f t="shared" si="4"/>
        <v>1</v>
      </c>
      <c r="O306">
        <v>21</v>
      </c>
      <c r="P306" s="2" t="s">
        <v>153</v>
      </c>
      <c r="Q306">
        <v>806277.36</v>
      </c>
      <c r="R306">
        <v>302802.92</v>
      </c>
      <c r="S306">
        <v>10572963.24</v>
      </c>
      <c r="T306" s="5">
        <v>0.62444323129698198</v>
      </c>
    </row>
    <row r="307" spans="2:20" x14ac:dyDescent="0.2">
      <c r="B307" s="2">
        <v>1205864</v>
      </c>
      <c r="C307" s="2" t="s">
        <v>10</v>
      </c>
      <c r="D307" s="2" t="s">
        <v>38</v>
      </c>
      <c r="E307" s="3">
        <v>45881.509780092594</v>
      </c>
      <c r="G307" s="2" t="s">
        <v>937</v>
      </c>
      <c r="H307" s="2">
        <v>1740438</v>
      </c>
      <c r="I307" s="2" t="s">
        <v>821</v>
      </c>
      <c r="L307" s="4" t="s">
        <v>825</v>
      </c>
      <c r="M307" s="4">
        <f>+VLOOKUP(L307,'Cotizacion menor valor'!$C$2:$M$60,11,0)</f>
        <v>10613242.800000001</v>
      </c>
      <c r="N307" s="4" t="b">
        <f t="shared" si="4"/>
        <v>1</v>
      </c>
      <c r="O307">
        <v>21</v>
      </c>
      <c r="P307" s="2" t="s">
        <v>153</v>
      </c>
      <c r="Q307">
        <v>14150990.4</v>
      </c>
      <c r="R307">
        <v>10613242.800000001</v>
      </c>
      <c r="S307">
        <v>74292699.599999994</v>
      </c>
      <c r="T307" s="5">
        <v>0.25</v>
      </c>
    </row>
    <row r="308" spans="2:20" x14ac:dyDescent="0.2">
      <c r="B308" s="2">
        <v>1205864</v>
      </c>
      <c r="C308" s="2" t="s">
        <v>10</v>
      </c>
      <c r="D308" s="2" t="s">
        <v>38</v>
      </c>
      <c r="E308" s="3">
        <v>45881.509780092594</v>
      </c>
      <c r="G308" s="2" t="s">
        <v>937</v>
      </c>
      <c r="H308" s="2">
        <v>1740439</v>
      </c>
      <c r="I308" s="2" t="s">
        <v>834</v>
      </c>
      <c r="L308" s="4" t="s">
        <v>838</v>
      </c>
      <c r="M308" s="4">
        <f>+VLOOKUP(L308,'Cotizacion menor valor'!$C$2:$M$60,11,0)</f>
        <v>3784567.2</v>
      </c>
      <c r="N308" s="4" t="b">
        <f t="shared" si="4"/>
        <v>1</v>
      </c>
      <c r="O308">
        <v>21</v>
      </c>
      <c r="P308" s="2" t="s">
        <v>153</v>
      </c>
      <c r="Q308">
        <v>3784567.2</v>
      </c>
      <c r="R308">
        <v>3784567.2</v>
      </c>
      <c r="S308">
        <v>0</v>
      </c>
      <c r="T308" s="5">
        <v>0</v>
      </c>
    </row>
    <row r="309" spans="2:20" x14ac:dyDescent="0.2">
      <c r="B309" s="2">
        <v>1205864</v>
      </c>
      <c r="C309" s="2" t="s">
        <v>10</v>
      </c>
      <c r="D309" s="2" t="s">
        <v>38</v>
      </c>
      <c r="E309" s="3">
        <v>45881.509780092594</v>
      </c>
      <c r="G309" s="2" t="s">
        <v>937</v>
      </c>
      <c r="H309" s="2">
        <v>1740440</v>
      </c>
      <c r="I309" s="2" t="s">
        <v>847</v>
      </c>
      <c r="L309" s="31" t="s">
        <v>847</v>
      </c>
      <c r="M309" s="4" t="e">
        <f>+VLOOKUP(L309,'Cotizacion menor valor'!$C$2:$M$60,11,0)</f>
        <v>#N/A</v>
      </c>
      <c r="N309" s="4" t="str">
        <f t="shared" si="4"/>
        <v>n/a</v>
      </c>
      <c r="O309">
        <v>1</v>
      </c>
      <c r="P309" s="2" t="s">
        <v>153</v>
      </c>
      <c r="Q309">
        <v>0</v>
      </c>
      <c r="R309">
        <v>0</v>
      </c>
      <c r="S309">
        <v>0</v>
      </c>
      <c r="T309" s="5"/>
    </row>
    <row r="310" spans="2:20" x14ac:dyDescent="0.2">
      <c r="B310" s="2">
        <v>1205864</v>
      </c>
      <c r="C310" s="2" t="s">
        <v>10</v>
      </c>
      <c r="D310" s="2" t="s">
        <v>38</v>
      </c>
      <c r="E310" s="3">
        <v>45881.509780092594</v>
      </c>
      <c r="G310" s="2" t="s">
        <v>937</v>
      </c>
      <c r="H310" s="2">
        <v>1740441</v>
      </c>
      <c r="I310" s="2" t="s">
        <v>860</v>
      </c>
      <c r="L310" s="31" t="s">
        <v>860</v>
      </c>
      <c r="M310" s="4" t="e">
        <f>+VLOOKUP(L310,'Cotizacion menor valor'!$C$2:$M$60,11,0)</f>
        <v>#N/A</v>
      </c>
      <c r="N310" s="4" t="str">
        <f t="shared" si="4"/>
        <v>n/a</v>
      </c>
      <c r="O310">
        <v>1</v>
      </c>
      <c r="P310" s="2" t="s">
        <v>153</v>
      </c>
      <c r="Q310">
        <v>3640399765.46</v>
      </c>
      <c r="R310">
        <v>3564766039.3800001</v>
      </c>
      <c r="S310">
        <v>75633726.079999998</v>
      </c>
      <c r="T310" s="5">
        <v>2.0776214414035085E-2</v>
      </c>
    </row>
    <row r="311" spans="2:20" x14ac:dyDescent="0.2">
      <c r="B311" s="2">
        <v>1205864</v>
      </c>
      <c r="C311" s="2" t="s">
        <v>10</v>
      </c>
      <c r="D311" s="2" t="s">
        <v>38</v>
      </c>
      <c r="E311" s="3">
        <v>45881.509780092594</v>
      </c>
      <c r="G311" s="2" t="s">
        <v>937</v>
      </c>
      <c r="H311" s="2">
        <v>1740442</v>
      </c>
      <c r="I311" s="2" t="s">
        <v>873</v>
      </c>
      <c r="L311" s="31" t="s">
        <v>873</v>
      </c>
      <c r="M311" s="4" t="e">
        <f>+VLOOKUP(L311,'Cotizacion menor valor'!$C$2:$M$60,11,0)</f>
        <v>#N/A</v>
      </c>
      <c r="N311" s="4" t="str">
        <f t="shared" si="4"/>
        <v>n/a</v>
      </c>
      <c r="O311">
        <v>1</v>
      </c>
      <c r="P311" s="2" t="s">
        <v>153</v>
      </c>
      <c r="Q311">
        <v>691675955.44000006</v>
      </c>
      <c r="R311">
        <v>677305547.48000002</v>
      </c>
      <c r="S311">
        <v>14370407.960000001</v>
      </c>
      <c r="T311" s="5">
        <v>2.0776214420896656E-2</v>
      </c>
    </row>
    <row r="312" spans="2:20" x14ac:dyDescent="0.2">
      <c r="B312" s="2">
        <v>1208728</v>
      </c>
      <c r="C312" s="2" t="s">
        <v>11</v>
      </c>
      <c r="D312" s="2" t="s">
        <v>39</v>
      </c>
      <c r="E312" s="3">
        <v>45881.639224537037</v>
      </c>
      <c r="G312" s="2" t="s">
        <v>937</v>
      </c>
      <c r="H312" s="2">
        <v>1740381</v>
      </c>
      <c r="I312" s="2" t="s">
        <v>64</v>
      </c>
      <c r="L312" s="4" t="s">
        <v>993</v>
      </c>
      <c r="M312" s="4" t="e">
        <f>+VLOOKUP(L312,'Cotizacion menor valor'!$C$2:$M$60,11,0)</f>
        <v>#N/A</v>
      </c>
      <c r="N312" s="4" t="str">
        <f t="shared" si="4"/>
        <v>n/a</v>
      </c>
      <c r="O312">
        <v>21</v>
      </c>
      <c r="P312" s="2" t="s">
        <v>84</v>
      </c>
      <c r="Q312">
        <v>1450014991.3499999</v>
      </c>
      <c r="R312">
        <v>1450014991.3499999</v>
      </c>
      <c r="S312">
        <v>0</v>
      </c>
      <c r="T312" s="5">
        <v>0</v>
      </c>
    </row>
    <row r="313" spans="2:20" x14ac:dyDescent="0.2">
      <c r="B313" s="2">
        <v>1208728</v>
      </c>
      <c r="C313" s="2" t="s">
        <v>11</v>
      </c>
      <c r="D313" s="2" t="s">
        <v>39</v>
      </c>
      <c r="E313" s="3">
        <v>45881.639224537037</v>
      </c>
      <c r="G313" s="2" t="s">
        <v>937</v>
      </c>
      <c r="H313" s="2">
        <v>1740382</v>
      </c>
      <c r="I313" s="2" t="s">
        <v>92</v>
      </c>
      <c r="L313" s="4" t="s">
        <v>994</v>
      </c>
      <c r="M313" s="4" t="e">
        <f>+VLOOKUP(L313,'Cotizacion menor valor'!$C$2:$M$60,11,0)</f>
        <v>#N/A</v>
      </c>
      <c r="N313" s="4" t="str">
        <f t="shared" si="4"/>
        <v>n/a</v>
      </c>
      <c r="O313">
        <v>21</v>
      </c>
      <c r="P313" s="2" t="s">
        <v>84</v>
      </c>
      <c r="Q313">
        <v>9590460</v>
      </c>
      <c r="R313">
        <v>9590460</v>
      </c>
      <c r="S313">
        <v>0</v>
      </c>
      <c r="T313" s="5">
        <v>0</v>
      </c>
    </row>
    <row r="314" spans="2:20" x14ac:dyDescent="0.2">
      <c r="B314" s="2">
        <v>1208728</v>
      </c>
      <c r="C314" s="2" t="s">
        <v>11</v>
      </c>
      <c r="D314" s="2" t="s">
        <v>39</v>
      </c>
      <c r="E314" s="3">
        <v>45881.639224537037</v>
      </c>
      <c r="G314" s="2" t="s">
        <v>937</v>
      </c>
      <c r="H314" s="2">
        <v>1740383</v>
      </c>
      <c r="I314" s="2" t="s">
        <v>105</v>
      </c>
      <c r="L314" s="31" t="s">
        <v>997</v>
      </c>
      <c r="M314" s="4" t="e">
        <f>+VLOOKUP(L314,'Cotizacion menor valor'!$C$2:$M$60,11,0)</f>
        <v>#N/A</v>
      </c>
      <c r="N314" s="4" t="str">
        <f t="shared" si="4"/>
        <v>n/a</v>
      </c>
      <c r="O314">
        <v>21</v>
      </c>
      <c r="P314" s="2" t="s">
        <v>84</v>
      </c>
      <c r="Q314">
        <v>935307.52</v>
      </c>
      <c r="R314">
        <v>935307.52</v>
      </c>
      <c r="S314">
        <v>0</v>
      </c>
      <c r="T314" s="5">
        <v>0</v>
      </c>
    </row>
    <row r="315" spans="2:20" x14ac:dyDescent="0.2">
      <c r="B315" s="2">
        <v>1208728</v>
      </c>
      <c r="C315" s="2" t="s">
        <v>11</v>
      </c>
      <c r="D315" s="2" t="s">
        <v>39</v>
      </c>
      <c r="E315" s="3">
        <v>45881.639224537037</v>
      </c>
      <c r="G315" s="2" t="s">
        <v>937</v>
      </c>
      <c r="H315" s="2">
        <v>1740384</v>
      </c>
      <c r="I315" s="2" t="s">
        <v>118</v>
      </c>
      <c r="L315" s="4" t="s">
        <v>995</v>
      </c>
      <c r="M315" s="4" t="e">
        <f>+VLOOKUP(L315,'Cotizacion menor valor'!$C$2:$M$60,11,0)</f>
        <v>#N/A</v>
      </c>
      <c r="N315" s="4" t="str">
        <f t="shared" si="4"/>
        <v>n/a</v>
      </c>
      <c r="O315">
        <v>21</v>
      </c>
      <c r="P315" s="2" t="s">
        <v>84</v>
      </c>
      <c r="Q315">
        <v>87282455.790000007</v>
      </c>
      <c r="R315">
        <v>87282455.790000007</v>
      </c>
      <c r="S315">
        <v>0</v>
      </c>
      <c r="T315" s="5">
        <v>0</v>
      </c>
    </row>
    <row r="316" spans="2:20" x14ac:dyDescent="0.2">
      <c r="B316" s="2">
        <v>1208728</v>
      </c>
      <c r="C316" s="2" t="s">
        <v>11</v>
      </c>
      <c r="D316" s="2" t="s">
        <v>39</v>
      </c>
      <c r="E316" s="3">
        <v>45881.639224537037</v>
      </c>
      <c r="G316" s="2" t="s">
        <v>937</v>
      </c>
      <c r="H316" s="2">
        <v>1740385</v>
      </c>
      <c r="I316" s="2" t="s">
        <v>131</v>
      </c>
      <c r="L316" s="4" t="s">
        <v>996</v>
      </c>
      <c r="M316" s="4" t="e">
        <f>+VLOOKUP(L316,'Cotizacion menor valor'!$C$2:$M$60,11,0)</f>
        <v>#N/A</v>
      </c>
      <c r="N316" s="4" t="str">
        <f t="shared" si="4"/>
        <v>n/a</v>
      </c>
      <c r="O316">
        <v>21</v>
      </c>
      <c r="P316" s="2" t="s">
        <v>84</v>
      </c>
      <c r="Q316">
        <v>25340067.809999999</v>
      </c>
      <c r="R316">
        <v>25340067.809999999</v>
      </c>
      <c r="S316">
        <v>0</v>
      </c>
      <c r="T316" s="5">
        <v>0</v>
      </c>
    </row>
    <row r="317" spans="2:20" x14ac:dyDescent="0.2">
      <c r="B317" s="2">
        <v>1208728</v>
      </c>
      <c r="C317" s="2" t="s">
        <v>11</v>
      </c>
      <c r="D317" s="2" t="s">
        <v>39</v>
      </c>
      <c r="E317" s="3">
        <v>45881.639224537037</v>
      </c>
      <c r="G317" s="2" t="s">
        <v>937</v>
      </c>
      <c r="H317" s="2">
        <v>1740386</v>
      </c>
      <c r="I317" s="2" t="s">
        <v>144</v>
      </c>
      <c r="L317" s="4" t="s">
        <v>148</v>
      </c>
      <c r="M317" s="4">
        <f>+VLOOKUP(L317,'Cotizacion menor valor'!$C$2:$M$60,11,0)</f>
        <v>2885395.65</v>
      </c>
      <c r="N317" s="4" t="b">
        <f t="shared" si="4"/>
        <v>1</v>
      </c>
      <c r="O317">
        <v>21</v>
      </c>
      <c r="P317" s="2" t="s">
        <v>153</v>
      </c>
      <c r="Q317">
        <v>3107185.55</v>
      </c>
      <c r="R317">
        <v>2885395.65</v>
      </c>
      <c r="S317">
        <v>4657587.9000000004</v>
      </c>
      <c r="T317" s="5">
        <v>7.1379676698097416E-2</v>
      </c>
    </row>
    <row r="318" spans="2:20" x14ac:dyDescent="0.2">
      <c r="B318" s="2">
        <v>1208728</v>
      </c>
      <c r="C318" s="2" t="s">
        <v>11</v>
      </c>
      <c r="D318" s="2" t="s">
        <v>39</v>
      </c>
      <c r="E318" s="3">
        <v>45881.639224537037</v>
      </c>
      <c r="G318" s="2" t="s">
        <v>937</v>
      </c>
      <c r="H318" s="2">
        <v>1740387</v>
      </c>
      <c r="I318" s="2" t="s">
        <v>158</v>
      </c>
      <c r="L318" s="4" t="s">
        <v>162</v>
      </c>
      <c r="M318" s="4">
        <f>+VLOOKUP(L318,'Cotizacion menor valor'!$C$2:$M$60,11,0)</f>
        <v>1518675.72</v>
      </c>
      <c r="N318" s="4" t="b">
        <f t="shared" si="4"/>
        <v>1</v>
      </c>
      <c r="O318">
        <v>21</v>
      </c>
      <c r="P318" s="2" t="s">
        <v>153</v>
      </c>
      <c r="Q318">
        <v>2122648.56</v>
      </c>
      <c r="R318">
        <v>1518675.72</v>
      </c>
      <c r="S318">
        <v>12683429.640000001</v>
      </c>
      <c r="T318" s="5">
        <v>0.28453737061400308</v>
      </c>
    </row>
    <row r="319" spans="2:20" x14ac:dyDescent="0.2">
      <c r="B319" s="2">
        <v>1208728</v>
      </c>
      <c r="C319" s="2" t="s">
        <v>11</v>
      </c>
      <c r="D319" s="2" t="s">
        <v>39</v>
      </c>
      <c r="E319" s="3">
        <v>45881.639224537037</v>
      </c>
      <c r="G319" s="2" t="s">
        <v>937</v>
      </c>
      <c r="H319" s="2">
        <v>1740388</v>
      </c>
      <c r="I319" s="2" t="s">
        <v>171</v>
      </c>
      <c r="L319" s="4" t="s">
        <v>175</v>
      </c>
      <c r="M319" s="4">
        <f>+VLOOKUP(L319,'Cotizacion menor valor'!$C$2:$M$60,11,0)</f>
        <v>2641589.5</v>
      </c>
      <c r="N319" s="4" t="b">
        <f t="shared" si="4"/>
        <v>1</v>
      </c>
      <c r="O319">
        <v>21</v>
      </c>
      <c r="P319" s="2" t="s">
        <v>153</v>
      </c>
      <c r="Q319">
        <v>3954597.45</v>
      </c>
      <c r="R319">
        <v>2641589.5</v>
      </c>
      <c r="S319">
        <v>27573166.949999999</v>
      </c>
      <c r="T319" s="5">
        <v>0.33202063335169552</v>
      </c>
    </row>
    <row r="320" spans="2:20" x14ac:dyDescent="0.2">
      <c r="B320" s="2">
        <v>1208728</v>
      </c>
      <c r="C320" s="2" t="s">
        <v>11</v>
      </c>
      <c r="D320" s="2" t="s">
        <v>39</v>
      </c>
      <c r="E320" s="3">
        <v>45881.639224537037</v>
      </c>
      <c r="G320" s="2" t="s">
        <v>937</v>
      </c>
      <c r="H320" s="2">
        <v>1740389</v>
      </c>
      <c r="I320" s="2" t="s">
        <v>184</v>
      </c>
      <c r="L320" s="4" t="s">
        <v>188</v>
      </c>
      <c r="M320" s="4">
        <f>+VLOOKUP(L320,'Cotizacion menor valor'!$C$2:$M$60,11,0)</f>
        <v>1236194.1000000001</v>
      </c>
      <c r="N320" s="4" t="b">
        <f t="shared" si="4"/>
        <v>1</v>
      </c>
      <c r="O320">
        <v>21</v>
      </c>
      <c r="P320" s="2" t="s">
        <v>153</v>
      </c>
      <c r="Q320">
        <v>2264158.98</v>
      </c>
      <c r="R320">
        <v>1236194.1000000001</v>
      </c>
      <c r="S320">
        <v>21587262.48</v>
      </c>
      <c r="T320" s="5">
        <v>0.45401621046946095</v>
      </c>
    </row>
    <row r="321" spans="2:20" x14ac:dyDescent="0.2">
      <c r="B321" s="2">
        <v>1208728</v>
      </c>
      <c r="C321" s="2" t="s">
        <v>11</v>
      </c>
      <c r="D321" s="2" t="s">
        <v>39</v>
      </c>
      <c r="E321" s="3">
        <v>45881.639224537037</v>
      </c>
      <c r="G321" s="2" t="s">
        <v>937</v>
      </c>
      <c r="H321" s="2">
        <v>1740390</v>
      </c>
      <c r="I321" s="2" t="s">
        <v>197</v>
      </c>
      <c r="L321" s="4" t="s">
        <v>201</v>
      </c>
      <c r="M321" s="4">
        <f>+VLOOKUP(L321,'Cotizacion menor valor'!$C$2:$M$60,11,0)</f>
        <v>3156483.66</v>
      </c>
      <c r="N321" s="4" t="b">
        <f t="shared" si="4"/>
        <v>1</v>
      </c>
      <c r="O321">
        <v>21</v>
      </c>
      <c r="P321" s="2" t="s">
        <v>153</v>
      </c>
      <c r="Q321">
        <v>5935735.5899999999</v>
      </c>
      <c r="R321">
        <v>3156483.66</v>
      </c>
      <c r="S321">
        <v>58364290.530000001</v>
      </c>
      <c r="T321" s="5">
        <v>0.46822367470044263</v>
      </c>
    </row>
    <row r="322" spans="2:20" x14ac:dyDescent="0.2">
      <c r="B322" s="2">
        <v>1208728</v>
      </c>
      <c r="C322" s="2" t="s">
        <v>11</v>
      </c>
      <c r="D322" s="2" t="s">
        <v>39</v>
      </c>
      <c r="E322" s="3">
        <v>45881.639224537037</v>
      </c>
      <c r="G322" s="2" t="s">
        <v>937</v>
      </c>
      <c r="H322" s="2">
        <v>1740391</v>
      </c>
      <c r="I322" s="2" t="s">
        <v>210</v>
      </c>
      <c r="L322" s="4" t="s">
        <v>214</v>
      </c>
      <c r="M322" s="4">
        <f>+VLOOKUP(L322,'Cotizacion menor valor'!$C$2:$M$60,11,0)</f>
        <v>3062101.38</v>
      </c>
      <c r="N322" s="4" t="b">
        <f t="shared" si="4"/>
        <v>1</v>
      </c>
      <c r="O322">
        <v>21</v>
      </c>
      <c r="P322" s="2" t="s">
        <v>153</v>
      </c>
      <c r="Q322">
        <v>6509456.0999999996</v>
      </c>
      <c r="R322">
        <v>3062101.38</v>
      </c>
      <c r="S322">
        <v>72394449.120000005</v>
      </c>
      <c r="T322" s="5">
        <v>0.52959182257946247</v>
      </c>
    </row>
    <row r="323" spans="2:20" x14ac:dyDescent="0.2">
      <c r="B323" s="2">
        <v>1208728</v>
      </c>
      <c r="C323" s="2" t="s">
        <v>11</v>
      </c>
      <c r="D323" s="2" t="s">
        <v>39</v>
      </c>
      <c r="E323" s="3">
        <v>45881.639224537037</v>
      </c>
      <c r="G323" s="2" t="s">
        <v>937</v>
      </c>
      <c r="H323" s="2">
        <v>1740392</v>
      </c>
      <c r="I323" s="2" t="s">
        <v>223</v>
      </c>
      <c r="L323" s="4" t="s">
        <v>227</v>
      </c>
      <c r="M323" s="4">
        <f>+VLOOKUP(L323,'Cotizacion menor valor'!$C$2:$M$60,11,0)</f>
        <v>355254.39</v>
      </c>
      <c r="N323" s="4" t="b">
        <f t="shared" ref="N323:N386" si="5">IFERROR(M323=R323,"n/a")</f>
        <v>1</v>
      </c>
      <c r="O323">
        <v>21</v>
      </c>
      <c r="P323" s="2" t="s">
        <v>153</v>
      </c>
      <c r="Q323">
        <v>566039.1</v>
      </c>
      <c r="R323">
        <v>355254.39</v>
      </c>
      <c r="S323">
        <v>4426478.91</v>
      </c>
      <c r="T323" s="5">
        <v>0.37238542355112925</v>
      </c>
    </row>
    <row r="324" spans="2:20" x14ac:dyDescent="0.2">
      <c r="B324" s="2">
        <v>1208728</v>
      </c>
      <c r="C324" s="2" t="s">
        <v>11</v>
      </c>
      <c r="D324" s="2" t="s">
        <v>39</v>
      </c>
      <c r="E324" s="3">
        <v>45881.639224537037</v>
      </c>
      <c r="G324" s="2" t="s">
        <v>937</v>
      </c>
      <c r="H324" s="2">
        <v>1740393</v>
      </c>
      <c r="I324" s="2" t="s">
        <v>236</v>
      </c>
      <c r="L324" s="4" t="s">
        <v>240</v>
      </c>
      <c r="M324" s="4">
        <f>+VLOOKUP(L324,'Cotizacion menor valor'!$C$2:$M$60,11,0)</f>
        <v>293916.18</v>
      </c>
      <c r="N324" s="4" t="b">
        <f t="shared" si="5"/>
        <v>1</v>
      </c>
      <c r="O324">
        <v>21</v>
      </c>
      <c r="P324" s="2" t="s">
        <v>153</v>
      </c>
      <c r="Q324">
        <v>495285.18</v>
      </c>
      <c r="R324">
        <v>293916.18</v>
      </c>
      <c r="S324">
        <v>4228749</v>
      </c>
      <c r="T324" s="5">
        <v>0.40657182595287827</v>
      </c>
    </row>
    <row r="325" spans="2:20" x14ac:dyDescent="0.2">
      <c r="B325" s="2">
        <v>1208728</v>
      </c>
      <c r="C325" s="2" t="s">
        <v>11</v>
      </c>
      <c r="D325" s="2" t="s">
        <v>39</v>
      </c>
      <c r="E325" s="3">
        <v>45881.639224537037</v>
      </c>
      <c r="G325" s="2" t="s">
        <v>937</v>
      </c>
      <c r="H325" s="2">
        <v>1740394</v>
      </c>
      <c r="I325" s="2" t="s">
        <v>249</v>
      </c>
      <c r="L325" s="4" t="s">
        <v>253</v>
      </c>
      <c r="M325" s="4">
        <f>+VLOOKUP(L325,'Cotizacion menor valor'!$C$2:$M$60,11,0)</f>
        <v>7909194.9000000004</v>
      </c>
      <c r="N325" s="4" t="b">
        <f t="shared" si="5"/>
        <v>1</v>
      </c>
      <c r="O325">
        <v>21</v>
      </c>
      <c r="P325" s="2" t="s">
        <v>153</v>
      </c>
      <c r="Q325">
        <v>7909194.9000000004</v>
      </c>
      <c r="R325">
        <v>7909194.9000000004</v>
      </c>
      <c r="S325">
        <v>0</v>
      </c>
      <c r="T325" s="5">
        <v>0</v>
      </c>
    </row>
    <row r="326" spans="2:20" x14ac:dyDescent="0.2">
      <c r="B326" s="2">
        <v>1208728</v>
      </c>
      <c r="C326" s="2" t="s">
        <v>11</v>
      </c>
      <c r="D326" s="2" t="s">
        <v>39</v>
      </c>
      <c r="E326" s="3">
        <v>45881.639224537037</v>
      </c>
      <c r="G326" s="2" t="s">
        <v>937</v>
      </c>
      <c r="H326" s="2">
        <v>1740395</v>
      </c>
      <c r="I326" s="2" t="s">
        <v>262</v>
      </c>
      <c r="L326" s="4" t="s">
        <v>266</v>
      </c>
      <c r="M326" s="4">
        <f>+VLOOKUP(L326,'Cotizacion menor valor'!$C$2:$M$60,11,0)</f>
        <v>1981138.14</v>
      </c>
      <c r="N326" s="4" t="b">
        <f t="shared" si="5"/>
        <v>1</v>
      </c>
      <c r="O326">
        <v>21</v>
      </c>
      <c r="P326" s="2" t="s">
        <v>153</v>
      </c>
      <c r="Q326">
        <v>1981138.14</v>
      </c>
      <c r="R326">
        <v>1981138.14</v>
      </c>
      <c r="S326">
        <v>0</v>
      </c>
      <c r="T326" s="5">
        <v>0</v>
      </c>
    </row>
    <row r="327" spans="2:20" x14ac:dyDescent="0.2">
      <c r="B327" s="2">
        <v>1208728</v>
      </c>
      <c r="C327" s="2" t="s">
        <v>11</v>
      </c>
      <c r="D327" s="2" t="s">
        <v>39</v>
      </c>
      <c r="E327" s="3">
        <v>45881.639224537037</v>
      </c>
      <c r="G327" s="2" t="s">
        <v>937</v>
      </c>
      <c r="H327" s="2">
        <v>1740396</v>
      </c>
      <c r="I327" s="2" t="s">
        <v>275</v>
      </c>
      <c r="L327" s="4" t="s">
        <v>279</v>
      </c>
      <c r="M327" s="4">
        <f>+VLOOKUP(L327,'Cotizacion menor valor'!$C$2:$M$60,11,0)</f>
        <v>820677.36</v>
      </c>
      <c r="N327" s="4" t="b">
        <f t="shared" si="5"/>
        <v>1</v>
      </c>
      <c r="O327">
        <v>21</v>
      </c>
      <c r="P327" s="2" t="s">
        <v>153</v>
      </c>
      <c r="Q327">
        <v>2122648.56</v>
      </c>
      <c r="R327">
        <v>820677.36</v>
      </c>
      <c r="S327">
        <v>27341395.199999999</v>
      </c>
      <c r="T327" s="5">
        <v>0.61337106129334951</v>
      </c>
    </row>
    <row r="328" spans="2:20" x14ac:dyDescent="0.2">
      <c r="B328" s="2">
        <v>1208728</v>
      </c>
      <c r="C328" s="2" t="s">
        <v>11</v>
      </c>
      <c r="D328" s="2" t="s">
        <v>39</v>
      </c>
      <c r="E328" s="3">
        <v>45881.639224537037</v>
      </c>
      <c r="G328" s="2" t="s">
        <v>937</v>
      </c>
      <c r="H328" s="2">
        <v>1740397</v>
      </c>
      <c r="I328" s="2" t="s">
        <v>288</v>
      </c>
      <c r="L328" s="4" t="s">
        <v>292</v>
      </c>
      <c r="M328" s="4">
        <f>+VLOOKUP(L328,'Cotizacion menor valor'!$C$2:$M$60,11,0)</f>
        <v>1371786</v>
      </c>
      <c r="N328" s="4" t="b">
        <f t="shared" si="5"/>
        <v>1</v>
      </c>
      <c r="O328">
        <v>21</v>
      </c>
      <c r="P328" s="2" t="s">
        <v>153</v>
      </c>
      <c r="Q328">
        <v>1981138.14</v>
      </c>
      <c r="R328">
        <v>1371786</v>
      </c>
      <c r="S328">
        <v>12796394.939999999</v>
      </c>
      <c r="T328" s="5">
        <v>0.30757680532060222</v>
      </c>
    </row>
    <row r="329" spans="2:20" x14ac:dyDescent="0.2">
      <c r="B329" s="2">
        <v>1208728</v>
      </c>
      <c r="C329" s="2" t="s">
        <v>11</v>
      </c>
      <c r="D329" s="2" t="s">
        <v>39</v>
      </c>
      <c r="E329" s="3">
        <v>45881.639224537037</v>
      </c>
      <c r="G329" s="2" t="s">
        <v>937</v>
      </c>
      <c r="H329" s="2">
        <v>1740398</v>
      </c>
      <c r="I329" s="2" t="s">
        <v>301</v>
      </c>
      <c r="L329" s="4" t="s">
        <v>305</v>
      </c>
      <c r="M329" s="4">
        <f>+VLOOKUP(L329,'Cotizacion menor valor'!$C$2:$M$60,11,0)</f>
        <v>661411.38</v>
      </c>
      <c r="N329" s="4" t="b">
        <f t="shared" si="5"/>
        <v>1</v>
      </c>
      <c r="O329">
        <v>21</v>
      </c>
      <c r="P329" s="2" t="s">
        <v>153</v>
      </c>
      <c r="Q329">
        <v>990569.07</v>
      </c>
      <c r="R329">
        <v>661411.38</v>
      </c>
      <c r="S329">
        <v>6912311.4900000002</v>
      </c>
      <c r="T329" s="5">
        <v>0.33229150795108109</v>
      </c>
    </row>
    <row r="330" spans="2:20" x14ac:dyDescent="0.2">
      <c r="B330" s="2">
        <v>1208728</v>
      </c>
      <c r="C330" s="2" t="s">
        <v>11</v>
      </c>
      <c r="D330" s="2" t="s">
        <v>39</v>
      </c>
      <c r="E330" s="3">
        <v>45881.639224537037</v>
      </c>
      <c r="G330" s="2" t="s">
        <v>937</v>
      </c>
      <c r="H330" s="2">
        <v>1740399</v>
      </c>
      <c r="I330" s="2" t="s">
        <v>314</v>
      </c>
      <c r="L330" s="4" t="s">
        <v>318</v>
      </c>
      <c r="M330" s="4">
        <f>+VLOOKUP(L330,'Cotizacion menor valor'!$C$2:$M$60,11,0)</f>
        <v>2655015.5499999998</v>
      </c>
      <c r="N330" s="4" t="b">
        <f t="shared" si="5"/>
        <v>1</v>
      </c>
      <c r="O330">
        <v>21</v>
      </c>
      <c r="P330" s="2" t="s">
        <v>153</v>
      </c>
      <c r="Q330">
        <v>2655015.5499999998</v>
      </c>
      <c r="R330">
        <v>2655015.5499999998</v>
      </c>
      <c r="S330">
        <v>0</v>
      </c>
      <c r="T330" s="5">
        <v>0</v>
      </c>
    </row>
    <row r="331" spans="2:20" x14ac:dyDescent="0.2">
      <c r="B331" s="2">
        <v>1208728</v>
      </c>
      <c r="C331" s="2" t="s">
        <v>11</v>
      </c>
      <c r="D331" s="2" t="s">
        <v>39</v>
      </c>
      <c r="E331" s="3">
        <v>45881.639224537037</v>
      </c>
      <c r="G331" s="2" t="s">
        <v>937</v>
      </c>
      <c r="H331" s="2">
        <v>1740400</v>
      </c>
      <c r="I331" s="2" t="s">
        <v>327</v>
      </c>
      <c r="L331" s="4" t="s">
        <v>331</v>
      </c>
      <c r="M331" s="4">
        <f>+VLOOKUP(L331,'Cotizacion menor valor'!$C$2:$M$60,11,0)</f>
        <v>1330085.46</v>
      </c>
      <c r="N331" s="4" t="b">
        <f t="shared" si="5"/>
        <v>1</v>
      </c>
      <c r="O331">
        <v>21</v>
      </c>
      <c r="P331" s="2" t="s">
        <v>153</v>
      </c>
      <c r="Q331">
        <v>1330085.46</v>
      </c>
      <c r="R331">
        <v>1330085.46</v>
      </c>
      <c r="S331">
        <v>0</v>
      </c>
      <c r="T331" s="5">
        <v>0</v>
      </c>
    </row>
    <row r="332" spans="2:20" x14ac:dyDescent="0.2">
      <c r="B332" s="2">
        <v>1208728</v>
      </c>
      <c r="C332" s="2" t="s">
        <v>11</v>
      </c>
      <c r="D332" s="2" t="s">
        <v>39</v>
      </c>
      <c r="E332" s="3">
        <v>45881.639224537037</v>
      </c>
      <c r="G332" s="2" t="s">
        <v>937</v>
      </c>
      <c r="H332" s="2">
        <v>1740401</v>
      </c>
      <c r="I332" s="2" t="s">
        <v>340</v>
      </c>
      <c r="L332" s="4" t="s">
        <v>344</v>
      </c>
      <c r="M332" s="4">
        <f>+VLOOKUP(L332,'Cotizacion menor valor'!$C$2:$M$60,11,0)</f>
        <v>215877.7</v>
      </c>
      <c r="N332" s="4" t="b">
        <f t="shared" si="5"/>
        <v>1</v>
      </c>
      <c r="O332">
        <v>21</v>
      </c>
      <c r="P332" s="2" t="s">
        <v>153</v>
      </c>
      <c r="Q332">
        <v>215877.7</v>
      </c>
      <c r="R332">
        <v>215877.7</v>
      </c>
      <c r="S332">
        <v>0</v>
      </c>
      <c r="T332" s="5">
        <v>0</v>
      </c>
    </row>
    <row r="333" spans="2:20" x14ac:dyDescent="0.2">
      <c r="B333" s="2">
        <v>1208728</v>
      </c>
      <c r="C333" s="2" t="s">
        <v>11</v>
      </c>
      <c r="D333" s="2" t="s">
        <v>39</v>
      </c>
      <c r="E333" s="3">
        <v>45881.639224537037</v>
      </c>
      <c r="G333" s="2" t="s">
        <v>937</v>
      </c>
      <c r="H333" s="2">
        <v>1740402</v>
      </c>
      <c r="I333" s="2" t="s">
        <v>353</v>
      </c>
      <c r="L333" s="4" t="s">
        <v>357</v>
      </c>
      <c r="M333" s="4">
        <f>+VLOOKUP(L333,'Cotizacion menor valor'!$C$2:$M$60,11,0)</f>
        <v>1388728.4</v>
      </c>
      <c r="N333" s="4" t="b">
        <f t="shared" si="5"/>
        <v>1</v>
      </c>
      <c r="O333">
        <v>21</v>
      </c>
      <c r="P333" s="2" t="s">
        <v>153</v>
      </c>
      <c r="Q333">
        <v>1388728.4</v>
      </c>
      <c r="R333">
        <v>1388728.4</v>
      </c>
      <c r="S333">
        <v>0</v>
      </c>
      <c r="T333" s="5">
        <v>0</v>
      </c>
    </row>
    <row r="334" spans="2:20" x14ac:dyDescent="0.2">
      <c r="B334" s="2">
        <v>1208728</v>
      </c>
      <c r="C334" s="2" t="s">
        <v>11</v>
      </c>
      <c r="D334" s="2" t="s">
        <v>39</v>
      </c>
      <c r="E334" s="3">
        <v>45881.639224537037</v>
      </c>
      <c r="G334" s="2" t="s">
        <v>937</v>
      </c>
      <c r="H334" s="2">
        <v>1740403</v>
      </c>
      <c r="I334" s="2" t="s">
        <v>366</v>
      </c>
      <c r="L334" s="4" t="s">
        <v>370</v>
      </c>
      <c r="M334" s="4">
        <f>+VLOOKUP(L334,'Cotizacion menor valor'!$C$2:$M$60,11,0)</f>
        <v>678493.56</v>
      </c>
      <c r="N334" s="4" t="b">
        <f t="shared" si="5"/>
        <v>1</v>
      </c>
      <c r="O334">
        <v>21</v>
      </c>
      <c r="P334" s="2" t="s">
        <v>153</v>
      </c>
      <c r="Q334">
        <v>678493.56</v>
      </c>
      <c r="R334">
        <v>678493.56</v>
      </c>
      <c r="S334">
        <v>0</v>
      </c>
      <c r="T334" s="5">
        <v>0</v>
      </c>
    </row>
    <row r="335" spans="2:20" x14ac:dyDescent="0.2">
      <c r="B335" s="2">
        <v>1208728</v>
      </c>
      <c r="C335" s="2" t="s">
        <v>11</v>
      </c>
      <c r="D335" s="2" t="s">
        <v>39</v>
      </c>
      <c r="E335" s="3">
        <v>45881.639224537037</v>
      </c>
      <c r="G335" s="2" t="s">
        <v>937</v>
      </c>
      <c r="H335" s="2">
        <v>1740404</v>
      </c>
      <c r="I335" s="2" t="s">
        <v>379</v>
      </c>
      <c r="L335" s="4" t="s">
        <v>383</v>
      </c>
      <c r="M335" s="4">
        <f>+VLOOKUP(L335,'Cotizacion menor valor'!$C$2:$M$60,11,0)</f>
        <v>3347515.15</v>
      </c>
      <c r="N335" s="4" t="b">
        <f t="shared" si="5"/>
        <v>1</v>
      </c>
      <c r="O335">
        <v>21</v>
      </c>
      <c r="P335" s="2" t="s">
        <v>153</v>
      </c>
      <c r="Q335">
        <v>3347515.15</v>
      </c>
      <c r="R335">
        <v>3347515.15</v>
      </c>
      <c r="S335">
        <v>0</v>
      </c>
      <c r="T335" s="5">
        <v>0</v>
      </c>
    </row>
    <row r="336" spans="2:20" x14ac:dyDescent="0.2">
      <c r="B336" s="2">
        <v>1208728</v>
      </c>
      <c r="C336" s="2" t="s">
        <v>11</v>
      </c>
      <c r="D336" s="2" t="s">
        <v>39</v>
      </c>
      <c r="E336" s="3">
        <v>45881.639224537037</v>
      </c>
      <c r="G336" s="2" t="s">
        <v>937</v>
      </c>
      <c r="H336" s="2">
        <v>1740405</v>
      </c>
      <c r="I336" s="2" t="s">
        <v>392</v>
      </c>
      <c r="L336" s="4" t="s">
        <v>396</v>
      </c>
      <c r="M336" s="4">
        <f>+VLOOKUP(L336,'Cotizacion menor valor'!$C$2:$M$60,11,0)</f>
        <v>559044.72</v>
      </c>
      <c r="N336" s="4" t="b">
        <f t="shared" si="5"/>
        <v>1</v>
      </c>
      <c r="O336">
        <v>21</v>
      </c>
      <c r="P336" s="2" t="s">
        <v>153</v>
      </c>
      <c r="Q336">
        <v>559044.72</v>
      </c>
      <c r="R336">
        <v>559044.72</v>
      </c>
      <c r="S336">
        <v>0</v>
      </c>
      <c r="T336" s="5">
        <v>0</v>
      </c>
    </row>
    <row r="337" spans="2:20" x14ac:dyDescent="0.2">
      <c r="B337" s="2">
        <v>1208728</v>
      </c>
      <c r="C337" s="2" t="s">
        <v>11</v>
      </c>
      <c r="D337" s="2" t="s">
        <v>39</v>
      </c>
      <c r="E337" s="3">
        <v>45881.639224537037</v>
      </c>
      <c r="G337" s="2" t="s">
        <v>937</v>
      </c>
      <c r="H337" s="2">
        <v>1740406</v>
      </c>
      <c r="I337" s="2" t="s">
        <v>405</v>
      </c>
      <c r="L337" s="4" t="s">
        <v>409</v>
      </c>
      <c r="M337" s="4">
        <f>+VLOOKUP(L337,'Cotizacion menor valor'!$C$2:$M$60,11,0)</f>
        <v>5087777.78</v>
      </c>
      <c r="N337" s="4" t="b">
        <f t="shared" si="5"/>
        <v>1</v>
      </c>
      <c r="O337">
        <v>21</v>
      </c>
      <c r="P337" s="2" t="s">
        <v>153</v>
      </c>
      <c r="Q337">
        <v>5087777.78</v>
      </c>
      <c r="R337">
        <v>5087777.78</v>
      </c>
      <c r="S337">
        <v>0</v>
      </c>
      <c r="T337" s="5">
        <v>0</v>
      </c>
    </row>
    <row r="338" spans="2:20" x14ac:dyDescent="0.2">
      <c r="B338" s="2">
        <v>1208728</v>
      </c>
      <c r="C338" s="2" t="s">
        <v>11</v>
      </c>
      <c r="D338" s="2" t="s">
        <v>39</v>
      </c>
      <c r="E338" s="3">
        <v>45881.639224537037</v>
      </c>
      <c r="G338" s="2" t="s">
        <v>937</v>
      </c>
      <c r="H338" s="2">
        <v>1740407</v>
      </c>
      <c r="I338" s="2" t="s">
        <v>418</v>
      </c>
      <c r="L338" s="4" t="s">
        <v>422</v>
      </c>
      <c r="M338" s="4">
        <f>+VLOOKUP(L338,'Cotizacion menor valor'!$C$2:$M$60,11,0)</f>
        <v>3347515.15</v>
      </c>
      <c r="N338" s="4" t="b">
        <f t="shared" si="5"/>
        <v>1</v>
      </c>
      <c r="O338">
        <v>21</v>
      </c>
      <c r="P338" s="2" t="s">
        <v>153</v>
      </c>
      <c r="Q338">
        <v>3347515.15</v>
      </c>
      <c r="R338">
        <v>3347515.15</v>
      </c>
      <c r="S338">
        <v>0</v>
      </c>
      <c r="T338" s="5">
        <v>0</v>
      </c>
    </row>
    <row r="339" spans="2:20" x14ac:dyDescent="0.2">
      <c r="B339" s="2">
        <v>1208728</v>
      </c>
      <c r="C339" s="2" t="s">
        <v>11</v>
      </c>
      <c r="D339" s="2" t="s">
        <v>39</v>
      </c>
      <c r="E339" s="3">
        <v>45881.639224537037</v>
      </c>
      <c r="G339" s="2" t="s">
        <v>937</v>
      </c>
      <c r="H339" s="2">
        <v>1740408</v>
      </c>
      <c r="I339" s="2" t="s">
        <v>431</v>
      </c>
      <c r="L339" s="4" t="s">
        <v>435</v>
      </c>
      <c r="M339" s="4">
        <f>+VLOOKUP(L339,'Cotizacion menor valor'!$C$2:$M$60,11,0)</f>
        <v>1947760.9</v>
      </c>
      <c r="N339" s="4" t="b">
        <f t="shared" si="5"/>
        <v>1</v>
      </c>
      <c r="O339">
        <v>21</v>
      </c>
      <c r="P339" s="2" t="s">
        <v>153</v>
      </c>
      <c r="Q339">
        <v>1947760.9</v>
      </c>
      <c r="R339">
        <v>1947760.9</v>
      </c>
      <c r="S339">
        <v>0</v>
      </c>
      <c r="T339" s="5">
        <v>0</v>
      </c>
    </row>
    <row r="340" spans="2:20" x14ac:dyDescent="0.2">
      <c r="B340" s="2">
        <v>1208728</v>
      </c>
      <c r="C340" s="2" t="s">
        <v>11</v>
      </c>
      <c r="D340" s="2" t="s">
        <v>39</v>
      </c>
      <c r="E340" s="3">
        <v>45881.639224537037</v>
      </c>
      <c r="G340" s="2" t="s">
        <v>937</v>
      </c>
      <c r="H340" s="2">
        <v>1740409</v>
      </c>
      <c r="I340" s="2" t="s">
        <v>444</v>
      </c>
      <c r="L340" s="4" t="s">
        <v>448</v>
      </c>
      <c r="M340" s="4">
        <f>+VLOOKUP(L340,'Cotizacion menor valor'!$C$2:$M$60,11,0)</f>
        <v>2306665.77</v>
      </c>
      <c r="N340" s="4" t="b">
        <f t="shared" si="5"/>
        <v>1</v>
      </c>
      <c r="O340">
        <v>21</v>
      </c>
      <c r="P340" s="2" t="s">
        <v>153</v>
      </c>
      <c r="Q340">
        <v>2355091.08</v>
      </c>
      <c r="R340">
        <v>2306665.77</v>
      </c>
      <c r="S340">
        <v>1016931.51</v>
      </c>
      <c r="T340" s="5">
        <v>2.0561969093781291E-2</v>
      </c>
    </row>
    <row r="341" spans="2:20" x14ac:dyDescent="0.2">
      <c r="B341" s="2">
        <v>1208728</v>
      </c>
      <c r="C341" s="2" t="s">
        <v>11</v>
      </c>
      <c r="D341" s="2" t="s">
        <v>39</v>
      </c>
      <c r="E341" s="3">
        <v>45881.639224537037</v>
      </c>
      <c r="G341" s="2" t="s">
        <v>937</v>
      </c>
      <c r="H341" s="2">
        <v>1740410</v>
      </c>
      <c r="I341" s="2" t="s">
        <v>457</v>
      </c>
      <c r="L341" s="4" t="s">
        <v>461</v>
      </c>
      <c r="M341" s="4">
        <f>+VLOOKUP(L341,'Cotizacion menor valor'!$C$2:$M$60,11,0)</f>
        <v>2306665.77</v>
      </c>
      <c r="N341" s="4" t="b">
        <f t="shared" si="5"/>
        <v>1</v>
      </c>
      <c r="O341">
        <v>21</v>
      </c>
      <c r="P341" s="2" t="s">
        <v>153</v>
      </c>
      <c r="Q341">
        <v>2355091.08</v>
      </c>
      <c r="R341">
        <v>2306665.77</v>
      </c>
      <c r="S341">
        <v>1016931.51</v>
      </c>
      <c r="T341" s="5">
        <v>2.0561969093781291E-2</v>
      </c>
    </row>
    <row r="342" spans="2:20" x14ac:dyDescent="0.2">
      <c r="B342" s="2">
        <v>1208728</v>
      </c>
      <c r="C342" s="2" t="s">
        <v>11</v>
      </c>
      <c r="D342" s="2" t="s">
        <v>39</v>
      </c>
      <c r="E342" s="3">
        <v>45881.639224537037</v>
      </c>
      <c r="G342" s="2" t="s">
        <v>937</v>
      </c>
      <c r="H342" s="2">
        <v>1740411</v>
      </c>
      <c r="I342" s="2" t="s">
        <v>470</v>
      </c>
      <c r="L342" s="4" t="s">
        <v>474</v>
      </c>
      <c r="M342" s="4">
        <f>+VLOOKUP(L342,'Cotizacion menor valor'!$C$2:$M$60,11,0)</f>
        <v>962329</v>
      </c>
      <c r="N342" s="4" t="b">
        <f t="shared" si="5"/>
        <v>1</v>
      </c>
      <c r="O342">
        <v>21</v>
      </c>
      <c r="P342" s="2" t="s">
        <v>153</v>
      </c>
      <c r="Q342">
        <v>962329</v>
      </c>
      <c r="R342">
        <v>962329</v>
      </c>
      <c r="S342">
        <v>0</v>
      </c>
      <c r="T342" s="5">
        <v>0</v>
      </c>
    </row>
    <row r="343" spans="2:20" x14ac:dyDescent="0.2">
      <c r="B343" s="2">
        <v>1208728</v>
      </c>
      <c r="C343" s="2" t="s">
        <v>11</v>
      </c>
      <c r="D343" s="2" t="s">
        <v>39</v>
      </c>
      <c r="E343" s="3">
        <v>45881.639224537037</v>
      </c>
      <c r="G343" s="2" t="s">
        <v>937</v>
      </c>
      <c r="H343" s="2">
        <v>1740412</v>
      </c>
      <c r="I343" s="2" t="s">
        <v>483</v>
      </c>
      <c r="L343" s="4" t="s">
        <v>487</v>
      </c>
      <c r="M343" s="4">
        <f>+VLOOKUP(L343,'Cotizacion menor valor'!$C$2:$M$60,11,0)</f>
        <v>278177.25</v>
      </c>
      <c r="N343" s="4" t="b">
        <f t="shared" si="5"/>
        <v>1</v>
      </c>
      <c r="O343">
        <v>21</v>
      </c>
      <c r="P343" s="2" t="s">
        <v>153</v>
      </c>
      <c r="Q343">
        <v>278177.25</v>
      </c>
      <c r="R343">
        <v>278177.25</v>
      </c>
      <c r="S343">
        <v>0</v>
      </c>
      <c r="T343" s="5">
        <v>0</v>
      </c>
    </row>
    <row r="344" spans="2:20" x14ac:dyDescent="0.2">
      <c r="B344" s="2">
        <v>1208728</v>
      </c>
      <c r="C344" s="2" t="s">
        <v>11</v>
      </c>
      <c r="D344" s="2" t="s">
        <v>39</v>
      </c>
      <c r="E344" s="3">
        <v>45881.639224537037</v>
      </c>
      <c r="G344" s="2" t="s">
        <v>937</v>
      </c>
      <c r="H344" s="2">
        <v>1740413</v>
      </c>
      <c r="I344" s="2" t="s">
        <v>496</v>
      </c>
      <c r="L344" s="4" t="s">
        <v>500</v>
      </c>
      <c r="M344" s="4">
        <f>+VLOOKUP(L344,'Cotizacion menor valor'!$C$2:$M$60,11,0)</f>
        <v>278177.25</v>
      </c>
      <c r="N344" s="4" t="b">
        <f t="shared" si="5"/>
        <v>1</v>
      </c>
      <c r="O344">
        <v>21</v>
      </c>
      <c r="P344" s="2" t="s">
        <v>153</v>
      </c>
      <c r="Q344">
        <v>278177.25</v>
      </c>
      <c r="R344">
        <v>278177.25</v>
      </c>
      <c r="S344">
        <v>0</v>
      </c>
      <c r="T344" s="5">
        <v>0</v>
      </c>
    </row>
    <row r="345" spans="2:20" x14ac:dyDescent="0.2">
      <c r="B345" s="2">
        <v>1208728</v>
      </c>
      <c r="C345" s="2" t="s">
        <v>11</v>
      </c>
      <c r="D345" s="2" t="s">
        <v>39</v>
      </c>
      <c r="E345" s="3">
        <v>45881.639224537037</v>
      </c>
      <c r="G345" s="2" t="s">
        <v>937</v>
      </c>
      <c r="H345" s="2">
        <v>1740414</v>
      </c>
      <c r="I345" s="2" t="s">
        <v>509</v>
      </c>
      <c r="L345" s="4" t="s">
        <v>513</v>
      </c>
      <c r="M345" s="4">
        <f>+VLOOKUP(L345,'Cotizacion menor valor'!$C$2:$M$60,11,0)</f>
        <v>2471351.1</v>
      </c>
      <c r="N345" s="4" t="b">
        <f t="shared" si="5"/>
        <v>1</v>
      </c>
      <c r="O345">
        <v>21</v>
      </c>
      <c r="P345" s="2" t="s">
        <v>153</v>
      </c>
      <c r="Q345">
        <v>2846724.3</v>
      </c>
      <c r="R345">
        <v>2471351.1</v>
      </c>
      <c r="S345">
        <v>7882837.2000000002</v>
      </c>
      <c r="T345" s="5">
        <v>0.13186145212586972</v>
      </c>
    </row>
    <row r="346" spans="2:20" x14ac:dyDescent="0.2">
      <c r="B346" s="2">
        <v>1208728</v>
      </c>
      <c r="C346" s="2" t="s">
        <v>11</v>
      </c>
      <c r="D346" s="2" t="s">
        <v>39</v>
      </c>
      <c r="E346" s="3">
        <v>45881.639224537037</v>
      </c>
      <c r="G346" s="2" t="s">
        <v>937</v>
      </c>
      <c r="H346" s="2">
        <v>1740415</v>
      </c>
      <c r="I346" s="2" t="s">
        <v>522</v>
      </c>
      <c r="L346" s="4" t="s">
        <v>526</v>
      </c>
      <c r="M346" s="4">
        <f>+VLOOKUP(L346,'Cotizacion menor valor'!$C$2:$M$60,11,0)</f>
        <v>1948296.5</v>
      </c>
      <c r="N346" s="4" t="b">
        <f t="shared" si="5"/>
        <v>1</v>
      </c>
      <c r="O346">
        <v>21</v>
      </c>
      <c r="P346" s="2" t="s">
        <v>153</v>
      </c>
      <c r="Q346">
        <v>2175998.6</v>
      </c>
      <c r="R346">
        <v>1948296.5</v>
      </c>
      <c r="S346">
        <v>4781744.0999999996</v>
      </c>
      <c r="T346" s="5">
        <v>0.10464257651636356</v>
      </c>
    </row>
    <row r="347" spans="2:20" x14ac:dyDescent="0.2">
      <c r="B347" s="2">
        <v>1208728</v>
      </c>
      <c r="C347" s="2" t="s">
        <v>11</v>
      </c>
      <c r="D347" s="2" t="s">
        <v>39</v>
      </c>
      <c r="E347" s="3">
        <v>45881.639224537037</v>
      </c>
      <c r="G347" s="2" t="s">
        <v>937</v>
      </c>
      <c r="H347" s="2">
        <v>1740416</v>
      </c>
      <c r="I347" s="2" t="s">
        <v>535</v>
      </c>
      <c r="L347" s="4" t="s">
        <v>539</v>
      </c>
      <c r="M347" s="4">
        <f>+VLOOKUP(L347,'Cotizacion menor valor'!$C$2:$M$60,11,0)</f>
        <v>1948296.5</v>
      </c>
      <c r="N347" s="4" t="b">
        <f t="shared" si="5"/>
        <v>1</v>
      </c>
      <c r="O347">
        <v>21</v>
      </c>
      <c r="P347" s="2" t="s">
        <v>153</v>
      </c>
      <c r="Q347">
        <v>2175998.6</v>
      </c>
      <c r="R347">
        <v>1948296.5</v>
      </c>
      <c r="S347">
        <v>4781744.0999999996</v>
      </c>
      <c r="T347" s="5">
        <v>0.10464257651636356</v>
      </c>
    </row>
    <row r="348" spans="2:20" x14ac:dyDescent="0.2">
      <c r="B348" s="2">
        <v>1208728</v>
      </c>
      <c r="C348" s="2" t="s">
        <v>11</v>
      </c>
      <c r="D348" s="2" t="s">
        <v>39</v>
      </c>
      <c r="E348" s="3">
        <v>45881.639224537037</v>
      </c>
      <c r="G348" s="2" t="s">
        <v>937</v>
      </c>
      <c r="H348" s="2">
        <v>1740417</v>
      </c>
      <c r="I348" s="2" t="s">
        <v>548</v>
      </c>
      <c r="L348" s="4" t="s">
        <v>552</v>
      </c>
      <c r="M348" s="4">
        <f>+VLOOKUP(L348,'Cotizacion menor valor'!$C$2:$M$60,11,0)</f>
        <v>8006931.5999999996</v>
      </c>
      <c r="N348" s="4" t="b">
        <f t="shared" si="5"/>
        <v>1</v>
      </c>
      <c r="O348">
        <v>21</v>
      </c>
      <c r="P348" s="2" t="s">
        <v>153</v>
      </c>
      <c r="Q348">
        <v>9732372.1500000004</v>
      </c>
      <c r="R348">
        <v>8006931.5999999996</v>
      </c>
      <c r="S348">
        <v>36234251.549999997</v>
      </c>
      <c r="T348" s="5">
        <v>0.17728879695583774</v>
      </c>
    </row>
    <row r="349" spans="2:20" x14ac:dyDescent="0.2">
      <c r="B349" s="2">
        <v>1208728</v>
      </c>
      <c r="C349" s="2" t="s">
        <v>11</v>
      </c>
      <c r="D349" s="2" t="s">
        <v>39</v>
      </c>
      <c r="E349" s="3">
        <v>45881.639224537037</v>
      </c>
      <c r="G349" s="2" t="s">
        <v>937</v>
      </c>
      <c r="H349" s="2">
        <v>1740418</v>
      </c>
      <c r="I349" s="2" t="s">
        <v>561</v>
      </c>
      <c r="L349" s="4" t="s">
        <v>565</v>
      </c>
      <c r="M349" s="4">
        <f>+VLOOKUP(L349,'Cotizacion menor valor'!$C$2:$M$60,11,0)</f>
        <v>5892156.2000000002</v>
      </c>
      <c r="N349" s="4" t="b">
        <f t="shared" si="5"/>
        <v>1</v>
      </c>
      <c r="O349">
        <v>21</v>
      </c>
      <c r="P349" s="2" t="s">
        <v>153</v>
      </c>
      <c r="Q349">
        <v>7457024.9000000004</v>
      </c>
      <c r="R349">
        <v>5892156.2000000002</v>
      </c>
      <c r="S349">
        <v>32862242.699999999</v>
      </c>
      <c r="T349" s="5">
        <v>0.20985161253786347</v>
      </c>
    </row>
    <row r="350" spans="2:20" x14ac:dyDescent="0.2">
      <c r="B350" s="2">
        <v>1208728</v>
      </c>
      <c r="C350" s="2" t="s">
        <v>11</v>
      </c>
      <c r="D350" s="2" t="s">
        <v>39</v>
      </c>
      <c r="E350" s="3">
        <v>45881.639224537037</v>
      </c>
      <c r="G350" s="2" t="s">
        <v>937</v>
      </c>
      <c r="H350" s="2">
        <v>1740419</v>
      </c>
      <c r="I350" s="2" t="s">
        <v>574</v>
      </c>
      <c r="L350" s="4" t="s">
        <v>578</v>
      </c>
      <c r="M350" s="4">
        <f>+VLOOKUP(L350,'Cotizacion menor valor'!$C$2:$M$60,11,0)</f>
        <v>5892156.2000000002</v>
      </c>
      <c r="N350" s="4" t="b">
        <f t="shared" si="5"/>
        <v>1</v>
      </c>
      <c r="O350">
        <v>21</v>
      </c>
      <c r="P350" s="2" t="s">
        <v>153</v>
      </c>
      <c r="Q350">
        <v>7457024.9000000004</v>
      </c>
      <c r="R350">
        <v>5892156.2000000002</v>
      </c>
      <c r="S350">
        <v>32862242.699999999</v>
      </c>
      <c r="T350" s="5">
        <v>0.20985161253786347</v>
      </c>
    </row>
    <row r="351" spans="2:20" x14ac:dyDescent="0.2">
      <c r="B351" s="2">
        <v>1208728</v>
      </c>
      <c r="C351" s="2" t="s">
        <v>11</v>
      </c>
      <c r="D351" s="2" t="s">
        <v>39</v>
      </c>
      <c r="E351" s="3">
        <v>45881.639224537037</v>
      </c>
      <c r="G351" s="2" t="s">
        <v>937</v>
      </c>
      <c r="H351" s="2">
        <v>1740420</v>
      </c>
      <c r="I351" s="2" t="s">
        <v>587</v>
      </c>
      <c r="L351" s="4" t="s">
        <v>591</v>
      </c>
      <c r="M351" s="4">
        <f>+VLOOKUP(L351,'Cotizacion menor valor'!$C$2:$M$60,11,0)</f>
        <v>1694828.95</v>
      </c>
      <c r="N351" s="4" t="b">
        <f t="shared" si="5"/>
        <v>1</v>
      </c>
      <c r="O351">
        <v>21</v>
      </c>
      <c r="P351" s="2" t="s">
        <v>153</v>
      </c>
      <c r="Q351">
        <v>1694828.95</v>
      </c>
      <c r="R351">
        <v>1694828.95</v>
      </c>
      <c r="S351">
        <v>0</v>
      </c>
      <c r="T351" s="5">
        <v>0</v>
      </c>
    </row>
    <row r="352" spans="2:20" x14ac:dyDescent="0.2">
      <c r="B352" s="2">
        <v>1208728</v>
      </c>
      <c r="C352" s="2" t="s">
        <v>11</v>
      </c>
      <c r="D352" s="2" t="s">
        <v>39</v>
      </c>
      <c r="E352" s="3">
        <v>45881.639224537037</v>
      </c>
      <c r="G352" s="2" t="s">
        <v>937</v>
      </c>
      <c r="H352" s="2">
        <v>1740421</v>
      </c>
      <c r="I352" s="2" t="s">
        <v>600</v>
      </c>
      <c r="L352" s="4" t="s">
        <v>604</v>
      </c>
      <c r="M352" s="4">
        <f>+VLOOKUP(L352,'Cotizacion menor valor'!$C$2:$M$60,11,0)</f>
        <v>1935411.2</v>
      </c>
      <c r="N352" s="4" t="b">
        <f t="shared" si="5"/>
        <v>1</v>
      </c>
      <c r="O352">
        <v>21</v>
      </c>
      <c r="P352" s="2" t="s">
        <v>153</v>
      </c>
      <c r="Q352">
        <v>1935411.2</v>
      </c>
      <c r="R352">
        <v>1935411.2</v>
      </c>
      <c r="S352">
        <v>0</v>
      </c>
      <c r="T352" s="5">
        <v>0</v>
      </c>
    </row>
    <row r="353" spans="2:20" x14ac:dyDescent="0.2">
      <c r="B353" s="2">
        <v>1208728</v>
      </c>
      <c r="C353" s="2" t="s">
        <v>11</v>
      </c>
      <c r="D353" s="2" t="s">
        <v>39</v>
      </c>
      <c r="E353" s="3">
        <v>45881.639224537037</v>
      </c>
      <c r="G353" s="2" t="s">
        <v>937</v>
      </c>
      <c r="H353" s="2">
        <v>1740422</v>
      </c>
      <c r="I353" s="2" t="s">
        <v>613</v>
      </c>
      <c r="L353" s="4" t="s">
        <v>617</v>
      </c>
      <c r="M353" s="4">
        <f>+VLOOKUP(L353,'Cotizacion menor valor'!$C$2:$M$60,11,0)</f>
        <v>4886918.2</v>
      </c>
      <c r="N353" s="4" t="b">
        <f t="shared" si="5"/>
        <v>1</v>
      </c>
      <c r="O353">
        <v>21</v>
      </c>
      <c r="P353" s="2" t="s">
        <v>153</v>
      </c>
      <c r="Q353">
        <v>4886918.2</v>
      </c>
      <c r="R353">
        <v>4886918.2</v>
      </c>
      <c r="S353">
        <v>0</v>
      </c>
      <c r="T353" s="5">
        <v>0</v>
      </c>
    </row>
    <row r="354" spans="2:20" x14ac:dyDescent="0.2">
      <c r="B354" s="2">
        <v>1208728</v>
      </c>
      <c r="C354" s="2" t="s">
        <v>11</v>
      </c>
      <c r="D354" s="2" t="s">
        <v>39</v>
      </c>
      <c r="E354" s="3">
        <v>45881.639224537037</v>
      </c>
      <c r="G354" s="2" t="s">
        <v>937</v>
      </c>
      <c r="H354" s="2">
        <v>1740423</v>
      </c>
      <c r="I354" s="2" t="s">
        <v>626</v>
      </c>
      <c r="L354" s="4" t="s">
        <v>630</v>
      </c>
      <c r="M354" s="4">
        <f>+VLOOKUP(L354,'Cotizacion menor valor'!$C$2:$M$60,11,0)</f>
        <v>2168996.63</v>
      </c>
      <c r="N354" s="4" t="b">
        <f t="shared" si="5"/>
        <v>1</v>
      </c>
      <c r="O354">
        <v>21</v>
      </c>
      <c r="P354" s="2" t="s">
        <v>153</v>
      </c>
      <c r="Q354">
        <v>2168996.63</v>
      </c>
      <c r="R354">
        <v>2168996.63</v>
      </c>
      <c r="S354">
        <v>0</v>
      </c>
      <c r="T354" s="5">
        <v>0</v>
      </c>
    </row>
    <row r="355" spans="2:20" x14ac:dyDescent="0.2">
      <c r="B355" s="2">
        <v>1208728</v>
      </c>
      <c r="C355" s="2" t="s">
        <v>11</v>
      </c>
      <c r="D355" s="2" t="s">
        <v>39</v>
      </c>
      <c r="E355" s="3">
        <v>45881.639224537037</v>
      </c>
      <c r="G355" s="2" t="s">
        <v>937</v>
      </c>
      <c r="H355" s="2">
        <v>1740424</v>
      </c>
      <c r="I355" s="2" t="s">
        <v>639</v>
      </c>
      <c r="L355" t="s">
        <v>643</v>
      </c>
      <c r="M355" s="4">
        <f>+VLOOKUP(L355,'Cotizacion menor valor'!$C$2:$M$60,11,0)</f>
        <v>320683.68</v>
      </c>
      <c r="N355" s="4" t="b">
        <f t="shared" si="5"/>
        <v>1</v>
      </c>
      <c r="O355">
        <v>21</v>
      </c>
      <c r="P355" s="2" t="s">
        <v>153</v>
      </c>
      <c r="Q355">
        <v>424529.97</v>
      </c>
      <c r="R355">
        <v>320683.68</v>
      </c>
      <c r="S355">
        <v>2180772.09</v>
      </c>
      <c r="T355" s="5">
        <v>0.24461474416046528</v>
      </c>
    </row>
    <row r="356" spans="2:20" x14ac:dyDescent="0.2">
      <c r="B356" s="2">
        <v>1208728</v>
      </c>
      <c r="C356" s="2" t="s">
        <v>11</v>
      </c>
      <c r="D356" s="2" t="s">
        <v>39</v>
      </c>
      <c r="E356" s="3">
        <v>45881.639224537037</v>
      </c>
      <c r="G356" s="2" t="s">
        <v>937</v>
      </c>
      <c r="H356" s="2">
        <v>1740425</v>
      </c>
      <c r="I356" s="2" t="s">
        <v>652</v>
      </c>
      <c r="L356" s="4" t="s">
        <v>656</v>
      </c>
      <c r="M356" s="4">
        <f>+VLOOKUP(L356,'Cotizacion menor valor'!$C$2:$M$60,11,0)</f>
        <v>42581.88</v>
      </c>
      <c r="N356" s="4" t="b">
        <f t="shared" si="5"/>
        <v>1</v>
      </c>
      <c r="O356">
        <v>21</v>
      </c>
      <c r="P356" s="2" t="s">
        <v>153</v>
      </c>
      <c r="Q356">
        <v>42581.88</v>
      </c>
      <c r="R356">
        <v>42581.88</v>
      </c>
      <c r="S356">
        <v>0</v>
      </c>
      <c r="T356" s="5">
        <v>0</v>
      </c>
    </row>
    <row r="357" spans="2:20" x14ac:dyDescent="0.2">
      <c r="B357" s="2">
        <v>1208728</v>
      </c>
      <c r="C357" s="2" t="s">
        <v>11</v>
      </c>
      <c r="D357" s="2" t="s">
        <v>39</v>
      </c>
      <c r="E357" s="3">
        <v>45881.639224537037</v>
      </c>
      <c r="G357" s="2" t="s">
        <v>937</v>
      </c>
      <c r="H357" s="2">
        <v>1740426</v>
      </c>
      <c r="I357" s="2" t="s">
        <v>665</v>
      </c>
      <c r="L357" s="4" t="s">
        <v>669</v>
      </c>
      <c r="M357" s="4">
        <f>+VLOOKUP(L357,'Cotizacion menor valor'!$C$2:$M$60,11,0)</f>
        <v>2020798.2</v>
      </c>
      <c r="N357" s="4" t="b">
        <f t="shared" si="5"/>
        <v>1</v>
      </c>
      <c r="O357">
        <v>21</v>
      </c>
      <c r="P357" s="2" t="s">
        <v>153</v>
      </c>
      <c r="Q357">
        <v>2020798.2</v>
      </c>
      <c r="R357">
        <v>2020798.2</v>
      </c>
      <c r="S357">
        <v>0</v>
      </c>
      <c r="T357" s="5">
        <v>0</v>
      </c>
    </row>
    <row r="358" spans="2:20" x14ac:dyDescent="0.2">
      <c r="B358" s="2">
        <v>1208728</v>
      </c>
      <c r="C358" s="2" t="s">
        <v>11</v>
      </c>
      <c r="D358" s="2" t="s">
        <v>39</v>
      </c>
      <c r="E358" s="3">
        <v>45881.639224537037</v>
      </c>
      <c r="G358" s="2" t="s">
        <v>937</v>
      </c>
      <c r="H358" s="2">
        <v>1740427</v>
      </c>
      <c r="I358" s="2" t="s">
        <v>678</v>
      </c>
      <c r="L358" s="4" t="s">
        <v>682</v>
      </c>
      <c r="M358" s="4">
        <f>+VLOOKUP(L358,'Cotizacion menor valor'!$C$2:$M$60,11,0)</f>
        <v>2203927.0499999998</v>
      </c>
      <c r="N358" s="4" t="b">
        <f t="shared" si="5"/>
        <v>1</v>
      </c>
      <c r="O358">
        <v>21</v>
      </c>
      <c r="P358" s="2" t="s">
        <v>153</v>
      </c>
      <c r="Q358">
        <v>2203927.0499999998</v>
      </c>
      <c r="R358">
        <v>2203927.0499999998</v>
      </c>
      <c r="S358">
        <v>0</v>
      </c>
      <c r="T358" s="5">
        <v>0</v>
      </c>
    </row>
    <row r="359" spans="2:20" x14ac:dyDescent="0.2">
      <c r="B359" s="2">
        <v>1208728</v>
      </c>
      <c r="C359" s="2" t="s">
        <v>11</v>
      </c>
      <c r="D359" s="2" t="s">
        <v>39</v>
      </c>
      <c r="E359" s="3">
        <v>45881.639224537037</v>
      </c>
      <c r="G359" s="2" t="s">
        <v>937</v>
      </c>
      <c r="H359" s="2">
        <v>1740428</v>
      </c>
      <c r="I359" s="2" t="s">
        <v>691</v>
      </c>
      <c r="L359" s="4" t="s">
        <v>695</v>
      </c>
      <c r="M359" s="4">
        <f>+VLOOKUP(L359,'Cotizacion menor valor'!$C$2:$M$60,11,0)</f>
        <v>1609977.55</v>
      </c>
      <c r="N359" s="4" t="b">
        <f t="shared" si="5"/>
        <v>1</v>
      </c>
      <c r="O359">
        <v>21</v>
      </c>
      <c r="P359" s="2" t="s">
        <v>153</v>
      </c>
      <c r="Q359">
        <v>3389657.9</v>
      </c>
      <c r="R359">
        <v>1609977.55</v>
      </c>
      <c r="S359">
        <v>37373287.350000001</v>
      </c>
      <c r="T359" s="5">
        <v>0.52503243763920837</v>
      </c>
    </row>
    <row r="360" spans="2:20" x14ac:dyDescent="0.2">
      <c r="B360" s="2">
        <v>1208728</v>
      </c>
      <c r="C360" s="2" t="s">
        <v>11</v>
      </c>
      <c r="D360" s="2" t="s">
        <v>39</v>
      </c>
      <c r="E360" s="3">
        <v>45881.639224537037</v>
      </c>
      <c r="G360" s="2" t="s">
        <v>937</v>
      </c>
      <c r="H360" s="2">
        <v>1740429</v>
      </c>
      <c r="I360" s="2" t="s">
        <v>704</v>
      </c>
      <c r="L360" s="4" t="s">
        <v>708</v>
      </c>
      <c r="M360" s="4">
        <f>+VLOOKUP(L360,'Cotizacion menor valor'!$C$2:$M$60,11,0)</f>
        <v>784886.22</v>
      </c>
      <c r="N360" s="4" t="b">
        <f t="shared" si="5"/>
        <v>1</v>
      </c>
      <c r="O360">
        <v>21</v>
      </c>
      <c r="P360" s="2" t="s">
        <v>153</v>
      </c>
      <c r="Q360">
        <v>888550.56</v>
      </c>
      <c r="R360">
        <v>784886.22</v>
      </c>
      <c r="S360">
        <v>2176951.14</v>
      </c>
      <c r="T360" s="5">
        <v>0.11666678821292961</v>
      </c>
    </row>
    <row r="361" spans="2:20" x14ac:dyDescent="0.2">
      <c r="B361" s="2">
        <v>1208728</v>
      </c>
      <c r="C361" s="2" t="s">
        <v>11</v>
      </c>
      <c r="D361" s="2" t="s">
        <v>39</v>
      </c>
      <c r="E361" s="3">
        <v>45881.639224537037</v>
      </c>
      <c r="G361" s="2" t="s">
        <v>937</v>
      </c>
      <c r="H361" s="2">
        <v>1740430</v>
      </c>
      <c r="I361" s="2" t="s">
        <v>717</v>
      </c>
      <c r="L361" s="4" t="s">
        <v>721</v>
      </c>
      <c r="M361" s="4">
        <f>+VLOOKUP(L361,'Cotizacion menor valor'!$C$2:$M$60,11,0)</f>
        <v>1808913.23</v>
      </c>
      <c r="N361" s="4" t="b">
        <f t="shared" si="5"/>
        <v>1</v>
      </c>
      <c r="O361">
        <v>21</v>
      </c>
      <c r="P361" s="2" t="s">
        <v>153</v>
      </c>
      <c r="Q361">
        <v>1808913.23</v>
      </c>
      <c r="R361">
        <v>1808913.23</v>
      </c>
      <c r="S361">
        <v>0</v>
      </c>
      <c r="T361" s="5">
        <v>0</v>
      </c>
    </row>
    <row r="362" spans="2:20" x14ac:dyDescent="0.2">
      <c r="B362" s="2">
        <v>1208728</v>
      </c>
      <c r="C362" s="2" t="s">
        <v>11</v>
      </c>
      <c r="D362" s="2" t="s">
        <v>39</v>
      </c>
      <c r="E362" s="3">
        <v>45881.639224537037</v>
      </c>
      <c r="G362" s="2" t="s">
        <v>937</v>
      </c>
      <c r="H362" s="2">
        <v>1740431</v>
      </c>
      <c r="I362" s="2" t="s">
        <v>730</v>
      </c>
      <c r="L362" s="4" t="s">
        <v>734</v>
      </c>
      <c r="M362" s="4">
        <f>+VLOOKUP(L362,'Cotizacion menor valor'!$C$2:$M$60,11,0)</f>
        <v>360340.35</v>
      </c>
      <c r="N362" s="4" t="b">
        <f t="shared" si="5"/>
        <v>1</v>
      </c>
      <c r="O362">
        <v>21</v>
      </c>
      <c r="P362" s="2" t="s">
        <v>153</v>
      </c>
      <c r="Q362">
        <v>2824713.2</v>
      </c>
      <c r="R362">
        <v>360340.35</v>
      </c>
      <c r="S362">
        <v>51751829.850000001</v>
      </c>
      <c r="T362" s="5">
        <v>0.87243294292673679</v>
      </c>
    </row>
    <row r="363" spans="2:20" x14ac:dyDescent="0.2">
      <c r="B363" s="2">
        <v>1208728</v>
      </c>
      <c r="C363" s="2" t="s">
        <v>11</v>
      </c>
      <c r="D363" s="2" t="s">
        <v>39</v>
      </c>
      <c r="E363" s="3">
        <v>45881.639224537037</v>
      </c>
      <c r="G363" s="2" t="s">
        <v>937</v>
      </c>
      <c r="H363" s="2">
        <v>1740432</v>
      </c>
      <c r="I363" s="2" t="s">
        <v>743</v>
      </c>
      <c r="L363" s="4" t="s">
        <v>747</v>
      </c>
      <c r="M363" s="4">
        <f>+VLOOKUP(L363,'Cotizacion menor valor'!$C$2:$M$60,11,0)</f>
        <v>5197933.74</v>
      </c>
      <c r="N363" s="4" t="b">
        <f t="shared" si="5"/>
        <v>1</v>
      </c>
      <c r="O363">
        <v>21</v>
      </c>
      <c r="P363" s="2" t="s">
        <v>153</v>
      </c>
      <c r="Q363">
        <v>11419794.66</v>
      </c>
      <c r="R363">
        <v>5197933.74</v>
      </c>
      <c r="S363">
        <v>130659079.31999999</v>
      </c>
      <c r="T363" s="5">
        <v>0.54483124305144026</v>
      </c>
    </row>
    <row r="364" spans="2:20" x14ac:dyDescent="0.2">
      <c r="B364" s="2">
        <v>1208728</v>
      </c>
      <c r="C364" s="2" t="s">
        <v>11</v>
      </c>
      <c r="D364" s="2" t="s">
        <v>39</v>
      </c>
      <c r="E364" s="3">
        <v>45881.639224537037</v>
      </c>
      <c r="G364" s="2" t="s">
        <v>937</v>
      </c>
      <c r="H364" s="2">
        <v>1740433</v>
      </c>
      <c r="I364" s="2" t="s">
        <v>756</v>
      </c>
      <c r="L364" s="4" t="s">
        <v>760</v>
      </c>
      <c r="M364" s="4">
        <f>+VLOOKUP(L364,'Cotizacion menor valor'!$C$2:$M$60,11,0)</f>
        <v>1401935.47</v>
      </c>
      <c r="N364" s="4" t="b">
        <f t="shared" si="5"/>
        <v>1</v>
      </c>
      <c r="O364">
        <v>21</v>
      </c>
      <c r="P364" s="2" t="s">
        <v>153</v>
      </c>
      <c r="Q364">
        <v>1401935.47</v>
      </c>
      <c r="R364">
        <v>1401935.47</v>
      </c>
      <c r="S364">
        <v>0</v>
      </c>
      <c r="T364" s="5">
        <v>0</v>
      </c>
    </row>
    <row r="365" spans="2:20" x14ac:dyDescent="0.2">
      <c r="B365" s="2">
        <v>1208728</v>
      </c>
      <c r="C365" s="2" t="s">
        <v>11</v>
      </c>
      <c r="D365" s="2" t="s">
        <v>39</v>
      </c>
      <c r="E365" s="3">
        <v>45881.639224537037</v>
      </c>
      <c r="G365" s="2" t="s">
        <v>937</v>
      </c>
      <c r="H365" s="2">
        <v>1740434</v>
      </c>
      <c r="I365" s="2" t="s">
        <v>769</v>
      </c>
      <c r="L365" s="4" t="s">
        <v>773</v>
      </c>
      <c r="M365" s="4">
        <f>+VLOOKUP(L365,'Cotizacion menor valor'!$C$2:$M$60,11,0)</f>
        <v>463017.98</v>
      </c>
      <c r="N365" s="4" t="b">
        <f t="shared" si="5"/>
        <v>1</v>
      </c>
      <c r="O365">
        <v>21</v>
      </c>
      <c r="P365" s="2" t="s">
        <v>153</v>
      </c>
      <c r="Q365">
        <v>993037.24</v>
      </c>
      <c r="R365">
        <v>463017.98</v>
      </c>
      <c r="S365">
        <v>11130404.460000001</v>
      </c>
      <c r="T365" s="5">
        <v>0.53373553241568261</v>
      </c>
    </row>
    <row r="366" spans="2:20" x14ac:dyDescent="0.2">
      <c r="B366" s="2">
        <v>1208728</v>
      </c>
      <c r="C366" s="2" t="s">
        <v>11</v>
      </c>
      <c r="D366" s="2" t="s">
        <v>39</v>
      </c>
      <c r="E366" s="3">
        <v>45881.639224537037</v>
      </c>
      <c r="G366" s="2" t="s">
        <v>937</v>
      </c>
      <c r="H366" s="2">
        <v>1740435</v>
      </c>
      <c r="I366" s="2" t="s">
        <v>782</v>
      </c>
      <c r="L366" s="4" t="s">
        <v>786</v>
      </c>
      <c r="M366" s="4">
        <f>+VLOOKUP(L366,'Cotizacion menor valor'!$C$2:$M$60,11,0)</f>
        <v>1287767.8</v>
      </c>
      <c r="N366" s="4" t="b">
        <f t="shared" si="5"/>
        <v>1</v>
      </c>
      <c r="O366">
        <v>21</v>
      </c>
      <c r="P366" s="2" t="s">
        <v>153</v>
      </c>
      <c r="Q366">
        <v>1864526.6</v>
      </c>
      <c r="R366">
        <v>1287767.8</v>
      </c>
      <c r="S366">
        <v>12111934.800000001</v>
      </c>
      <c r="T366" s="5">
        <v>0.30933256731226039</v>
      </c>
    </row>
    <row r="367" spans="2:20" x14ac:dyDescent="0.2">
      <c r="B367" s="2">
        <v>1208728</v>
      </c>
      <c r="C367" s="2" t="s">
        <v>11</v>
      </c>
      <c r="D367" s="2" t="s">
        <v>39</v>
      </c>
      <c r="E367" s="3">
        <v>45881.639224537037</v>
      </c>
      <c r="G367" s="2" t="s">
        <v>937</v>
      </c>
      <c r="H367" s="2">
        <v>1740436</v>
      </c>
      <c r="I367" s="2" t="s">
        <v>795</v>
      </c>
      <c r="L367" s="4" t="s">
        <v>799</v>
      </c>
      <c r="M367" s="4">
        <f>+VLOOKUP(L367,'Cotizacion menor valor'!$C$2:$M$60,11,0)</f>
        <v>711988.41</v>
      </c>
      <c r="N367" s="4" t="b">
        <f t="shared" si="5"/>
        <v>1</v>
      </c>
      <c r="O367">
        <v>21</v>
      </c>
      <c r="P367" s="2" t="s">
        <v>153</v>
      </c>
      <c r="Q367">
        <v>3077840.67</v>
      </c>
      <c r="R367">
        <v>711988.41</v>
      </c>
      <c r="S367">
        <v>49682897.460000001</v>
      </c>
      <c r="T367" s="5">
        <v>0.76867275264122104</v>
      </c>
    </row>
    <row r="368" spans="2:20" x14ac:dyDescent="0.2">
      <c r="B368" s="2">
        <v>1208728</v>
      </c>
      <c r="C368" s="2" t="s">
        <v>11</v>
      </c>
      <c r="D368" s="2" t="s">
        <v>39</v>
      </c>
      <c r="E368" s="3">
        <v>45881.639224537037</v>
      </c>
      <c r="G368" s="2" t="s">
        <v>937</v>
      </c>
      <c r="H368" s="2">
        <v>1740437</v>
      </c>
      <c r="I368" s="2" t="s">
        <v>808</v>
      </c>
      <c r="L368" s="4" t="s">
        <v>812</v>
      </c>
      <c r="M368" s="4">
        <f>+VLOOKUP(L368,'Cotizacion menor valor'!$C$2:$M$60,11,0)</f>
        <v>302802.92</v>
      </c>
      <c r="N368" s="4" t="b">
        <f t="shared" si="5"/>
        <v>1</v>
      </c>
      <c r="O368">
        <v>21</v>
      </c>
      <c r="P368" s="2" t="s">
        <v>153</v>
      </c>
      <c r="Q368">
        <v>806277.36</v>
      </c>
      <c r="R368">
        <v>302802.92</v>
      </c>
      <c r="S368">
        <v>10572963.24</v>
      </c>
      <c r="T368" s="5">
        <v>0.62444323129698198</v>
      </c>
    </row>
    <row r="369" spans="2:20" x14ac:dyDescent="0.2">
      <c r="B369" s="2">
        <v>1208728</v>
      </c>
      <c r="C369" s="2" t="s">
        <v>11</v>
      </c>
      <c r="D369" s="2" t="s">
        <v>39</v>
      </c>
      <c r="E369" s="3">
        <v>45881.639224537037</v>
      </c>
      <c r="G369" s="2" t="s">
        <v>937</v>
      </c>
      <c r="H369" s="2">
        <v>1740438</v>
      </c>
      <c r="I369" s="2" t="s">
        <v>821</v>
      </c>
      <c r="L369" s="4" t="s">
        <v>825</v>
      </c>
      <c r="M369" s="4">
        <f>+VLOOKUP(L369,'Cotizacion menor valor'!$C$2:$M$60,11,0)</f>
        <v>10613242.800000001</v>
      </c>
      <c r="N369" s="4" t="b">
        <f t="shared" si="5"/>
        <v>1</v>
      </c>
      <c r="O369">
        <v>21</v>
      </c>
      <c r="P369" s="2" t="s">
        <v>153</v>
      </c>
      <c r="Q369">
        <v>14150990.4</v>
      </c>
      <c r="R369">
        <v>10613242.800000001</v>
      </c>
      <c r="S369">
        <v>74292699.599999994</v>
      </c>
      <c r="T369" s="5">
        <v>0.25</v>
      </c>
    </row>
    <row r="370" spans="2:20" x14ac:dyDescent="0.2">
      <c r="B370" s="2">
        <v>1208728</v>
      </c>
      <c r="C370" s="2" t="s">
        <v>11</v>
      </c>
      <c r="D370" s="2" t="s">
        <v>39</v>
      </c>
      <c r="E370" s="3">
        <v>45881.639224537037</v>
      </c>
      <c r="G370" s="2" t="s">
        <v>937</v>
      </c>
      <c r="H370" s="2">
        <v>1740439</v>
      </c>
      <c r="I370" s="2" t="s">
        <v>834</v>
      </c>
      <c r="L370" s="4" t="s">
        <v>838</v>
      </c>
      <c r="M370" s="4">
        <f>+VLOOKUP(L370,'Cotizacion menor valor'!$C$2:$M$60,11,0)</f>
        <v>3784567.2</v>
      </c>
      <c r="N370" s="4" t="b">
        <f t="shared" si="5"/>
        <v>1</v>
      </c>
      <c r="O370">
        <v>21</v>
      </c>
      <c r="P370" s="2" t="s">
        <v>153</v>
      </c>
      <c r="Q370">
        <v>3784567.2</v>
      </c>
      <c r="R370">
        <v>3784567.2</v>
      </c>
      <c r="S370">
        <v>0</v>
      </c>
      <c r="T370" s="5">
        <v>0</v>
      </c>
    </row>
    <row r="371" spans="2:20" x14ac:dyDescent="0.2">
      <c r="B371" s="2">
        <v>1208728</v>
      </c>
      <c r="C371" s="2" t="s">
        <v>11</v>
      </c>
      <c r="D371" s="2" t="s">
        <v>39</v>
      </c>
      <c r="E371" s="3">
        <v>45881.639224537037</v>
      </c>
      <c r="G371" s="2" t="s">
        <v>937</v>
      </c>
      <c r="H371" s="2">
        <v>1740440</v>
      </c>
      <c r="I371" s="2" t="s">
        <v>847</v>
      </c>
      <c r="L371" s="31" t="s">
        <v>847</v>
      </c>
      <c r="M371" s="4" t="e">
        <f>+VLOOKUP(L371,'Cotizacion menor valor'!$C$2:$M$60,11,0)</f>
        <v>#N/A</v>
      </c>
      <c r="N371" s="4" t="str">
        <f t="shared" si="5"/>
        <v>n/a</v>
      </c>
      <c r="O371">
        <v>1</v>
      </c>
      <c r="P371" s="2" t="s">
        <v>153</v>
      </c>
      <c r="Q371">
        <v>0</v>
      </c>
      <c r="R371">
        <v>0</v>
      </c>
      <c r="S371">
        <v>0</v>
      </c>
      <c r="T371" s="5"/>
    </row>
    <row r="372" spans="2:20" x14ac:dyDescent="0.2">
      <c r="B372" s="2">
        <v>1208728</v>
      </c>
      <c r="C372" s="2" t="s">
        <v>11</v>
      </c>
      <c r="D372" s="2" t="s">
        <v>39</v>
      </c>
      <c r="E372" s="3">
        <v>45881.639224537037</v>
      </c>
      <c r="G372" s="2" t="s">
        <v>937</v>
      </c>
      <c r="H372" s="2">
        <v>1740441</v>
      </c>
      <c r="I372" s="2" t="s">
        <v>860</v>
      </c>
      <c r="L372" s="31" t="s">
        <v>860</v>
      </c>
      <c r="M372" s="4" t="e">
        <f>+VLOOKUP(L372,'Cotizacion menor valor'!$C$2:$M$60,11,0)</f>
        <v>#N/A</v>
      </c>
      <c r="N372" s="4" t="str">
        <f t="shared" si="5"/>
        <v>n/a</v>
      </c>
      <c r="O372">
        <v>1</v>
      </c>
      <c r="P372" s="2" t="s">
        <v>153</v>
      </c>
      <c r="Q372">
        <v>3640399765.46</v>
      </c>
      <c r="R372">
        <v>3564766039.3800001</v>
      </c>
      <c r="S372">
        <v>75633726.079999998</v>
      </c>
      <c r="T372" s="5">
        <v>2.0776214414035085E-2</v>
      </c>
    </row>
    <row r="373" spans="2:20" x14ac:dyDescent="0.2">
      <c r="B373" s="2">
        <v>1208728</v>
      </c>
      <c r="C373" s="2" t="s">
        <v>11</v>
      </c>
      <c r="D373" s="2" t="s">
        <v>39</v>
      </c>
      <c r="E373" s="3">
        <v>45881.639224537037</v>
      </c>
      <c r="G373" s="2" t="s">
        <v>937</v>
      </c>
      <c r="H373" s="2">
        <v>1740442</v>
      </c>
      <c r="I373" s="2" t="s">
        <v>873</v>
      </c>
      <c r="L373" s="31" t="s">
        <v>873</v>
      </c>
      <c r="M373" s="4" t="e">
        <f>+VLOOKUP(L373,'Cotizacion menor valor'!$C$2:$M$60,11,0)</f>
        <v>#N/A</v>
      </c>
      <c r="N373" s="4" t="str">
        <f t="shared" si="5"/>
        <v>n/a</v>
      </c>
      <c r="O373">
        <v>1</v>
      </c>
      <c r="P373" s="2" t="s">
        <v>153</v>
      </c>
      <c r="Q373">
        <v>691675955.44000006</v>
      </c>
      <c r="R373">
        <v>677305547.48000002</v>
      </c>
      <c r="S373">
        <v>14370407.960000001</v>
      </c>
      <c r="T373" s="5">
        <v>2.0776214420896656E-2</v>
      </c>
    </row>
    <row r="374" spans="2:20" x14ac:dyDescent="0.2">
      <c r="B374" s="2">
        <v>1205612</v>
      </c>
      <c r="C374" s="2" t="s">
        <v>12</v>
      </c>
      <c r="D374" s="2" t="s">
        <v>40</v>
      </c>
      <c r="E374" s="3">
        <v>45881.661817129629</v>
      </c>
      <c r="G374" s="2" t="s">
        <v>937</v>
      </c>
      <c r="H374" s="2">
        <v>1740381</v>
      </c>
      <c r="I374" s="2" t="s">
        <v>64</v>
      </c>
      <c r="L374" s="4" t="s">
        <v>993</v>
      </c>
      <c r="M374" s="4" t="e">
        <f>+VLOOKUP(L374,'Cotizacion menor valor'!$C$2:$M$60,11,0)</f>
        <v>#N/A</v>
      </c>
      <c r="N374" s="4" t="str">
        <f t="shared" si="5"/>
        <v>n/a</v>
      </c>
      <c r="O374">
        <v>21</v>
      </c>
      <c r="P374" s="2" t="s">
        <v>84</v>
      </c>
      <c r="Q374" s="49">
        <v>1450014991.3499999</v>
      </c>
      <c r="R374" s="49">
        <v>1450014991.3499999</v>
      </c>
      <c r="S374" s="49">
        <v>0</v>
      </c>
      <c r="T374" s="5">
        <v>0</v>
      </c>
    </row>
    <row r="375" spans="2:20" x14ac:dyDescent="0.2">
      <c r="B375" s="2">
        <v>1205612</v>
      </c>
      <c r="C375" s="2" t="s">
        <v>12</v>
      </c>
      <c r="D375" s="2" t="s">
        <v>40</v>
      </c>
      <c r="E375" s="3">
        <v>45881.661817129629</v>
      </c>
      <c r="G375" s="2" t="s">
        <v>937</v>
      </c>
      <c r="H375" s="2">
        <v>1740382</v>
      </c>
      <c r="I375" s="2" t="s">
        <v>92</v>
      </c>
      <c r="L375" s="4" t="s">
        <v>994</v>
      </c>
      <c r="M375" s="4" t="e">
        <f>+VLOOKUP(L375,'Cotizacion menor valor'!$C$2:$M$60,11,0)</f>
        <v>#N/A</v>
      </c>
      <c r="N375" s="4" t="str">
        <f t="shared" si="5"/>
        <v>n/a</v>
      </c>
      <c r="O375">
        <v>21</v>
      </c>
      <c r="P375" s="2" t="s">
        <v>84</v>
      </c>
      <c r="Q375" s="49">
        <v>9590460</v>
      </c>
      <c r="R375" s="49">
        <v>17186655</v>
      </c>
      <c r="S375" s="49">
        <v>-159520095</v>
      </c>
      <c r="T375" s="5">
        <v>-0.79205741956068842</v>
      </c>
    </row>
    <row r="376" spans="2:20" x14ac:dyDescent="0.2">
      <c r="B376" s="2">
        <v>1205612</v>
      </c>
      <c r="C376" s="2" t="s">
        <v>12</v>
      </c>
      <c r="D376" s="2" t="s">
        <v>40</v>
      </c>
      <c r="E376" s="3">
        <v>45881.661817129629</v>
      </c>
      <c r="G376" s="2" t="s">
        <v>937</v>
      </c>
      <c r="H376" s="2">
        <v>1740383</v>
      </c>
      <c r="I376" s="2" t="s">
        <v>105</v>
      </c>
      <c r="L376" s="31" t="s">
        <v>997</v>
      </c>
      <c r="M376" s="4" t="e">
        <f>+VLOOKUP(L376,'Cotizacion menor valor'!$C$2:$M$60,11,0)</f>
        <v>#N/A</v>
      </c>
      <c r="N376" s="4" t="str">
        <f t="shared" si="5"/>
        <v>n/a</v>
      </c>
      <c r="O376">
        <v>21</v>
      </c>
      <c r="P376" s="2" t="s">
        <v>84</v>
      </c>
      <c r="Q376" s="49">
        <v>935307.52</v>
      </c>
      <c r="R376" s="49">
        <v>1676145.92</v>
      </c>
      <c r="S376" s="49">
        <v>-15557606.4</v>
      </c>
      <c r="T376" s="5">
        <v>-0.79208002091119722</v>
      </c>
    </row>
    <row r="377" spans="2:20" x14ac:dyDescent="0.2">
      <c r="B377" s="2">
        <v>1205612</v>
      </c>
      <c r="C377" s="2" t="s">
        <v>12</v>
      </c>
      <c r="D377" s="2" t="s">
        <v>40</v>
      </c>
      <c r="E377" s="3">
        <v>45881.661817129629</v>
      </c>
      <c r="G377" s="2" t="s">
        <v>937</v>
      </c>
      <c r="H377" s="2">
        <v>1740384</v>
      </c>
      <c r="I377" s="2" t="s">
        <v>118</v>
      </c>
      <c r="L377" s="4" t="s">
        <v>995</v>
      </c>
      <c r="M377" s="4" t="e">
        <f>+VLOOKUP(L377,'Cotizacion menor valor'!$C$2:$M$60,11,0)</f>
        <v>#N/A</v>
      </c>
      <c r="N377" s="4" t="str">
        <f t="shared" si="5"/>
        <v>n/a</v>
      </c>
      <c r="O377">
        <v>21</v>
      </c>
      <c r="P377" s="2" t="s">
        <v>84</v>
      </c>
      <c r="Q377" s="49">
        <v>87282455.790000007</v>
      </c>
      <c r="R377" s="49">
        <v>87282455.790000007</v>
      </c>
      <c r="S377" s="49">
        <v>0</v>
      </c>
      <c r="T377" s="5">
        <v>0</v>
      </c>
    </row>
    <row r="378" spans="2:20" x14ac:dyDescent="0.2">
      <c r="B378" s="2">
        <v>1205612</v>
      </c>
      <c r="C378" s="2" t="s">
        <v>12</v>
      </c>
      <c r="D378" s="2" t="s">
        <v>40</v>
      </c>
      <c r="E378" s="3">
        <v>45881.661817129629</v>
      </c>
      <c r="G378" s="2" t="s">
        <v>937</v>
      </c>
      <c r="H378" s="2">
        <v>1740385</v>
      </c>
      <c r="I378" s="2" t="s">
        <v>131</v>
      </c>
      <c r="L378" s="4" t="s">
        <v>996</v>
      </c>
      <c r="M378" s="4" t="e">
        <f>+VLOOKUP(L378,'Cotizacion menor valor'!$C$2:$M$60,11,0)</f>
        <v>#N/A</v>
      </c>
      <c r="N378" s="4" t="str">
        <f t="shared" si="5"/>
        <v>n/a</v>
      </c>
      <c r="O378">
        <v>21</v>
      </c>
      <c r="P378" s="2" t="s">
        <v>84</v>
      </c>
      <c r="Q378" s="49">
        <v>25340067.809999999</v>
      </c>
      <c r="R378" s="49">
        <v>25340067.809999999</v>
      </c>
      <c r="S378" s="49">
        <v>0</v>
      </c>
      <c r="T378" s="5">
        <v>0</v>
      </c>
    </row>
    <row r="379" spans="2:20" x14ac:dyDescent="0.2">
      <c r="B379" s="2">
        <v>1205612</v>
      </c>
      <c r="C379" s="2" t="s">
        <v>12</v>
      </c>
      <c r="D379" s="2" t="s">
        <v>40</v>
      </c>
      <c r="E379" s="3">
        <v>45881.661817129629</v>
      </c>
      <c r="G379" s="2" t="s">
        <v>937</v>
      </c>
      <c r="H379" s="2">
        <v>1740386</v>
      </c>
      <c r="I379" s="2" t="s">
        <v>144</v>
      </c>
      <c r="L379" s="4" t="s">
        <v>148</v>
      </c>
      <c r="M379" s="4">
        <f>+VLOOKUP(L379,'Cotizacion menor valor'!$C$2:$M$60,11,0)</f>
        <v>2885395.65</v>
      </c>
      <c r="N379" s="4" t="b">
        <f t="shared" si="5"/>
        <v>1</v>
      </c>
      <c r="O379">
        <v>21</v>
      </c>
      <c r="P379" s="2" t="s">
        <v>153</v>
      </c>
      <c r="Q379" s="49">
        <v>3107185.55</v>
      </c>
      <c r="R379" s="49">
        <v>2885395.65</v>
      </c>
      <c r="S379" s="49">
        <v>4657587.9000000004</v>
      </c>
      <c r="T379" s="5">
        <v>7.1379676698097416E-2</v>
      </c>
    </row>
    <row r="380" spans="2:20" x14ac:dyDescent="0.2">
      <c r="B380" s="2">
        <v>1205612</v>
      </c>
      <c r="C380" s="2" t="s">
        <v>12</v>
      </c>
      <c r="D380" s="2" t="s">
        <v>40</v>
      </c>
      <c r="E380" s="3">
        <v>45881.661817129629</v>
      </c>
      <c r="G380" s="2" t="s">
        <v>937</v>
      </c>
      <c r="H380" s="2">
        <v>1740387</v>
      </c>
      <c r="I380" s="2" t="s">
        <v>158</v>
      </c>
      <c r="L380" s="4" t="s">
        <v>162</v>
      </c>
      <c r="M380" s="4">
        <f>+VLOOKUP(L380,'Cotizacion menor valor'!$C$2:$M$60,11,0)</f>
        <v>1518675.72</v>
      </c>
      <c r="N380" s="4" t="b">
        <f t="shared" si="5"/>
        <v>1</v>
      </c>
      <c r="O380">
        <v>21</v>
      </c>
      <c r="P380" s="2" t="s">
        <v>153</v>
      </c>
      <c r="Q380" s="49">
        <v>2122648.56</v>
      </c>
      <c r="R380" s="49">
        <v>1518675.72</v>
      </c>
      <c r="S380" s="49">
        <v>12683429.640000001</v>
      </c>
      <c r="T380" s="5">
        <v>0.28453737061400308</v>
      </c>
    </row>
    <row r="381" spans="2:20" x14ac:dyDescent="0.2">
      <c r="B381" s="2">
        <v>1205612</v>
      </c>
      <c r="C381" s="2" t="s">
        <v>12</v>
      </c>
      <c r="D381" s="2" t="s">
        <v>40</v>
      </c>
      <c r="E381" s="3">
        <v>45881.661817129629</v>
      </c>
      <c r="G381" s="2" t="s">
        <v>937</v>
      </c>
      <c r="H381" s="2">
        <v>1740388</v>
      </c>
      <c r="I381" s="2" t="s">
        <v>171</v>
      </c>
      <c r="L381" s="4" t="s">
        <v>175</v>
      </c>
      <c r="M381" s="4">
        <f>+VLOOKUP(L381,'Cotizacion menor valor'!$C$2:$M$60,11,0)</f>
        <v>2641589.5</v>
      </c>
      <c r="N381" s="4" t="b">
        <f t="shared" si="5"/>
        <v>1</v>
      </c>
      <c r="O381">
        <v>21</v>
      </c>
      <c r="P381" s="2" t="s">
        <v>153</v>
      </c>
      <c r="Q381" s="49">
        <v>3954597.45</v>
      </c>
      <c r="R381" s="49">
        <v>2641589.5</v>
      </c>
      <c r="S381" s="49">
        <v>27573166.949999999</v>
      </c>
      <c r="T381" s="5">
        <v>0.33202063335169552</v>
      </c>
    </row>
    <row r="382" spans="2:20" x14ac:dyDescent="0.2">
      <c r="B382" s="2">
        <v>1205612</v>
      </c>
      <c r="C382" s="2" t="s">
        <v>12</v>
      </c>
      <c r="D382" s="2" t="s">
        <v>40</v>
      </c>
      <c r="E382" s="3">
        <v>45881.661817129629</v>
      </c>
      <c r="G382" s="2" t="s">
        <v>937</v>
      </c>
      <c r="H382" s="2">
        <v>1740389</v>
      </c>
      <c r="I382" s="2" t="s">
        <v>184</v>
      </c>
      <c r="L382" s="4" t="s">
        <v>188</v>
      </c>
      <c r="M382" s="4">
        <f>+VLOOKUP(L382,'Cotizacion menor valor'!$C$2:$M$60,11,0)</f>
        <v>1236194.1000000001</v>
      </c>
      <c r="N382" s="4" t="b">
        <f t="shared" si="5"/>
        <v>1</v>
      </c>
      <c r="O382">
        <v>21</v>
      </c>
      <c r="P382" s="2" t="s">
        <v>153</v>
      </c>
      <c r="Q382" s="49">
        <v>2264158.98</v>
      </c>
      <c r="R382" s="49">
        <v>1236194.1000000001</v>
      </c>
      <c r="S382" s="49">
        <v>21587262.48</v>
      </c>
      <c r="T382" s="5">
        <v>0.45401621046946095</v>
      </c>
    </row>
    <row r="383" spans="2:20" x14ac:dyDescent="0.2">
      <c r="B383" s="2">
        <v>1205612</v>
      </c>
      <c r="C383" s="2" t="s">
        <v>12</v>
      </c>
      <c r="D383" s="2" t="s">
        <v>40</v>
      </c>
      <c r="E383" s="3">
        <v>45881.661817129629</v>
      </c>
      <c r="G383" s="2" t="s">
        <v>937</v>
      </c>
      <c r="H383" s="2">
        <v>1740390</v>
      </c>
      <c r="I383" s="2" t="s">
        <v>197</v>
      </c>
      <c r="L383" s="4" t="s">
        <v>201</v>
      </c>
      <c r="M383" s="4">
        <f>+VLOOKUP(L383,'Cotizacion menor valor'!$C$2:$M$60,11,0)</f>
        <v>3156483.66</v>
      </c>
      <c r="N383" s="4" t="b">
        <f t="shared" si="5"/>
        <v>1</v>
      </c>
      <c r="O383">
        <v>21</v>
      </c>
      <c r="P383" s="2" t="s">
        <v>153</v>
      </c>
      <c r="Q383" s="49">
        <v>5935735.5899999999</v>
      </c>
      <c r="R383" s="49">
        <v>3156483.66</v>
      </c>
      <c r="S383" s="49">
        <v>58364290.530000001</v>
      </c>
      <c r="T383" s="5">
        <v>0.46822367470044263</v>
      </c>
    </row>
    <row r="384" spans="2:20" x14ac:dyDescent="0.2">
      <c r="B384" s="2">
        <v>1205612</v>
      </c>
      <c r="C384" s="2" t="s">
        <v>12</v>
      </c>
      <c r="D384" s="2" t="s">
        <v>40</v>
      </c>
      <c r="E384" s="3">
        <v>45881.661817129629</v>
      </c>
      <c r="G384" s="2" t="s">
        <v>937</v>
      </c>
      <c r="H384" s="2">
        <v>1740391</v>
      </c>
      <c r="I384" s="2" t="s">
        <v>210</v>
      </c>
      <c r="L384" s="4" t="s">
        <v>214</v>
      </c>
      <c r="M384" s="4">
        <f>+VLOOKUP(L384,'Cotizacion menor valor'!$C$2:$M$60,11,0)</f>
        <v>3062101.38</v>
      </c>
      <c r="N384" s="4" t="b">
        <f t="shared" si="5"/>
        <v>1</v>
      </c>
      <c r="O384">
        <v>21</v>
      </c>
      <c r="P384" s="2" t="s">
        <v>153</v>
      </c>
      <c r="Q384" s="49">
        <v>6509456.0999999996</v>
      </c>
      <c r="R384" s="49">
        <v>3062101.38</v>
      </c>
      <c r="S384" s="49">
        <v>72394449.120000005</v>
      </c>
      <c r="T384" s="5">
        <v>0.52959182257946247</v>
      </c>
    </row>
    <row r="385" spans="2:20" x14ac:dyDescent="0.2">
      <c r="B385" s="2">
        <v>1205612</v>
      </c>
      <c r="C385" s="2" t="s">
        <v>12</v>
      </c>
      <c r="D385" s="2" t="s">
        <v>40</v>
      </c>
      <c r="E385" s="3">
        <v>45881.661817129629</v>
      </c>
      <c r="G385" s="2" t="s">
        <v>937</v>
      </c>
      <c r="H385" s="2">
        <v>1740392</v>
      </c>
      <c r="I385" s="2" t="s">
        <v>223</v>
      </c>
      <c r="L385" s="4" t="s">
        <v>227</v>
      </c>
      <c r="M385" s="4">
        <f>+VLOOKUP(L385,'Cotizacion menor valor'!$C$2:$M$60,11,0)</f>
        <v>355254.39</v>
      </c>
      <c r="N385" s="4" t="b">
        <f t="shared" si="5"/>
        <v>1</v>
      </c>
      <c r="O385">
        <v>21</v>
      </c>
      <c r="P385" s="2" t="s">
        <v>153</v>
      </c>
      <c r="Q385" s="49">
        <v>566039.1</v>
      </c>
      <c r="R385" s="49">
        <v>355254.39</v>
      </c>
      <c r="S385" s="49">
        <v>4426478.91</v>
      </c>
      <c r="T385" s="5">
        <v>0.37238542355112925</v>
      </c>
    </row>
    <row r="386" spans="2:20" x14ac:dyDescent="0.2">
      <c r="B386" s="2">
        <v>1205612</v>
      </c>
      <c r="C386" s="2" t="s">
        <v>12</v>
      </c>
      <c r="D386" s="2" t="s">
        <v>40</v>
      </c>
      <c r="E386" s="3">
        <v>45881.661817129629</v>
      </c>
      <c r="G386" s="2" t="s">
        <v>937</v>
      </c>
      <c r="H386" s="2">
        <v>1740393</v>
      </c>
      <c r="I386" s="2" t="s">
        <v>236</v>
      </c>
      <c r="L386" s="4" t="s">
        <v>240</v>
      </c>
      <c r="M386" s="4">
        <f>+VLOOKUP(L386,'Cotizacion menor valor'!$C$2:$M$60,11,0)</f>
        <v>293916.18</v>
      </c>
      <c r="N386" s="4" t="b">
        <f t="shared" si="5"/>
        <v>1</v>
      </c>
      <c r="O386">
        <v>21</v>
      </c>
      <c r="P386" s="2" t="s">
        <v>153</v>
      </c>
      <c r="Q386" s="49">
        <v>495285.18</v>
      </c>
      <c r="R386" s="49">
        <v>293916.18</v>
      </c>
      <c r="S386" s="49">
        <v>4228749</v>
      </c>
      <c r="T386" s="5">
        <v>0.40657182595287827</v>
      </c>
    </row>
    <row r="387" spans="2:20" x14ac:dyDescent="0.2">
      <c r="B387" s="2">
        <v>1205612</v>
      </c>
      <c r="C387" s="2" t="s">
        <v>12</v>
      </c>
      <c r="D387" s="2" t="s">
        <v>40</v>
      </c>
      <c r="E387" s="3">
        <v>45881.661817129629</v>
      </c>
      <c r="G387" s="2" t="s">
        <v>937</v>
      </c>
      <c r="H387" s="2">
        <v>1740394</v>
      </c>
      <c r="I387" s="2" t="s">
        <v>249</v>
      </c>
      <c r="L387" s="4" t="s">
        <v>253</v>
      </c>
      <c r="M387" s="4">
        <f>+VLOOKUP(L387,'Cotizacion menor valor'!$C$2:$M$60,11,0)</f>
        <v>7909194.9000000004</v>
      </c>
      <c r="N387" s="4" t="b">
        <f t="shared" ref="N387:N450" si="6">IFERROR(M387=R387,"n/a")</f>
        <v>1</v>
      </c>
      <c r="O387">
        <v>21</v>
      </c>
      <c r="P387" s="2" t="s">
        <v>153</v>
      </c>
      <c r="Q387" s="49">
        <v>7909194.9000000004</v>
      </c>
      <c r="R387" s="49">
        <v>7909194.9000000004</v>
      </c>
      <c r="S387" s="49">
        <v>0</v>
      </c>
      <c r="T387" s="5">
        <v>0</v>
      </c>
    </row>
    <row r="388" spans="2:20" x14ac:dyDescent="0.2">
      <c r="B388" s="2">
        <v>1205612</v>
      </c>
      <c r="C388" s="2" t="s">
        <v>12</v>
      </c>
      <c r="D388" s="2" t="s">
        <v>40</v>
      </c>
      <c r="E388" s="3">
        <v>45881.661817129629</v>
      </c>
      <c r="G388" s="2" t="s">
        <v>937</v>
      </c>
      <c r="H388" s="2">
        <v>1740395</v>
      </c>
      <c r="I388" s="2" t="s">
        <v>262</v>
      </c>
      <c r="L388" s="4" t="s">
        <v>266</v>
      </c>
      <c r="M388" s="4">
        <f>+VLOOKUP(L388,'Cotizacion menor valor'!$C$2:$M$60,11,0)</f>
        <v>1981138.14</v>
      </c>
      <c r="N388" s="4" t="b">
        <f t="shared" si="6"/>
        <v>1</v>
      </c>
      <c r="O388">
        <v>21</v>
      </c>
      <c r="P388" s="2" t="s">
        <v>153</v>
      </c>
      <c r="Q388" s="49">
        <v>1981138.14</v>
      </c>
      <c r="R388" s="49">
        <v>1981138.14</v>
      </c>
      <c r="S388" s="49">
        <v>0</v>
      </c>
      <c r="T388" s="5">
        <v>0</v>
      </c>
    </row>
    <row r="389" spans="2:20" x14ac:dyDescent="0.2">
      <c r="B389" s="2">
        <v>1205612</v>
      </c>
      <c r="C389" s="2" t="s">
        <v>12</v>
      </c>
      <c r="D389" s="2" t="s">
        <v>40</v>
      </c>
      <c r="E389" s="3">
        <v>45881.661817129629</v>
      </c>
      <c r="G389" s="2" t="s">
        <v>937</v>
      </c>
      <c r="H389" s="2">
        <v>1740396</v>
      </c>
      <c r="I389" s="2" t="s">
        <v>275</v>
      </c>
      <c r="L389" s="4" t="s">
        <v>279</v>
      </c>
      <c r="M389" s="4">
        <f>+VLOOKUP(L389,'Cotizacion menor valor'!$C$2:$M$60,11,0)</f>
        <v>820677.36</v>
      </c>
      <c r="N389" s="4" t="b">
        <f t="shared" si="6"/>
        <v>1</v>
      </c>
      <c r="O389">
        <v>21</v>
      </c>
      <c r="P389" s="2" t="s">
        <v>153</v>
      </c>
      <c r="Q389" s="49">
        <v>2122648.56</v>
      </c>
      <c r="R389" s="49">
        <v>820677.36</v>
      </c>
      <c r="S389" s="49">
        <v>27341395.199999999</v>
      </c>
      <c r="T389" s="5">
        <v>0.61337106129334951</v>
      </c>
    </row>
    <row r="390" spans="2:20" x14ac:dyDescent="0.2">
      <c r="B390" s="2">
        <v>1205612</v>
      </c>
      <c r="C390" s="2" t="s">
        <v>12</v>
      </c>
      <c r="D390" s="2" t="s">
        <v>40</v>
      </c>
      <c r="E390" s="3">
        <v>45881.661817129629</v>
      </c>
      <c r="G390" s="2" t="s">
        <v>937</v>
      </c>
      <c r="H390" s="2">
        <v>1740397</v>
      </c>
      <c r="I390" s="2" t="s">
        <v>288</v>
      </c>
      <c r="L390" s="4" t="s">
        <v>292</v>
      </c>
      <c r="M390" s="4">
        <f>+VLOOKUP(L390,'Cotizacion menor valor'!$C$2:$M$60,11,0)</f>
        <v>1371786</v>
      </c>
      <c r="N390" s="4" t="b">
        <f t="shared" si="6"/>
        <v>1</v>
      </c>
      <c r="O390">
        <v>21</v>
      </c>
      <c r="P390" s="2" t="s">
        <v>153</v>
      </c>
      <c r="Q390" s="49">
        <v>1981138.14</v>
      </c>
      <c r="R390" s="49">
        <v>1371786</v>
      </c>
      <c r="S390" s="49">
        <v>12796394.939999999</v>
      </c>
      <c r="T390" s="5">
        <v>0.30757680532060222</v>
      </c>
    </row>
    <row r="391" spans="2:20" x14ac:dyDescent="0.2">
      <c r="B391" s="2">
        <v>1205612</v>
      </c>
      <c r="C391" s="2" t="s">
        <v>12</v>
      </c>
      <c r="D391" s="2" t="s">
        <v>40</v>
      </c>
      <c r="E391" s="3">
        <v>45881.661817129629</v>
      </c>
      <c r="G391" s="2" t="s">
        <v>937</v>
      </c>
      <c r="H391" s="2">
        <v>1740398</v>
      </c>
      <c r="I391" s="2" t="s">
        <v>301</v>
      </c>
      <c r="L391" s="4" t="s">
        <v>305</v>
      </c>
      <c r="M391" s="4">
        <f>+VLOOKUP(L391,'Cotizacion menor valor'!$C$2:$M$60,11,0)</f>
        <v>661411.38</v>
      </c>
      <c r="N391" s="4" t="b">
        <f t="shared" si="6"/>
        <v>1</v>
      </c>
      <c r="O391">
        <v>21</v>
      </c>
      <c r="P391" s="2" t="s">
        <v>153</v>
      </c>
      <c r="Q391" s="49">
        <v>990569.07</v>
      </c>
      <c r="R391" s="49">
        <v>661411.38</v>
      </c>
      <c r="S391" s="49">
        <v>6912311.4900000002</v>
      </c>
      <c r="T391" s="5">
        <v>0.33229150795108109</v>
      </c>
    </row>
    <row r="392" spans="2:20" x14ac:dyDescent="0.2">
      <c r="B392" s="2">
        <v>1205612</v>
      </c>
      <c r="C392" s="2" t="s">
        <v>12</v>
      </c>
      <c r="D392" s="2" t="s">
        <v>40</v>
      </c>
      <c r="E392" s="3">
        <v>45881.661817129629</v>
      </c>
      <c r="G392" s="2" t="s">
        <v>937</v>
      </c>
      <c r="H392" s="2">
        <v>1740399</v>
      </c>
      <c r="I392" s="2" t="s">
        <v>314</v>
      </c>
      <c r="L392" s="4" t="s">
        <v>318</v>
      </c>
      <c r="M392" s="4">
        <f>+VLOOKUP(L392,'Cotizacion menor valor'!$C$2:$M$60,11,0)</f>
        <v>2655015.5499999998</v>
      </c>
      <c r="N392" s="4" t="b">
        <f t="shared" si="6"/>
        <v>1</v>
      </c>
      <c r="O392">
        <v>21</v>
      </c>
      <c r="P392" s="2" t="s">
        <v>153</v>
      </c>
      <c r="Q392" s="49">
        <v>2655015.5499999998</v>
      </c>
      <c r="R392" s="49">
        <v>2655015.5499999998</v>
      </c>
      <c r="S392" s="49">
        <v>0</v>
      </c>
      <c r="T392" s="5">
        <v>0</v>
      </c>
    </row>
    <row r="393" spans="2:20" x14ac:dyDescent="0.2">
      <c r="B393" s="2">
        <v>1205612</v>
      </c>
      <c r="C393" s="2" t="s">
        <v>12</v>
      </c>
      <c r="D393" s="2" t="s">
        <v>40</v>
      </c>
      <c r="E393" s="3">
        <v>45881.661817129629</v>
      </c>
      <c r="G393" s="2" t="s">
        <v>937</v>
      </c>
      <c r="H393" s="2">
        <v>1740400</v>
      </c>
      <c r="I393" s="2" t="s">
        <v>327</v>
      </c>
      <c r="L393" s="4" t="s">
        <v>331</v>
      </c>
      <c r="M393" s="4">
        <f>+VLOOKUP(L393,'Cotizacion menor valor'!$C$2:$M$60,11,0)</f>
        <v>1330085.46</v>
      </c>
      <c r="N393" s="4" t="b">
        <f t="shared" si="6"/>
        <v>1</v>
      </c>
      <c r="O393">
        <v>21</v>
      </c>
      <c r="P393" s="2" t="s">
        <v>153</v>
      </c>
      <c r="Q393" s="49">
        <v>1330085.46</v>
      </c>
      <c r="R393" s="49">
        <v>1330085.46</v>
      </c>
      <c r="S393" s="49">
        <v>0</v>
      </c>
      <c r="T393" s="5">
        <v>0</v>
      </c>
    </row>
    <row r="394" spans="2:20" x14ac:dyDescent="0.2">
      <c r="B394" s="2">
        <v>1205612</v>
      </c>
      <c r="C394" s="2" t="s">
        <v>12</v>
      </c>
      <c r="D394" s="2" t="s">
        <v>40</v>
      </c>
      <c r="E394" s="3">
        <v>45881.661817129629</v>
      </c>
      <c r="G394" s="2" t="s">
        <v>937</v>
      </c>
      <c r="H394" s="2">
        <v>1740401</v>
      </c>
      <c r="I394" s="2" t="s">
        <v>340</v>
      </c>
      <c r="L394" s="4" t="s">
        <v>344</v>
      </c>
      <c r="M394" s="4">
        <f>+VLOOKUP(L394,'Cotizacion menor valor'!$C$2:$M$60,11,0)</f>
        <v>215877.7</v>
      </c>
      <c r="N394" s="4" t="b">
        <f t="shared" si="6"/>
        <v>1</v>
      </c>
      <c r="O394">
        <v>21</v>
      </c>
      <c r="P394" s="2" t="s">
        <v>153</v>
      </c>
      <c r="Q394" s="49">
        <v>215877.7</v>
      </c>
      <c r="R394" s="49">
        <v>215877.7</v>
      </c>
      <c r="S394" s="49">
        <v>0</v>
      </c>
      <c r="T394" s="5">
        <v>0</v>
      </c>
    </row>
    <row r="395" spans="2:20" x14ac:dyDescent="0.2">
      <c r="B395" s="2">
        <v>1205612</v>
      </c>
      <c r="C395" s="2" t="s">
        <v>12</v>
      </c>
      <c r="D395" s="2" t="s">
        <v>40</v>
      </c>
      <c r="E395" s="3">
        <v>45881.661817129629</v>
      </c>
      <c r="G395" s="2" t="s">
        <v>937</v>
      </c>
      <c r="H395" s="2">
        <v>1740402</v>
      </c>
      <c r="I395" s="2" t="s">
        <v>353</v>
      </c>
      <c r="L395" s="4" t="s">
        <v>357</v>
      </c>
      <c r="M395" s="4">
        <f>+VLOOKUP(L395,'Cotizacion menor valor'!$C$2:$M$60,11,0)</f>
        <v>1388728.4</v>
      </c>
      <c r="N395" s="4" t="b">
        <f t="shared" si="6"/>
        <v>1</v>
      </c>
      <c r="O395">
        <v>21</v>
      </c>
      <c r="P395" s="2" t="s">
        <v>153</v>
      </c>
      <c r="Q395" s="49">
        <v>1388728.4</v>
      </c>
      <c r="R395" s="49">
        <v>1388728.4</v>
      </c>
      <c r="S395" s="49">
        <v>0</v>
      </c>
      <c r="T395" s="5">
        <v>0</v>
      </c>
    </row>
    <row r="396" spans="2:20" x14ac:dyDescent="0.2">
      <c r="B396" s="2">
        <v>1205612</v>
      </c>
      <c r="C396" s="2" t="s">
        <v>12</v>
      </c>
      <c r="D396" s="2" t="s">
        <v>40</v>
      </c>
      <c r="E396" s="3">
        <v>45881.661817129629</v>
      </c>
      <c r="G396" s="2" t="s">
        <v>937</v>
      </c>
      <c r="H396" s="2">
        <v>1740403</v>
      </c>
      <c r="I396" s="2" t="s">
        <v>366</v>
      </c>
      <c r="L396" s="4" t="s">
        <v>370</v>
      </c>
      <c r="M396" s="4">
        <f>+VLOOKUP(L396,'Cotizacion menor valor'!$C$2:$M$60,11,0)</f>
        <v>678493.56</v>
      </c>
      <c r="N396" s="4" t="b">
        <f t="shared" si="6"/>
        <v>1</v>
      </c>
      <c r="O396">
        <v>21</v>
      </c>
      <c r="P396" s="2" t="s">
        <v>153</v>
      </c>
      <c r="Q396" s="49">
        <v>678493.56</v>
      </c>
      <c r="R396" s="49">
        <v>678493.56</v>
      </c>
      <c r="S396" s="49">
        <v>0</v>
      </c>
      <c r="T396" s="5">
        <v>0</v>
      </c>
    </row>
    <row r="397" spans="2:20" x14ac:dyDescent="0.2">
      <c r="B397" s="2">
        <v>1205612</v>
      </c>
      <c r="C397" s="2" t="s">
        <v>12</v>
      </c>
      <c r="D397" s="2" t="s">
        <v>40</v>
      </c>
      <c r="E397" s="3">
        <v>45881.661817129629</v>
      </c>
      <c r="G397" s="2" t="s">
        <v>937</v>
      </c>
      <c r="H397" s="2">
        <v>1740404</v>
      </c>
      <c r="I397" s="2" t="s">
        <v>379</v>
      </c>
      <c r="L397" s="4" t="s">
        <v>383</v>
      </c>
      <c r="M397" s="4">
        <f>+VLOOKUP(L397,'Cotizacion menor valor'!$C$2:$M$60,11,0)</f>
        <v>3347515.15</v>
      </c>
      <c r="N397" s="4" t="b">
        <f t="shared" si="6"/>
        <v>1</v>
      </c>
      <c r="O397">
        <v>21</v>
      </c>
      <c r="P397" s="2" t="s">
        <v>153</v>
      </c>
      <c r="Q397" s="49">
        <v>3347515.15</v>
      </c>
      <c r="R397" s="49">
        <v>3347515.15</v>
      </c>
      <c r="S397" s="49">
        <v>0</v>
      </c>
      <c r="T397" s="5">
        <v>0</v>
      </c>
    </row>
    <row r="398" spans="2:20" x14ac:dyDescent="0.2">
      <c r="B398" s="2">
        <v>1205612</v>
      </c>
      <c r="C398" s="2" t="s">
        <v>12</v>
      </c>
      <c r="D398" s="2" t="s">
        <v>40</v>
      </c>
      <c r="E398" s="3">
        <v>45881.661817129629</v>
      </c>
      <c r="G398" s="2" t="s">
        <v>937</v>
      </c>
      <c r="H398" s="2">
        <v>1740405</v>
      </c>
      <c r="I398" s="2" t="s">
        <v>392</v>
      </c>
      <c r="L398" s="4" t="s">
        <v>396</v>
      </c>
      <c r="M398" s="4">
        <f>+VLOOKUP(L398,'Cotizacion menor valor'!$C$2:$M$60,11,0)</f>
        <v>559044.72</v>
      </c>
      <c r="N398" s="4" t="b">
        <f t="shared" si="6"/>
        <v>1</v>
      </c>
      <c r="O398">
        <v>21</v>
      </c>
      <c r="P398" s="2" t="s">
        <v>153</v>
      </c>
      <c r="Q398" s="49">
        <v>559044.72</v>
      </c>
      <c r="R398" s="49">
        <v>559044.72</v>
      </c>
      <c r="S398" s="49">
        <v>0</v>
      </c>
      <c r="T398" s="5">
        <v>0</v>
      </c>
    </row>
    <row r="399" spans="2:20" x14ac:dyDescent="0.2">
      <c r="B399" s="2">
        <v>1205612</v>
      </c>
      <c r="C399" s="2" t="s">
        <v>12</v>
      </c>
      <c r="D399" s="2" t="s">
        <v>40</v>
      </c>
      <c r="E399" s="3">
        <v>45881.661817129629</v>
      </c>
      <c r="G399" s="2" t="s">
        <v>937</v>
      </c>
      <c r="H399" s="2">
        <v>1740406</v>
      </c>
      <c r="I399" s="2" t="s">
        <v>405</v>
      </c>
      <c r="L399" s="4" t="s">
        <v>409</v>
      </c>
      <c r="M399" s="4">
        <f>+VLOOKUP(L399,'Cotizacion menor valor'!$C$2:$M$60,11,0)</f>
        <v>5087777.78</v>
      </c>
      <c r="N399" s="4" t="b">
        <f t="shared" si="6"/>
        <v>1</v>
      </c>
      <c r="O399">
        <v>21</v>
      </c>
      <c r="P399" s="2" t="s">
        <v>153</v>
      </c>
      <c r="Q399" s="49">
        <v>5087777.78</v>
      </c>
      <c r="R399" s="49">
        <v>5087777.78</v>
      </c>
      <c r="S399" s="49">
        <v>0</v>
      </c>
      <c r="T399" s="5">
        <v>0</v>
      </c>
    </row>
    <row r="400" spans="2:20" x14ac:dyDescent="0.2">
      <c r="B400" s="2">
        <v>1205612</v>
      </c>
      <c r="C400" s="2" t="s">
        <v>12</v>
      </c>
      <c r="D400" s="2" t="s">
        <v>40</v>
      </c>
      <c r="E400" s="3">
        <v>45881.661817129629</v>
      </c>
      <c r="G400" s="2" t="s">
        <v>937</v>
      </c>
      <c r="H400" s="2">
        <v>1740407</v>
      </c>
      <c r="I400" s="2" t="s">
        <v>418</v>
      </c>
      <c r="L400" s="4" t="s">
        <v>422</v>
      </c>
      <c r="M400" s="4">
        <f>+VLOOKUP(L400,'Cotizacion menor valor'!$C$2:$M$60,11,0)</f>
        <v>3347515.15</v>
      </c>
      <c r="N400" s="4" t="b">
        <f t="shared" si="6"/>
        <v>1</v>
      </c>
      <c r="O400">
        <v>21</v>
      </c>
      <c r="P400" s="2" t="s">
        <v>153</v>
      </c>
      <c r="Q400" s="49">
        <v>3347515.15</v>
      </c>
      <c r="R400" s="49">
        <v>3347515.15</v>
      </c>
      <c r="S400" s="49">
        <v>0</v>
      </c>
      <c r="T400" s="5">
        <v>0</v>
      </c>
    </row>
    <row r="401" spans="2:20" x14ac:dyDescent="0.2">
      <c r="B401" s="2">
        <v>1205612</v>
      </c>
      <c r="C401" s="2" t="s">
        <v>12</v>
      </c>
      <c r="D401" s="2" t="s">
        <v>40</v>
      </c>
      <c r="E401" s="3">
        <v>45881.661817129629</v>
      </c>
      <c r="G401" s="2" t="s">
        <v>937</v>
      </c>
      <c r="H401" s="2">
        <v>1740408</v>
      </c>
      <c r="I401" s="2" t="s">
        <v>431</v>
      </c>
      <c r="L401" s="4" t="s">
        <v>435</v>
      </c>
      <c r="M401" s="4">
        <f>+VLOOKUP(L401,'Cotizacion menor valor'!$C$2:$M$60,11,0)</f>
        <v>1947760.9</v>
      </c>
      <c r="N401" s="4" t="b">
        <f t="shared" si="6"/>
        <v>1</v>
      </c>
      <c r="O401">
        <v>21</v>
      </c>
      <c r="P401" s="2" t="s">
        <v>153</v>
      </c>
      <c r="Q401" s="49">
        <v>1947760.9</v>
      </c>
      <c r="R401" s="49">
        <v>1947760.9</v>
      </c>
      <c r="S401" s="49">
        <v>0</v>
      </c>
      <c r="T401" s="5">
        <v>0</v>
      </c>
    </row>
    <row r="402" spans="2:20" x14ac:dyDescent="0.2">
      <c r="B402" s="2">
        <v>1205612</v>
      </c>
      <c r="C402" s="2" t="s">
        <v>12</v>
      </c>
      <c r="D402" s="2" t="s">
        <v>40</v>
      </c>
      <c r="E402" s="3">
        <v>45881.661817129629</v>
      </c>
      <c r="G402" s="2" t="s">
        <v>937</v>
      </c>
      <c r="H402" s="2">
        <v>1740409</v>
      </c>
      <c r="I402" s="2" t="s">
        <v>444</v>
      </c>
      <c r="L402" s="4" t="s">
        <v>448</v>
      </c>
      <c r="M402" s="4">
        <f>+VLOOKUP(L402,'Cotizacion menor valor'!$C$2:$M$60,11,0)</f>
        <v>2306665.77</v>
      </c>
      <c r="N402" s="4" t="b">
        <f t="shared" si="6"/>
        <v>1</v>
      </c>
      <c r="O402">
        <v>21</v>
      </c>
      <c r="P402" s="2" t="s">
        <v>153</v>
      </c>
      <c r="Q402" s="49">
        <v>2355091.08</v>
      </c>
      <c r="R402" s="49">
        <v>2306665.77</v>
      </c>
      <c r="S402" s="49">
        <v>1016931.51</v>
      </c>
      <c r="T402" s="5">
        <v>2.0561969093781291E-2</v>
      </c>
    </row>
    <row r="403" spans="2:20" x14ac:dyDescent="0.2">
      <c r="B403" s="2">
        <v>1205612</v>
      </c>
      <c r="C403" s="2" t="s">
        <v>12</v>
      </c>
      <c r="D403" s="2" t="s">
        <v>40</v>
      </c>
      <c r="E403" s="3">
        <v>45881.661817129629</v>
      </c>
      <c r="G403" s="2" t="s">
        <v>937</v>
      </c>
      <c r="H403" s="2">
        <v>1740410</v>
      </c>
      <c r="I403" s="2" t="s">
        <v>457</v>
      </c>
      <c r="L403" s="4" t="s">
        <v>461</v>
      </c>
      <c r="M403" s="4">
        <f>+VLOOKUP(L403,'Cotizacion menor valor'!$C$2:$M$60,11,0)</f>
        <v>2306665.77</v>
      </c>
      <c r="N403" s="4" t="b">
        <f t="shared" si="6"/>
        <v>1</v>
      </c>
      <c r="O403">
        <v>21</v>
      </c>
      <c r="P403" s="2" t="s">
        <v>153</v>
      </c>
      <c r="Q403" s="49">
        <v>2355091.08</v>
      </c>
      <c r="R403" s="49">
        <v>2306665.77</v>
      </c>
      <c r="S403" s="49">
        <v>1016931.51</v>
      </c>
      <c r="T403" s="5">
        <v>2.0561969093781291E-2</v>
      </c>
    </row>
    <row r="404" spans="2:20" x14ac:dyDescent="0.2">
      <c r="B404" s="2">
        <v>1205612</v>
      </c>
      <c r="C404" s="2" t="s">
        <v>12</v>
      </c>
      <c r="D404" s="2" t="s">
        <v>40</v>
      </c>
      <c r="E404" s="3">
        <v>45881.661817129629</v>
      </c>
      <c r="G404" s="2" t="s">
        <v>937</v>
      </c>
      <c r="H404" s="2">
        <v>1740411</v>
      </c>
      <c r="I404" s="2" t="s">
        <v>470</v>
      </c>
      <c r="L404" s="4" t="s">
        <v>474</v>
      </c>
      <c r="M404" s="4">
        <f>+VLOOKUP(L404,'Cotizacion menor valor'!$C$2:$M$60,11,0)</f>
        <v>962329</v>
      </c>
      <c r="N404" s="4" t="b">
        <f t="shared" si="6"/>
        <v>1</v>
      </c>
      <c r="O404">
        <v>21</v>
      </c>
      <c r="P404" s="2" t="s">
        <v>153</v>
      </c>
      <c r="Q404" s="49">
        <v>962329</v>
      </c>
      <c r="R404" s="49">
        <v>962329</v>
      </c>
      <c r="S404" s="49">
        <v>0</v>
      </c>
      <c r="T404" s="5">
        <v>0</v>
      </c>
    </row>
    <row r="405" spans="2:20" x14ac:dyDescent="0.2">
      <c r="B405" s="2">
        <v>1205612</v>
      </c>
      <c r="C405" s="2" t="s">
        <v>12</v>
      </c>
      <c r="D405" s="2" t="s">
        <v>40</v>
      </c>
      <c r="E405" s="3">
        <v>45881.661817129629</v>
      </c>
      <c r="G405" s="2" t="s">
        <v>937</v>
      </c>
      <c r="H405" s="2">
        <v>1740412</v>
      </c>
      <c r="I405" s="2" t="s">
        <v>483</v>
      </c>
      <c r="L405" s="4" t="s">
        <v>487</v>
      </c>
      <c r="M405" s="4">
        <f>+VLOOKUP(L405,'Cotizacion menor valor'!$C$2:$M$60,11,0)</f>
        <v>278177.25</v>
      </c>
      <c r="N405" s="4" t="b">
        <f t="shared" si="6"/>
        <v>1</v>
      </c>
      <c r="O405">
        <v>21</v>
      </c>
      <c r="P405" s="2" t="s">
        <v>153</v>
      </c>
      <c r="Q405" s="49">
        <v>278177.25</v>
      </c>
      <c r="R405" s="49">
        <v>278177.25</v>
      </c>
      <c r="S405" s="49">
        <v>0</v>
      </c>
      <c r="T405" s="5">
        <v>0</v>
      </c>
    </row>
    <row r="406" spans="2:20" x14ac:dyDescent="0.2">
      <c r="B406" s="2">
        <v>1205612</v>
      </c>
      <c r="C406" s="2" t="s">
        <v>12</v>
      </c>
      <c r="D406" s="2" t="s">
        <v>40</v>
      </c>
      <c r="E406" s="3">
        <v>45881.661817129629</v>
      </c>
      <c r="G406" s="2" t="s">
        <v>937</v>
      </c>
      <c r="H406" s="2">
        <v>1740413</v>
      </c>
      <c r="I406" s="2" t="s">
        <v>496</v>
      </c>
      <c r="L406" s="4" t="s">
        <v>500</v>
      </c>
      <c r="M406" s="4">
        <f>+VLOOKUP(L406,'Cotizacion menor valor'!$C$2:$M$60,11,0)</f>
        <v>278177.25</v>
      </c>
      <c r="N406" s="4" t="b">
        <f t="shared" si="6"/>
        <v>1</v>
      </c>
      <c r="O406">
        <v>21</v>
      </c>
      <c r="P406" s="2" t="s">
        <v>153</v>
      </c>
      <c r="Q406" s="49">
        <v>278177.25</v>
      </c>
      <c r="R406" s="49">
        <v>278177.25</v>
      </c>
      <c r="S406" s="49">
        <v>0</v>
      </c>
      <c r="T406" s="5">
        <v>0</v>
      </c>
    </row>
    <row r="407" spans="2:20" x14ac:dyDescent="0.2">
      <c r="B407" s="2">
        <v>1205612</v>
      </c>
      <c r="C407" s="2" t="s">
        <v>12</v>
      </c>
      <c r="D407" s="2" t="s">
        <v>40</v>
      </c>
      <c r="E407" s="3">
        <v>45881.661817129629</v>
      </c>
      <c r="G407" s="2" t="s">
        <v>937</v>
      </c>
      <c r="H407" s="2">
        <v>1740414</v>
      </c>
      <c r="I407" s="2" t="s">
        <v>509</v>
      </c>
      <c r="L407" s="4" t="s">
        <v>513</v>
      </c>
      <c r="M407" s="4">
        <f>+VLOOKUP(L407,'Cotizacion menor valor'!$C$2:$M$60,11,0)</f>
        <v>2471351.1</v>
      </c>
      <c r="N407" s="4" t="b">
        <f t="shared" si="6"/>
        <v>1</v>
      </c>
      <c r="O407">
        <v>21</v>
      </c>
      <c r="P407" s="2" t="s">
        <v>153</v>
      </c>
      <c r="Q407" s="49">
        <v>2846724.3</v>
      </c>
      <c r="R407" s="49">
        <v>2471351.1</v>
      </c>
      <c r="S407" s="49">
        <v>7882837.2000000002</v>
      </c>
      <c r="T407" s="5">
        <v>0.13186145212586972</v>
      </c>
    </row>
    <row r="408" spans="2:20" x14ac:dyDescent="0.2">
      <c r="B408" s="2">
        <v>1205612</v>
      </c>
      <c r="C408" s="2" t="s">
        <v>12</v>
      </c>
      <c r="D408" s="2" t="s">
        <v>40</v>
      </c>
      <c r="E408" s="3">
        <v>45881.661817129629</v>
      </c>
      <c r="G408" s="2" t="s">
        <v>937</v>
      </c>
      <c r="H408" s="2">
        <v>1740415</v>
      </c>
      <c r="I408" s="2" t="s">
        <v>522</v>
      </c>
      <c r="L408" s="4" t="s">
        <v>526</v>
      </c>
      <c r="M408" s="4">
        <f>+VLOOKUP(L408,'Cotizacion menor valor'!$C$2:$M$60,11,0)</f>
        <v>1948296.5</v>
      </c>
      <c r="N408" s="4" t="b">
        <f t="shared" si="6"/>
        <v>1</v>
      </c>
      <c r="O408">
        <v>21</v>
      </c>
      <c r="P408" s="2" t="s">
        <v>153</v>
      </c>
      <c r="Q408" s="49">
        <v>2175998.6</v>
      </c>
      <c r="R408" s="49">
        <v>1948296.5</v>
      </c>
      <c r="S408" s="49">
        <v>4781744.0999999996</v>
      </c>
      <c r="T408" s="5">
        <v>0.10464257651636356</v>
      </c>
    </row>
    <row r="409" spans="2:20" x14ac:dyDescent="0.2">
      <c r="B409" s="2">
        <v>1205612</v>
      </c>
      <c r="C409" s="2" t="s">
        <v>12</v>
      </c>
      <c r="D409" s="2" t="s">
        <v>40</v>
      </c>
      <c r="E409" s="3">
        <v>45881.661817129629</v>
      </c>
      <c r="G409" s="2" t="s">
        <v>937</v>
      </c>
      <c r="H409" s="2">
        <v>1740416</v>
      </c>
      <c r="I409" s="2" t="s">
        <v>535</v>
      </c>
      <c r="L409" s="4" t="s">
        <v>539</v>
      </c>
      <c r="M409" s="4">
        <f>+VLOOKUP(L409,'Cotizacion menor valor'!$C$2:$M$60,11,0)</f>
        <v>1948296.5</v>
      </c>
      <c r="N409" s="4" t="b">
        <f t="shared" si="6"/>
        <v>1</v>
      </c>
      <c r="O409">
        <v>21</v>
      </c>
      <c r="P409" s="2" t="s">
        <v>153</v>
      </c>
      <c r="Q409" s="49">
        <v>2175998.6</v>
      </c>
      <c r="R409" s="49">
        <v>1948296.5</v>
      </c>
      <c r="S409" s="49">
        <v>4781744.0999999996</v>
      </c>
      <c r="T409" s="5">
        <v>0.10464257651636356</v>
      </c>
    </row>
    <row r="410" spans="2:20" x14ac:dyDescent="0.2">
      <c r="B410" s="2">
        <v>1205612</v>
      </c>
      <c r="C410" s="2" t="s">
        <v>12</v>
      </c>
      <c r="D410" s="2" t="s">
        <v>40</v>
      </c>
      <c r="E410" s="3">
        <v>45881.661817129629</v>
      </c>
      <c r="G410" s="2" t="s">
        <v>937</v>
      </c>
      <c r="H410" s="2">
        <v>1740417</v>
      </c>
      <c r="I410" s="2" t="s">
        <v>548</v>
      </c>
      <c r="L410" s="4" t="s">
        <v>552</v>
      </c>
      <c r="M410" s="4">
        <f>+VLOOKUP(L410,'Cotizacion menor valor'!$C$2:$M$60,11,0)</f>
        <v>8006931.5999999996</v>
      </c>
      <c r="N410" s="4" t="b">
        <f t="shared" si="6"/>
        <v>1</v>
      </c>
      <c r="O410">
        <v>21</v>
      </c>
      <c r="P410" s="2" t="s">
        <v>153</v>
      </c>
      <c r="Q410" s="49">
        <v>9732372.1500000004</v>
      </c>
      <c r="R410" s="49">
        <v>8006931.5999999996</v>
      </c>
      <c r="S410" s="49">
        <v>36234251.549999997</v>
      </c>
      <c r="T410" s="5">
        <v>0.17728879695583774</v>
      </c>
    </row>
    <row r="411" spans="2:20" x14ac:dyDescent="0.2">
      <c r="B411" s="2">
        <v>1205612</v>
      </c>
      <c r="C411" s="2" t="s">
        <v>12</v>
      </c>
      <c r="D411" s="2" t="s">
        <v>40</v>
      </c>
      <c r="E411" s="3">
        <v>45881.661817129629</v>
      </c>
      <c r="G411" s="2" t="s">
        <v>937</v>
      </c>
      <c r="H411" s="2">
        <v>1740418</v>
      </c>
      <c r="I411" s="2" t="s">
        <v>561</v>
      </c>
      <c r="L411" s="4" t="s">
        <v>565</v>
      </c>
      <c r="M411" s="4">
        <f>+VLOOKUP(L411,'Cotizacion menor valor'!$C$2:$M$60,11,0)</f>
        <v>5892156.2000000002</v>
      </c>
      <c r="N411" s="4" t="b">
        <f t="shared" si="6"/>
        <v>1</v>
      </c>
      <c r="O411">
        <v>21</v>
      </c>
      <c r="P411" s="2" t="s">
        <v>153</v>
      </c>
      <c r="Q411" s="49">
        <v>7457024.9000000004</v>
      </c>
      <c r="R411" s="49">
        <v>5892156.2000000002</v>
      </c>
      <c r="S411" s="49">
        <v>32862242.699999999</v>
      </c>
      <c r="T411" s="5">
        <v>0.20985161253786347</v>
      </c>
    </row>
    <row r="412" spans="2:20" x14ac:dyDescent="0.2">
      <c r="B412" s="2">
        <v>1205612</v>
      </c>
      <c r="C412" s="2" t="s">
        <v>12</v>
      </c>
      <c r="D412" s="2" t="s">
        <v>40</v>
      </c>
      <c r="E412" s="3">
        <v>45881.661817129629</v>
      </c>
      <c r="G412" s="2" t="s">
        <v>937</v>
      </c>
      <c r="H412" s="2">
        <v>1740419</v>
      </c>
      <c r="I412" s="2" t="s">
        <v>574</v>
      </c>
      <c r="L412" s="4" t="s">
        <v>578</v>
      </c>
      <c r="M412" s="4">
        <f>+VLOOKUP(L412,'Cotizacion menor valor'!$C$2:$M$60,11,0)</f>
        <v>5892156.2000000002</v>
      </c>
      <c r="N412" s="4" t="b">
        <f t="shared" si="6"/>
        <v>1</v>
      </c>
      <c r="O412">
        <v>21</v>
      </c>
      <c r="P412" s="2" t="s">
        <v>153</v>
      </c>
      <c r="Q412" s="49">
        <v>7457024.9000000004</v>
      </c>
      <c r="R412" s="49">
        <v>5892156.2000000002</v>
      </c>
      <c r="S412" s="49">
        <v>32862242.699999999</v>
      </c>
      <c r="T412" s="5">
        <v>0.20985161253786347</v>
      </c>
    </row>
    <row r="413" spans="2:20" x14ac:dyDescent="0.2">
      <c r="B413" s="2">
        <v>1205612</v>
      </c>
      <c r="C413" s="2" t="s">
        <v>12</v>
      </c>
      <c r="D413" s="2" t="s">
        <v>40</v>
      </c>
      <c r="E413" s="3">
        <v>45881.661817129629</v>
      </c>
      <c r="G413" s="2" t="s">
        <v>937</v>
      </c>
      <c r="H413" s="2">
        <v>1740420</v>
      </c>
      <c r="I413" s="2" t="s">
        <v>587</v>
      </c>
      <c r="L413" s="4" t="s">
        <v>591</v>
      </c>
      <c r="M413" s="4">
        <f>+VLOOKUP(L413,'Cotizacion menor valor'!$C$2:$M$60,11,0)</f>
        <v>1694828.95</v>
      </c>
      <c r="N413" s="4" t="b">
        <f t="shared" si="6"/>
        <v>1</v>
      </c>
      <c r="O413">
        <v>21</v>
      </c>
      <c r="P413" s="2" t="s">
        <v>153</v>
      </c>
      <c r="Q413" s="49">
        <v>1694828.95</v>
      </c>
      <c r="R413" s="49">
        <v>1694828.95</v>
      </c>
      <c r="S413" s="49">
        <v>0</v>
      </c>
      <c r="T413" s="5">
        <v>0</v>
      </c>
    </row>
    <row r="414" spans="2:20" x14ac:dyDescent="0.2">
      <c r="B414" s="2">
        <v>1205612</v>
      </c>
      <c r="C414" s="2" t="s">
        <v>12</v>
      </c>
      <c r="D414" s="2" t="s">
        <v>40</v>
      </c>
      <c r="E414" s="3">
        <v>45881.661817129629</v>
      </c>
      <c r="G414" s="2" t="s">
        <v>937</v>
      </c>
      <c r="H414" s="2">
        <v>1740421</v>
      </c>
      <c r="I414" s="2" t="s">
        <v>600</v>
      </c>
      <c r="L414" s="4" t="s">
        <v>604</v>
      </c>
      <c r="M414" s="4">
        <f>+VLOOKUP(L414,'Cotizacion menor valor'!$C$2:$M$60,11,0)</f>
        <v>1935411.2</v>
      </c>
      <c r="N414" s="4" t="b">
        <f t="shared" si="6"/>
        <v>1</v>
      </c>
      <c r="O414">
        <v>21</v>
      </c>
      <c r="P414" s="2" t="s">
        <v>153</v>
      </c>
      <c r="Q414" s="49">
        <v>1935411.2</v>
      </c>
      <c r="R414" s="49">
        <v>1935411.2</v>
      </c>
      <c r="S414" s="49">
        <v>0</v>
      </c>
      <c r="T414" s="5">
        <v>0</v>
      </c>
    </row>
    <row r="415" spans="2:20" x14ac:dyDescent="0.2">
      <c r="B415" s="2">
        <v>1205612</v>
      </c>
      <c r="C415" s="2" t="s">
        <v>12</v>
      </c>
      <c r="D415" s="2" t="s">
        <v>40</v>
      </c>
      <c r="E415" s="3">
        <v>45881.661817129629</v>
      </c>
      <c r="G415" s="2" t="s">
        <v>937</v>
      </c>
      <c r="H415" s="2">
        <v>1740422</v>
      </c>
      <c r="I415" s="2" t="s">
        <v>613</v>
      </c>
      <c r="L415" s="4" t="s">
        <v>617</v>
      </c>
      <c r="M415" s="4">
        <f>+VLOOKUP(L415,'Cotizacion menor valor'!$C$2:$M$60,11,0)</f>
        <v>4886918.2</v>
      </c>
      <c r="N415" s="4" t="b">
        <f t="shared" si="6"/>
        <v>1</v>
      </c>
      <c r="O415">
        <v>21</v>
      </c>
      <c r="P415" s="2" t="s">
        <v>153</v>
      </c>
      <c r="Q415" s="49">
        <v>4886918.2</v>
      </c>
      <c r="R415" s="49">
        <v>4886918.2</v>
      </c>
      <c r="S415" s="49">
        <v>0</v>
      </c>
      <c r="T415" s="5">
        <v>0</v>
      </c>
    </row>
    <row r="416" spans="2:20" x14ac:dyDescent="0.2">
      <c r="B416" s="2">
        <v>1205612</v>
      </c>
      <c r="C416" s="2" t="s">
        <v>12</v>
      </c>
      <c r="D416" s="2" t="s">
        <v>40</v>
      </c>
      <c r="E416" s="3">
        <v>45881.661817129629</v>
      </c>
      <c r="G416" s="2" t="s">
        <v>937</v>
      </c>
      <c r="H416" s="2">
        <v>1740423</v>
      </c>
      <c r="I416" s="2" t="s">
        <v>626</v>
      </c>
      <c r="L416" s="4" t="s">
        <v>630</v>
      </c>
      <c r="M416" s="4">
        <f>+VLOOKUP(L416,'Cotizacion menor valor'!$C$2:$M$60,11,0)</f>
        <v>2168996.63</v>
      </c>
      <c r="N416" s="4" t="b">
        <f t="shared" si="6"/>
        <v>1</v>
      </c>
      <c r="O416">
        <v>21</v>
      </c>
      <c r="P416" s="2" t="s">
        <v>153</v>
      </c>
      <c r="Q416" s="49">
        <v>2168996.63</v>
      </c>
      <c r="R416" s="49">
        <v>2168996.63</v>
      </c>
      <c r="S416" s="49">
        <v>0</v>
      </c>
      <c r="T416" s="5">
        <v>0</v>
      </c>
    </row>
    <row r="417" spans="2:20" x14ac:dyDescent="0.2">
      <c r="B417" s="2">
        <v>1205612</v>
      </c>
      <c r="C417" s="2" t="s">
        <v>12</v>
      </c>
      <c r="D417" s="2" t="s">
        <v>40</v>
      </c>
      <c r="E417" s="3">
        <v>45881.661817129629</v>
      </c>
      <c r="G417" s="2" t="s">
        <v>937</v>
      </c>
      <c r="H417" s="2">
        <v>1740424</v>
      </c>
      <c r="I417" s="2" t="s">
        <v>639</v>
      </c>
      <c r="L417" t="s">
        <v>643</v>
      </c>
      <c r="M417" s="4">
        <f>+VLOOKUP(L417,'Cotizacion menor valor'!$C$2:$M$60,11,0)</f>
        <v>320683.68</v>
      </c>
      <c r="N417" s="4" t="b">
        <f t="shared" si="6"/>
        <v>1</v>
      </c>
      <c r="O417">
        <v>21</v>
      </c>
      <c r="P417" s="2" t="s">
        <v>153</v>
      </c>
      <c r="Q417" s="49">
        <v>424529.97</v>
      </c>
      <c r="R417" s="49">
        <v>320683.68</v>
      </c>
      <c r="S417" s="49">
        <v>2180772.09</v>
      </c>
      <c r="T417" s="5">
        <v>0.24461474416046528</v>
      </c>
    </row>
    <row r="418" spans="2:20" x14ac:dyDescent="0.2">
      <c r="B418" s="2">
        <v>1205612</v>
      </c>
      <c r="C418" s="2" t="s">
        <v>12</v>
      </c>
      <c r="D418" s="2" t="s">
        <v>40</v>
      </c>
      <c r="E418" s="3">
        <v>45881.661817129629</v>
      </c>
      <c r="G418" s="2" t="s">
        <v>937</v>
      </c>
      <c r="H418" s="2">
        <v>1740425</v>
      </c>
      <c r="I418" s="2" t="s">
        <v>652</v>
      </c>
      <c r="L418" s="4" t="s">
        <v>656</v>
      </c>
      <c r="M418" s="4">
        <f>+VLOOKUP(L418,'Cotizacion menor valor'!$C$2:$M$60,11,0)</f>
        <v>42581.88</v>
      </c>
      <c r="N418" s="4" t="b">
        <f t="shared" si="6"/>
        <v>1</v>
      </c>
      <c r="O418">
        <v>21</v>
      </c>
      <c r="P418" s="2" t="s">
        <v>153</v>
      </c>
      <c r="Q418" s="49">
        <v>42581.88</v>
      </c>
      <c r="R418" s="49">
        <v>42581.88</v>
      </c>
      <c r="S418" s="49">
        <v>0</v>
      </c>
      <c r="T418" s="5">
        <v>0</v>
      </c>
    </row>
    <row r="419" spans="2:20" x14ac:dyDescent="0.2">
      <c r="B419" s="2">
        <v>1205612</v>
      </c>
      <c r="C419" s="2" t="s">
        <v>12</v>
      </c>
      <c r="D419" s="2" t="s">
        <v>40</v>
      </c>
      <c r="E419" s="3">
        <v>45881.661817129629</v>
      </c>
      <c r="G419" s="2" t="s">
        <v>937</v>
      </c>
      <c r="H419" s="2">
        <v>1740426</v>
      </c>
      <c r="I419" s="2" t="s">
        <v>665</v>
      </c>
      <c r="L419" s="4" t="s">
        <v>669</v>
      </c>
      <c r="M419" s="4">
        <f>+VLOOKUP(L419,'Cotizacion menor valor'!$C$2:$M$60,11,0)</f>
        <v>2020798.2</v>
      </c>
      <c r="N419" s="4" t="b">
        <f t="shared" si="6"/>
        <v>1</v>
      </c>
      <c r="O419">
        <v>21</v>
      </c>
      <c r="P419" s="2" t="s">
        <v>153</v>
      </c>
      <c r="Q419" s="49">
        <v>2020798.2</v>
      </c>
      <c r="R419" s="49">
        <v>2020798.2</v>
      </c>
      <c r="S419" s="49">
        <v>0</v>
      </c>
      <c r="T419" s="5">
        <v>0</v>
      </c>
    </row>
    <row r="420" spans="2:20" x14ac:dyDescent="0.2">
      <c r="B420" s="2">
        <v>1205612</v>
      </c>
      <c r="C420" s="2" t="s">
        <v>12</v>
      </c>
      <c r="D420" s="2" t="s">
        <v>40</v>
      </c>
      <c r="E420" s="3">
        <v>45881.661817129629</v>
      </c>
      <c r="G420" s="2" t="s">
        <v>937</v>
      </c>
      <c r="H420" s="2">
        <v>1740427</v>
      </c>
      <c r="I420" s="2" t="s">
        <v>678</v>
      </c>
      <c r="L420" s="4" t="s">
        <v>682</v>
      </c>
      <c r="M420" s="4">
        <f>+VLOOKUP(L420,'Cotizacion menor valor'!$C$2:$M$60,11,0)</f>
        <v>2203927.0499999998</v>
      </c>
      <c r="N420" s="4" t="b">
        <f t="shared" si="6"/>
        <v>1</v>
      </c>
      <c r="O420">
        <v>21</v>
      </c>
      <c r="P420" s="2" t="s">
        <v>153</v>
      </c>
      <c r="Q420" s="49">
        <v>2203927.0499999998</v>
      </c>
      <c r="R420" s="49">
        <v>2203927.0499999998</v>
      </c>
      <c r="S420" s="49">
        <v>0</v>
      </c>
      <c r="T420" s="5">
        <v>0</v>
      </c>
    </row>
    <row r="421" spans="2:20" x14ac:dyDescent="0.2">
      <c r="B421" s="2">
        <v>1205612</v>
      </c>
      <c r="C421" s="2" t="s">
        <v>12</v>
      </c>
      <c r="D421" s="2" t="s">
        <v>40</v>
      </c>
      <c r="E421" s="3">
        <v>45881.661817129629</v>
      </c>
      <c r="G421" s="2" t="s">
        <v>937</v>
      </c>
      <c r="H421" s="2">
        <v>1740428</v>
      </c>
      <c r="I421" s="2" t="s">
        <v>691</v>
      </c>
      <c r="L421" s="4" t="s">
        <v>695</v>
      </c>
      <c r="M421" s="4">
        <f>+VLOOKUP(L421,'Cotizacion menor valor'!$C$2:$M$60,11,0)</f>
        <v>1609977.55</v>
      </c>
      <c r="N421" s="4" t="b">
        <f t="shared" si="6"/>
        <v>1</v>
      </c>
      <c r="O421">
        <v>21</v>
      </c>
      <c r="P421" s="2" t="s">
        <v>153</v>
      </c>
      <c r="Q421" s="49">
        <v>3389657.9</v>
      </c>
      <c r="R421" s="49">
        <v>1609977.55</v>
      </c>
      <c r="S421" s="49">
        <v>37373287.350000001</v>
      </c>
      <c r="T421" s="5">
        <v>0.52503243763920837</v>
      </c>
    </row>
    <row r="422" spans="2:20" x14ac:dyDescent="0.2">
      <c r="B422" s="2">
        <v>1205612</v>
      </c>
      <c r="C422" s="2" t="s">
        <v>12</v>
      </c>
      <c r="D422" s="2" t="s">
        <v>40</v>
      </c>
      <c r="E422" s="3">
        <v>45881.661817129629</v>
      </c>
      <c r="G422" s="2" t="s">
        <v>937</v>
      </c>
      <c r="H422" s="2">
        <v>1740429</v>
      </c>
      <c r="I422" s="2" t="s">
        <v>704</v>
      </c>
      <c r="L422" s="4" t="s">
        <v>708</v>
      </c>
      <c r="M422" s="4">
        <f>+VLOOKUP(L422,'Cotizacion menor valor'!$C$2:$M$60,11,0)</f>
        <v>784886.22</v>
      </c>
      <c r="N422" s="4" t="b">
        <f t="shared" si="6"/>
        <v>1</v>
      </c>
      <c r="O422">
        <v>21</v>
      </c>
      <c r="P422" s="2" t="s">
        <v>153</v>
      </c>
      <c r="Q422" s="49">
        <v>888550.56</v>
      </c>
      <c r="R422" s="49">
        <v>784886.22</v>
      </c>
      <c r="S422" s="49">
        <v>2176951.14</v>
      </c>
      <c r="T422" s="5">
        <v>0.11666678821292961</v>
      </c>
    </row>
    <row r="423" spans="2:20" x14ac:dyDescent="0.2">
      <c r="B423" s="2">
        <v>1205612</v>
      </c>
      <c r="C423" s="2" t="s">
        <v>12</v>
      </c>
      <c r="D423" s="2" t="s">
        <v>40</v>
      </c>
      <c r="E423" s="3">
        <v>45881.661817129629</v>
      </c>
      <c r="G423" s="2" t="s">
        <v>937</v>
      </c>
      <c r="H423" s="2">
        <v>1740430</v>
      </c>
      <c r="I423" s="2" t="s">
        <v>717</v>
      </c>
      <c r="L423" s="4" t="s">
        <v>721</v>
      </c>
      <c r="M423" s="4">
        <f>+VLOOKUP(L423,'Cotizacion menor valor'!$C$2:$M$60,11,0)</f>
        <v>1808913.23</v>
      </c>
      <c r="N423" s="4" t="b">
        <f t="shared" si="6"/>
        <v>1</v>
      </c>
      <c r="O423">
        <v>21</v>
      </c>
      <c r="P423" s="2" t="s">
        <v>153</v>
      </c>
      <c r="Q423" s="49">
        <v>1808913.23</v>
      </c>
      <c r="R423" s="49">
        <v>1808913.23</v>
      </c>
      <c r="S423" s="49">
        <v>0</v>
      </c>
      <c r="T423" s="5">
        <v>0</v>
      </c>
    </row>
    <row r="424" spans="2:20" x14ac:dyDescent="0.2">
      <c r="B424" s="2">
        <v>1205612</v>
      </c>
      <c r="C424" s="2" t="s">
        <v>12</v>
      </c>
      <c r="D424" s="2" t="s">
        <v>40</v>
      </c>
      <c r="E424" s="3">
        <v>45881.661817129629</v>
      </c>
      <c r="G424" s="2" t="s">
        <v>937</v>
      </c>
      <c r="H424" s="2">
        <v>1740431</v>
      </c>
      <c r="I424" s="2" t="s">
        <v>730</v>
      </c>
      <c r="L424" s="4" t="s">
        <v>734</v>
      </c>
      <c r="M424" s="4">
        <f>+VLOOKUP(L424,'Cotizacion menor valor'!$C$2:$M$60,11,0)</f>
        <v>360340.35</v>
      </c>
      <c r="N424" s="4" t="b">
        <f t="shared" si="6"/>
        <v>1</v>
      </c>
      <c r="O424">
        <v>21</v>
      </c>
      <c r="P424" s="2" t="s">
        <v>153</v>
      </c>
      <c r="Q424" s="49">
        <v>2824713.2</v>
      </c>
      <c r="R424" s="49">
        <v>360340.35</v>
      </c>
      <c r="S424" s="49">
        <v>51751829.850000001</v>
      </c>
      <c r="T424" s="5">
        <v>0.87243294292673679</v>
      </c>
    </row>
    <row r="425" spans="2:20" x14ac:dyDescent="0.2">
      <c r="B425" s="2">
        <v>1205612</v>
      </c>
      <c r="C425" s="2" t="s">
        <v>12</v>
      </c>
      <c r="D425" s="2" t="s">
        <v>40</v>
      </c>
      <c r="E425" s="3">
        <v>45881.661817129629</v>
      </c>
      <c r="G425" s="2" t="s">
        <v>937</v>
      </c>
      <c r="H425" s="2">
        <v>1740432</v>
      </c>
      <c r="I425" s="2" t="s">
        <v>743</v>
      </c>
      <c r="L425" s="4" t="s">
        <v>747</v>
      </c>
      <c r="M425" s="4">
        <f>+VLOOKUP(L425,'Cotizacion menor valor'!$C$2:$M$60,11,0)</f>
        <v>5197933.74</v>
      </c>
      <c r="N425" s="4" t="b">
        <f t="shared" si="6"/>
        <v>1</v>
      </c>
      <c r="O425">
        <v>21</v>
      </c>
      <c r="P425" s="2" t="s">
        <v>153</v>
      </c>
      <c r="Q425" s="49">
        <v>11419794.66</v>
      </c>
      <c r="R425" s="49">
        <v>5197933.74</v>
      </c>
      <c r="S425" s="49">
        <v>130659079.31999999</v>
      </c>
      <c r="T425" s="5">
        <v>0.54483124305144026</v>
      </c>
    </row>
    <row r="426" spans="2:20" x14ac:dyDescent="0.2">
      <c r="B426" s="2">
        <v>1205612</v>
      </c>
      <c r="C426" s="2" t="s">
        <v>12</v>
      </c>
      <c r="D426" s="2" t="s">
        <v>40</v>
      </c>
      <c r="E426" s="3">
        <v>45881.661817129629</v>
      </c>
      <c r="G426" s="2" t="s">
        <v>937</v>
      </c>
      <c r="H426" s="2">
        <v>1740433</v>
      </c>
      <c r="I426" s="2" t="s">
        <v>756</v>
      </c>
      <c r="L426" s="4" t="s">
        <v>760</v>
      </c>
      <c r="M426" s="4">
        <f>+VLOOKUP(L426,'Cotizacion menor valor'!$C$2:$M$60,11,0)</f>
        <v>1401935.47</v>
      </c>
      <c r="N426" s="4" t="b">
        <f t="shared" si="6"/>
        <v>1</v>
      </c>
      <c r="O426">
        <v>21</v>
      </c>
      <c r="P426" s="2" t="s">
        <v>153</v>
      </c>
      <c r="Q426" s="49">
        <v>1401935.47</v>
      </c>
      <c r="R426" s="49">
        <v>1401935.47</v>
      </c>
      <c r="S426" s="49">
        <v>0</v>
      </c>
      <c r="T426" s="5">
        <v>0</v>
      </c>
    </row>
    <row r="427" spans="2:20" x14ac:dyDescent="0.2">
      <c r="B427" s="2">
        <v>1205612</v>
      </c>
      <c r="C427" s="2" t="s">
        <v>12</v>
      </c>
      <c r="D427" s="2" t="s">
        <v>40</v>
      </c>
      <c r="E427" s="3">
        <v>45881.661817129629</v>
      </c>
      <c r="G427" s="2" t="s">
        <v>937</v>
      </c>
      <c r="H427" s="2">
        <v>1740434</v>
      </c>
      <c r="I427" s="2" t="s">
        <v>769</v>
      </c>
      <c r="L427" s="4" t="s">
        <v>773</v>
      </c>
      <c r="M427" s="4">
        <f>+VLOOKUP(L427,'Cotizacion menor valor'!$C$2:$M$60,11,0)</f>
        <v>463017.98</v>
      </c>
      <c r="N427" s="4" t="b">
        <f t="shared" si="6"/>
        <v>1</v>
      </c>
      <c r="O427">
        <v>21</v>
      </c>
      <c r="P427" s="2" t="s">
        <v>153</v>
      </c>
      <c r="Q427" s="49">
        <v>993037.24</v>
      </c>
      <c r="R427" s="49">
        <v>463017.98</v>
      </c>
      <c r="S427" s="49">
        <v>11130404.460000001</v>
      </c>
      <c r="T427" s="5">
        <v>0.53373553241568261</v>
      </c>
    </row>
    <row r="428" spans="2:20" x14ac:dyDescent="0.2">
      <c r="B428" s="2">
        <v>1205612</v>
      </c>
      <c r="C428" s="2" t="s">
        <v>12</v>
      </c>
      <c r="D428" s="2" t="s">
        <v>40</v>
      </c>
      <c r="E428" s="3">
        <v>45881.661817129629</v>
      </c>
      <c r="G428" s="2" t="s">
        <v>937</v>
      </c>
      <c r="H428" s="2">
        <v>1740435</v>
      </c>
      <c r="I428" s="2" t="s">
        <v>782</v>
      </c>
      <c r="L428" s="4" t="s">
        <v>786</v>
      </c>
      <c r="M428" s="4">
        <f>+VLOOKUP(L428,'Cotizacion menor valor'!$C$2:$M$60,11,0)</f>
        <v>1287767.8</v>
      </c>
      <c r="N428" s="4" t="b">
        <f t="shared" si="6"/>
        <v>1</v>
      </c>
      <c r="O428">
        <v>21</v>
      </c>
      <c r="P428" s="2" t="s">
        <v>153</v>
      </c>
      <c r="Q428" s="49">
        <v>1864526.6</v>
      </c>
      <c r="R428" s="49">
        <v>1287767.8</v>
      </c>
      <c r="S428" s="49">
        <v>12111934.800000001</v>
      </c>
      <c r="T428" s="5">
        <v>0.30933256731226039</v>
      </c>
    </row>
    <row r="429" spans="2:20" x14ac:dyDescent="0.2">
      <c r="B429" s="2">
        <v>1205612</v>
      </c>
      <c r="C429" s="2" t="s">
        <v>12</v>
      </c>
      <c r="D429" s="2" t="s">
        <v>40</v>
      </c>
      <c r="E429" s="3">
        <v>45881.661817129629</v>
      </c>
      <c r="G429" s="2" t="s">
        <v>937</v>
      </c>
      <c r="H429" s="2">
        <v>1740436</v>
      </c>
      <c r="I429" s="2" t="s">
        <v>795</v>
      </c>
      <c r="L429" s="4" t="s">
        <v>799</v>
      </c>
      <c r="M429" s="4">
        <f>+VLOOKUP(L429,'Cotizacion menor valor'!$C$2:$M$60,11,0)</f>
        <v>711988.41</v>
      </c>
      <c r="N429" s="4" t="b">
        <f t="shared" si="6"/>
        <v>1</v>
      </c>
      <c r="O429">
        <v>21</v>
      </c>
      <c r="P429" s="2" t="s">
        <v>153</v>
      </c>
      <c r="Q429" s="49">
        <v>3077840.67</v>
      </c>
      <c r="R429" s="49">
        <v>711988.41</v>
      </c>
      <c r="S429" s="49">
        <v>49682897.460000001</v>
      </c>
      <c r="T429" s="5">
        <v>0.76867275264122104</v>
      </c>
    </row>
    <row r="430" spans="2:20" x14ac:dyDescent="0.2">
      <c r="B430" s="2">
        <v>1205612</v>
      </c>
      <c r="C430" s="2" t="s">
        <v>12</v>
      </c>
      <c r="D430" s="2" t="s">
        <v>40</v>
      </c>
      <c r="E430" s="3">
        <v>45881.661817129629</v>
      </c>
      <c r="G430" s="2" t="s">
        <v>937</v>
      </c>
      <c r="H430" s="2">
        <v>1740437</v>
      </c>
      <c r="I430" s="2" t="s">
        <v>808</v>
      </c>
      <c r="L430" s="4" t="s">
        <v>812</v>
      </c>
      <c r="M430" s="4">
        <f>+VLOOKUP(L430,'Cotizacion menor valor'!$C$2:$M$60,11,0)</f>
        <v>302802.92</v>
      </c>
      <c r="N430" s="4" t="b">
        <f t="shared" si="6"/>
        <v>1</v>
      </c>
      <c r="O430">
        <v>21</v>
      </c>
      <c r="P430" s="2" t="s">
        <v>153</v>
      </c>
      <c r="Q430" s="49">
        <v>806277.36</v>
      </c>
      <c r="R430" s="49">
        <v>302802.92</v>
      </c>
      <c r="S430" s="49">
        <v>10572963.24</v>
      </c>
      <c r="T430" s="5">
        <v>0.62444323129698198</v>
      </c>
    </row>
    <row r="431" spans="2:20" x14ac:dyDescent="0.2">
      <c r="B431" s="2">
        <v>1205612</v>
      </c>
      <c r="C431" s="2" t="s">
        <v>12</v>
      </c>
      <c r="D431" s="2" t="s">
        <v>40</v>
      </c>
      <c r="E431" s="3">
        <v>45881.661817129629</v>
      </c>
      <c r="G431" s="2" t="s">
        <v>937</v>
      </c>
      <c r="H431" s="2">
        <v>1740438</v>
      </c>
      <c r="I431" s="2" t="s">
        <v>821</v>
      </c>
      <c r="L431" s="4" t="s">
        <v>825</v>
      </c>
      <c r="M431" s="4">
        <f>+VLOOKUP(L431,'Cotizacion menor valor'!$C$2:$M$60,11,0)</f>
        <v>10613242.800000001</v>
      </c>
      <c r="N431" s="4" t="b">
        <f t="shared" si="6"/>
        <v>1</v>
      </c>
      <c r="O431">
        <v>21</v>
      </c>
      <c r="P431" s="2" t="s">
        <v>153</v>
      </c>
      <c r="Q431" s="49">
        <v>14150990.4</v>
      </c>
      <c r="R431" s="49">
        <v>10613242.800000001</v>
      </c>
      <c r="S431" s="49">
        <v>74292699.599999994</v>
      </c>
      <c r="T431" s="5">
        <v>0.25</v>
      </c>
    </row>
    <row r="432" spans="2:20" x14ac:dyDescent="0.2">
      <c r="B432" s="2">
        <v>1205612</v>
      </c>
      <c r="C432" s="2" t="s">
        <v>12</v>
      </c>
      <c r="D432" s="2" t="s">
        <v>40</v>
      </c>
      <c r="E432" s="3">
        <v>45881.661817129629</v>
      </c>
      <c r="G432" s="2" t="s">
        <v>937</v>
      </c>
      <c r="H432" s="2">
        <v>1740439</v>
      </c>
      <c r="I432" s="2" t="s">
        <v>834</v>
      </c>
      <c r="L432" s="4" t="s">
        <v>838</v>
      </c>
      <c r="M432" s="4">
        <f>+VLOOKUP(L432,'Cotizacion menor valor'!$C$2:$M$60,11,0)</f>
        <v>3784567.2</v>
      </c>
      <c r="N432" s="4" t="b">
        <f t="shared" si="6"/>
        <v>1</v>
      </c>
      <c r="O432">
        <v>21</v>
      </c>
      <c r="P432" s="2" t="s">
        <v>153</v>
      </c>
      <c r="Q432" s="49">
        <v>3784567.2</v>
      </c>
      <c r="R432" s="49">
        <v>3784567.2</v>
      </c>
      <c r="S432" s="49">
        <v>0</v>
      </c>
      <c r="T432" s="5">
        <v>0</v>
      </c>
    </row>
    <row r="433" spans="2:20" x14ac:dyDescent="0.2">
      <c r="B433" s="2">
        <v>1205612</v>
      </c>
      <c r="C433" s="2" t="s">
        <v>12</v>
      </c>
      <c r="D433" s="2" t="s">
        <v>40</v>
      </c>
      <c r="E433" s="3">
        <v>45881.661817129629</v>
      </c>
      <c r="G433" s="2" t="s">
        <v>937</v>
      </c>
      <c r="H433" s="2">
        <v>1740440</v>
      </c>
      <c r="I433" s="2" t="s">
        <v>847</v>
      </c>
      <c r="L433" s="31" t="s">
        <v>847</v>
      </c>
      <c r="M433" s="4" t="e">
        <f>+VLOOKUP(L433,'Cotizacion menor valor'!$C$2:$M$60,11,0)</f>
        <v>#N/A</v>
      </c>
      <c r="N433" s="4" t="str">
        <f t="shared" si="6"/>
        <v>n/a</v>
      </c>
      <c r="O433">
        <v>1</v>
      </c>
      <c r="P433" s="2" t="s">
        <v>153</v>
      </c>
      <c r="Q433" s="49">
        <v>0</v>
      </c>
      <c r="R433" s="49">
        <v>0</v>
      </c>
      <c r="S433" s="49">
        <v>0</v>
      </c>
      <c r="T433" s="5"/>
    </row>
    <row r="434" spans="2:20" x14ac:dyDescent="0.2">
      <c r="B434" s="2">
        <v>1205612</v>
      </c>
      <c r="C434" s="2" t="s">
        <v>12</v>
      </c>
      <c r="D434" s="2" t="s">
        <v>40</v>
      </c>
      <c r="E434" s="3">
        <v>45881.661817129629</v>
      </c>
      <c r="G434" s="2" t="s">
        <v>937</v>
      </c>
      <c r="H434" s="2">
        <v>1740441</v>
      </c>
      <c r="I434" s="2" t="s">
        <v>860</v>
      </c>
      <c r="L434" s="31" t="s">
        <v>860</v>
      </c>
      <c r="M434" s="4" t="e">
        <f>+VLOOKUP(L434,'Cotizacion menor valor'!$C$2:$M$60,11,0)</f>
        <v>#N/A</v>
      </c>
      <c r="N434" s="4" t="str">
        <f t="shared" si="6"/>
        <v>n/a</v>
      </c>
      <c r="O434">
        <v>1</v>
      </c>
      <c r="P434" s="2" t="s">
        <v>153</v>
      </c>
      <c r="Q434" s="49">
        <v>3640399765.46</v>
      </c>
      <c r="R434" s="49">
        <v>3582273809.52</v>
      </c>
      <c r="S434" s="49">
        <v>58125955.939999998</v>
      </c>
      <c r="T434" s="5">
        <v>1.5966915636985053E-2</v>
      </c>
    </row>
    <row r="435" spans="2:20" x14ac:dyDescent="0.2">
      <c r="B435" s="2">
        <v>1205612</v>
      </c>
      <c r="C435" s="2" t="s">
        <v>12</v>
      </c>
      <c r="D435" s="2" t="s">
        <v>40</v>
      </c>
      <c r="E435" s="3">
        <v>45881.661817129629</v>
      </c>
      <c r="G435" s="2" t="s">
        <v>937</v>
      </c>
      <c r="H435" s="2">
        <v>1740442</v>
      </c>
      <c r="I435" s="2" t="s">
        <v>873</v>
      </c>
      <c r="L435" s="31" t="s">
        <v>873</v>
      </c>
      <c r="M435" s="4" t="e">
        <f>+VLOOKUP(L435,'Cotizacion menor valor'!$C$2:$M$60,11,0)</f>
        <v>#N/A</v>
      </c>
      <c r="N435" s="4" t="str">
        <f t="shared" si="6"/>
        <v>n/a</v>
      </c>
      <c r="O435">
        <v>1</v>
      </c>
      <c r="P435" s="2" t="s">
        <v>153</v>
      </c>
      <c r="Q435" s="49">
        <v>691675955.44000006</v>
      </c>
      <c r="R435" s="49">
        <v>680632023.80999994</v>
      </c>
      <c r="S435" s="49">
        <v>11043931.630000001</v>
      </c>
      <c r="T435" s="5">
        <v>1.5966915638949104E-2</v>
      </c>
    </row>
    <row r="436" spans="2:20" x14ac:dyDescent="0.2">
      <c r="B436" s="2">
        <v>1209480</v>
      </c>
      <c r="C436" s="2" t="s">
        <v>13</v>
      </c>
      <c r="D436" s="2" t="s">
        <v>41</v>
      </c>
      <c r="E436" s="3">
        <v>45881.317789351851</v>
      </c>
      <c r="G436" s="2" t="s">
        <v>937</v>
      </c>
      <c r="H436" s="2">
        <v>1740381</v>
      </c>
      <c r="I436" s="2" t="s">
        <v>64</v>
      </c>
      <c r="L436" s="4" t="s">
        <v>993</v>
      </c>
      <c r="M436" s="4" t="e">
        <f>+VLOOKUP(L436,'Cotizacion menor valor'!$C$2:$M$60,11,0)</f>
        <v>#N/A</v>
      </c>
      <c r="N436" s="4" t="str">
        <f t="shared" si="6"/>
        <v>n/a</v>
      </c>
      <c r="O436">
        <v>21</v>
      </c>
      <c r="P436" s="2" t="s">
        <v>84</v>
      </c>
      <c r="Q436">
        <v>1450014991.3499999</v>
      </c>
      <c r="R436">
        <v>1450014991.3499999</v>
      </c>
      <c r="S436">
        <v>0</v>
      </c>
      <c r="T436" s="5">
        <v>0</v>
      </c>
    </row>
    <row r="437" spans="2:20" x14ac:dyDescent="0.2">
      <c r="B437" s="2">
        <v>1209480</v>
      </c>
      <c r="C437" s="2" t="s">
        <v>13</v>
      </c>
      <c r="D437" s="2" t="s">
        <v>41</v>
      </c>
      <c r="E437" s="3">
        <v>45881.317789351851</v>
      </c>
      <c r="G437" s="2" t="s">
        <v>937</v>
      </c>
      <c r="H437" s="2">
        <v>1740382</v>
      </c>
      <c r="I437" s="2" t="s">
        <v>92</v>
      </c>
      <c r="L437" s="4" t="s">
        <v>994</v>
      </c>
      <c r="M437" s="4" t="e">
        <f>+VLOOKUP(L437,'Cotizacion menor valor'!$C$2:$M$60,11,0)</f>
        <v>#N/A</v>
      </c>
      <c r="N437" s="4" t="str">
        <f t="shared" si="6"/>
        <v>n/a</v>
      </c>
      <c r="O437">
        <v>21</v>
      </c>
      <c r="P437" s="2" t="s">
        <v>84</v>
      </c>
      <c r="Q437">
        <v>9590460</v>
      </c>
      <c r="R437">
        <v>9590460</v>
      </c>
      <c r="S437">
        <v>0</v>
      </c>
      <c r="T437" s="5">
        <v>0</v>
      </c>
    </row>
    <row r="438" spans="2:20" x14ac:dyDescent="0.2">
      <c r="B438" s="2">
        <v>1209480</v>
      </c>
      <c r="C438" s="2" t="s">
        <v>13</v>
      </c>
      <c r="D438" s="2" t="s">
        <v>41</v>
      </c>
      <c r="E438" s="3">
        <v>45881.317789351851</v>
      </c>
      <c r="G438" s="2" t="s">
        <v>937</v>
      </c>
      <c r="H438" s="2">
        <v>1740383</v>
      </c>
      <c r="I438" s="2" t="s">
        <v>105</v>
      </c>
      <c r="L438" s="31" t="s">
        <v>997</v>
      </c>
      <c r="M438" s="4" t="e">
        <f>+VLOOKUP(L438,'Cotizacion menor valor'!$C$2:$M$60,11,0)</f>
        <v>#N/A</v>
      </c>
      <c r="N438" s="4" t="str">
        <f t="shared" si="6"/>
        <v>n/a</v>
      </c>
      <c r="O438">
        <v>21</v>
      </c>
      <c r="P438" s="2" t="s">
        <v>84</v>
      </c>
      <c r="Q438">
        <v>935307.52</v>
      </c>
      <c r="R438">
        <v>935307.52</v>
      </c>
      <c r="S438">
        <v>0</v>
      </c>
      <c r="T438" s="5">
        <v>0</v>
      </c>
    </row>
    <row r="439" spans="2:20" x14ac:dyDescent="0.2">
      <c r="B439" s="2">
        <v>1209480</v>
      </c>
      <c r="C439" s="2" t="s">
        <v>13</v>
      </c>
      <c r="D439" s="2" t="s">
        <v>41</v>
      </c>
      <c r="E439" s="3">
        <v>45881.317789351851</v>
      </c>
      <c r="G439" s="2" t="s">
        <v>937</v>
      </c>
      <c r="H439" s="2">
        <v>1740384</v>
      </c>
      <c r="I439" s="2" t="s">
        <v>118</v>
      </c>
      <c r="L439" s="4" t="s">
        <v>995</v>
      </c>
      <c r="M439" s="4" t="e">
        <f>+VLOOKUP(L439,'Cotizacion menor valor'!$C$2:$M$60,11,0)</f>
        <v>#N/A</v>
      </c>
      <c r="N439" s="4" t="str">
        <f t="shared" si="6"/>
        <v>n/a</v>
      </c>
      <c r="O439">
        <v>21</v>
      </c>
      <c r="P439" s="2" t="s">
        <v>84</v>
      </c>
      <c r="Q439">
        <v>87282455.790000007</v>
      </c>
      <c r="R439">
        <v>87282455.790000007</v>
      </c>
      <c r="S439">
        <v>0</v>
      </c>
      <c r="T439" s="5">
        <v>0</v>
      </c>
    </row>
    <row r="440" spans="2:20" x14ac:dyDescent="0.2">
      <c r="B440" s="2">
        <v>1209480</v>
      </c>
      <c r="C440" s="2" t="s">
        <v>13</v>
      </c>
      <c r="D440" s="2" t="s">
        <v>41</v>
      </c>
      <c r="E440" s="3">
        <v>45881.317789351851</v>
      </c>
      <c r="G440" s="2" t="s">
        <v>937</v>
      </c>
      <c r="H440" s="2">
        <v>1740385</v>
      </c>
      <c r="I440" s="2" t="s">
        <v>131</v>
      </c>
      <c r="L440" s="4" t="s">
        <v>996</v>
      </c>
      <c r="M440" s="4" t="e">
        <f>+VLOOKUP(L440,'Cotizacion menor valor'!$C$2:$M$60,11,0)</f>
        <v>#N/A</v>
      </c>
      <c r="N440" s="4" t="str">
        <f t="shared" si="6"/>
        <v>n/a</v>
      </c>
      <c r="O440">
        <v>21</v>
      </c>
      <c r="P440" s="2" t="s">
        <v>84</v>
      </c>
      <c r="Q440">
        <v>25340067.809999999</v>
      </c>
      <c r="R440">
        <v>25340067.809999999</v>
      </c>
      <c r="S440">
        <v>0</v>
      </c>
      <c r="T440" s="5">
        <v>0</v>
      </c>
    </row>
    <row r="441" spans="2:20" x14ac:dyDescent="0.2">
      <c r="B441" s="2">
        <v>1209480</v>
      </c>
      <c r="C441" s="2" t="s">
        <v>13</v>
      </c>
      <c r="D441" s="2" t="s">
        <v>41</v>
      </c>
      <c r="E441" s="3">
        <v>45881.317789351851</v>
      </c>
      <c r="G441" s="2" t="s">
        <v>937</v>
      </c>
      <c r="H441" s="2">
        <v>1740386</v>
      </c>
      <c r="I441" s="2" t="s">
        <v>144</v>
      </c>
      <c r="L441" s="4" t="s">
        <v>148</v>
      </c>
      <c r="M441" s="4">
        <f>+VLOOKUP(L441,'Cotizacion menor valor'!$C$2:$M$60,11,0)</f>
        <v>2885395.65</v>
      </c>
      <c r="N441" s="4" t="b">
        <f t="shared" si="6"/>
        <v>1</v>
      </c>
      <c r="O441">
        <v>21</v>
      </c>
      <c r="P441" s="2" t="s">
        <v>153</v>
      </c>
      <c r="Q441">
        <v>3107185.55</v>
      </c>
      <c r="R441">
        <v>2885395.65</v>
      </c>
      <c r="S441">
        <v>4657587.9000000004</v>
      </c>
      <c r="T441" s="5">
        <v>7.1379676698097416E-2</v>
      </c>
    </row>
    <row r="442" spans="2:20" x14ac:dyDescent="0.2">
      <c r="B442" s="2">
        <v>1209480</v>
      </c>
      <c r="C442" s="2" t="s">
        <v>13</v>
      </c>
      <c r="D442" s="2" t="s">
        <v>41</v>
      </c>
      <c r="E442" s="3">
        <v>45881.317789351851</v>
      </c>
      <c r="G442" s="2" t="s">
        <v>937</v>
      </c>
      <c r="H442" s="2">
        <v>1740387</v>
      </c>
      <c r="I442" s="2" t="s">
        <v>158</v>
      </c>
      <c r="L442" s="4" t="s">
        <v>162</v>
      </c>
      <c r="M442" s="4">
        <f>+VLOOKUP(L442,'Cotizacion menor valor'!$C$2:$M$60,11,0)</f>
        <v>1518675.72</v>
      </c>
      <c r="N442" s="4" t="b">
        <f t="shared" si="6"/>
        <v>1</v>
      </c>
      <c r="O442">
        <v>21</v>
      </c>
      <c r="P442" s="2" t="s">
        <v>153</v>
      </c>
      <c r="Q442">
        <v>2122648.56</v>
      </c>
      <c r="R442">
        <v>1518675.72</v>
      </c>
      <c r="S442">
        <v>12683429.640000001</v>
      </c>
      <c r="T442" s="5">
        <v>0.28453737061400308</v>
      </c>
    </row>
    <row r="443" spans="2:20" x14ac:dyDescent="0.2">
      <c r="B443" s="2">
        <v>1209480</v>
      </c>
      <c r="C443" s="2" t="s">
        <v>13</v>
      </c>
      <c r="D443" s="2" t="s">
        <v>41</v>
      </c>
      <c r="E443" s="3">
        <v>45881.317789351851</v>
      </c>
      <c r="G443" s="2" t="s">
        <v>937</v>
      </c>
      <c r="H443" s="2">
        <v>1740388</v>
      </c>
      <c r="I443" s="2" t="s">
        <v>171</v>
      </c>
      <c r="L443" s="4" t="s">
        <v>175</v>
      </c>
      <c r="M443" s="4">
        <f>+VLOOKUP(L443,'Cotizacion menor valor'!$C$2:$M$60,11,0)</f>
        <v>2641589.5</v>
      </c>
      <c r="N443" s="4" t="b">
        <f t="shared" si="6"/>
        <v>1</v>
      </c>
      <c r="O443">
        <v>21</v>
      </c>
      <c r="P443" s="2" t="s">
        <v>153</v>
      </c>
      <c r="Q443">
        <v>3954597.45</v>
      </c>
      <c r="R443">
        <v>2641589.5</v>
      </c>
      <c r="S443">
        <v>27573166.949999999</v>
      </c>
      <c r="T443" s="5">
        <v>0.33202063335169552</v>
      </c>
    </row>
    <row r="444" spans="2:20" x14ac:dyDescent="0.2">
      <c r="B444" s="2">
        <v>1209480</v>
      </c>
      <c r="C444" s="2" t="s">
        <v>13</v>
      </c>
      <c r="D444" s="2" t="s">
        <v>41</v>
      </c>
      <c r="E444" s="3">
        <v>45881.317789351851</v>
      </c>
      <c r="G444" s="2" t="s">
        <v>937</v>
      </c>
      <c r="H444" s="2">
        <v>1740389</v>
      </c>
      <c r="I444" s="2" t="s">
        <v>184</v>
      </c>
      <c r="L444" s="4" t="s">
        <v>188</v>
      </c>
      <c r="M444" s="4">
        <f>+VLOOKUP(L444,'Cotizacion menor valor'!$C$2:$M$60,11,0)</f>
        <v>1236194.1000000001</v>
      </c>
      <c r="N444" s="4" t="b">
        <f t="shared" si="6"/>
        <v>1</v>
      </c>
      <c r="O444">
        <v>21</v>
      </c>
      <c r="P444" s="2" t="s">
        <v>153</v>
      </c>
      <c r="Q444">
        <v>2264158.98</v>
      </c>
      <c r="R444">
        <v>1236194.1000000001</v>
      </c>
      <c r="S444">
        <v>21587262.48</v>
      </c>
      <c r="T444" s="5">
        <v>0.45401621046946095</v>
      </c>
    </row>
    <row r="445" spans="2:20" x14ac:dyDescent="0.2">
      <c r="B445" s="2">
        <v>1209480</v>
      </c>
      <c r="C445" s="2" t="s">
        <v>13</v>
      </c>
      <c r="D445" s="2" t="s">
        <v>41</v>
      </c>
      <c r="E445" s="3">
        <v>45881.317789351851</v>
      </c>
      <c r="G445" s="2" t="s">
        <v>937</v>
      </c>
      <c r="H445" s="2">
        <v>1740390</v>
      </c>
      <c r="I445" s="2" t="s">
        <v>197</v>
      </c>
      <c r="L445" s="4" t="s">
        <v>201</v>
      </c>
      <c r="M445" s="4">
        <f>+VLOOKUP(L445,'Cotizacion menor valor'!$C$2:$M$60,11,0)</f>
        <v>3156483.66</v>
      </c>
      <c r="N445" s="4" t="b">
        <f t="shared" si="6"/>
        <v>1</v>
      </c>
      <c r="O445">
        <v>21</v>
      </c>
      <c r="P445" s="2" t="s">
        <v>153</v>
      </c>
      <c r="Q445">
        <v>5935735.5899999999</v>
      </c>
      <c r="R445">
        <v>3156483.66</v>
      </c>
      <c r="S445">
        <v>58364290.530000001</v>
      </c>
      <c r="T445" s="5">
        <v>0.46822367470044263</v>
      </c>
    </row>
    <row r="446" spans="2:20" x14ac:dyDescent="0.2">
      <c r="B446" s="2">
        <v>1209480</v>
      </c>
      <c r="C446" s="2" t="s">
        <v>13</v>
      </c>
      <c r="D446" s="2" t="s">
        <v>41</v>
      </c>
      <c r="E446" s="3">
        <v>45881.317789351851</v>
      </c>
      <c r="G446" s="2" t="s">
        <v>937</v>
      </c>
      <c r="H446" s="2">
        <v>1740391</v>
      </c>
      <c r="I446" s="2" t="s">
        <v>210</v>
      </c>
      <c r="L446" s="4" t="s">
        <v>214</v>
      </c>
      <c r="M446" s="4">
        <f>+VLOOKUP(L446,'Cotizacion menor valor'!$C$2:$M$60,11,0)</f>
        <v>3062101.38</v>
      </c>
      <c r="N446" s="4" t="b">
        <f t="shared" si="6"/>
        <v>1</v>
      </c>
      <c r="O446">
        <v>21</v>
      </c>
      <c r="P446" s="2" t="s">
        <v>153</v>
      </c>
      <c r="Q446">
        <v>6509456.0999999996</v>
      </c>
      <c r="R446">
        <v>3062101.38</v>
      </c>
      <c r="S446">
        <v>72394449.120000005</v>
      </c>
      <c r="T446" s="5">
        <v>0.52959182257946247</v>
      </c>
    </row>
    <row r="447" spans="2:20" x14ac:dyDescent="0.2">
      <c r="B447" s="2">
        <v>1209480</v>
      </c>
      <c r="C447" s="2" t="s">
        <v>13</v>
      </c>
      <c r="D447" s="2" t="s">
        <v>41</v>
      </c>
      <c r="E447" s="3">
        <v>45881.317789351851</v>
      </c>
      <c r="G447" s="2" t="s">
        <v>937</v>
      </c>
      <c r="H447" s="2">
        <v>1740392</v>
      </c>
      <c r="I447" s="2" t="s">
        <v>223</v>
      </c>
      <c r="L447" s="4" t="s">
        <v>227</v>
      </c>
      <c r="M447" s="4">
        <f>+VLOOKUP(L447,'Cotizacion menor valor'!$C$2:$M$60,11,0)</f>
        <v>355254.39</v>
      </c>
      <c r="N447" s="4" t="b">
        <f t="shared" si="6"/>
        <v>1</v>
      </c>
      <c r="O447">
        <v>21</v>
      </c>
      <c r="P447" s="2" t="s">
        <v>153</v>
      </c>
      <c r="Q447">
        <v>566039.1</v>
      </c>
      <c r="R447">
        <v>355254.39</v>
      </c>
      <c r="S447">
        <v>4426478.91</v>
      </c>
      <c r="T447" s="5">
        <v>0.37238542355112925</v>
      </c>
    </row>
    <row r="448" spans="2:20" x14ac:dyDescent="0.2">
      <c r="B448" s="2">
        <v>1209480</v>
      </c>
      <c r="C448" s="2" t="s">
        <v>13</v>
      </c>
      <c r="D448" s="2" t="s">
        <v>41</v>
      </c>
      <c r="E448" s="3">
        <v>45881.317789351851</v>
      </c>
      <c r="G448" s="2" t="s">
        <v>937</v>
      </c>
      <c r="H448" s="2">
        <v>1740393</v>
      </c>
      <c r="I448" s="2" t="s">
        <v>236</v>
      </c>
      <c r="L448" s="4" t="s">
        <v>240</v>
      </c>
      <c r="M448" s="4">
        <f>+VLOOKUP(L448,'Cotizacion menor valor'!$C$2:$M$60,11,0)</f>
        <v>293916.18</v>
      </c>
      <c r="N448" s="4" t="b">
        <f t="shared" si="6"/>
        <v>1</v>
      </c>
      <c r="O448">
        <v>21</v>
      </c>
      <c r="P448" s="2" t="s">
        <v>153</v>
      </c>
      <c r="Q448">
        <v>495285.18</v>
      </c>
      <c r="R448">
        <v>293916.18</v>
      </c>
      <c r="S448">
        <v>4228749</v>
      </c>
      <c r="T448" s="5">
        <v>0.40657182595287827</v>
      </c>
    </row>
    <row r="449" spans="2:20" x14ac:dyDescent="0.2">
      <c r="B449" s="2">
        <v>1209480</v>
      </c>
      <c r="C449" s="2" t="s">
        <v>13</v>
      </c>
      <c r="D449" s="2" t="s">
        <v>41</v>
      </c>
      <c r="E449" s="3">
        <v>45881.317789351851</v>
      </c>
      <c r="G449" s="2" t="s">
        <v>937</v>
      </c>
      <c r="H449" s="2">
        <v>1740394</v>
      </c>
      <c r="I449" s="2" t="s">
        <v>249</v>
      </c>
      <c r="L449" s="4" t="s">
        <v>253</v>
      </c>
      <c r="M449" s="4">
        <f>+VLOOKUP(L449,'Cotizacion menor valor'!$C$2:$M$60,11,0)</f>
        <v>7909194.9000000004</v>
      </c>
      <c r="N449" s="4" t="b">
        <f t="shared" si="6"/>
        <v>1</v>
      </c>
      <c r="O449">
        <v>21</v>
      </c>
      <c r="P449" s="2" t="s">
        <v>153</v>
      </c>
      <c r="Q449">
        <v>7909194.9000000004</v>
      </c>
      <c r="R449">
        <v>7909194.9000000004</v>
      </c>
      <c r="S449">
        <v>0</v>
      </c>
      <c r="T449" s="5">
        <v>0</v>
      </c>
    </row>
    <row r="450" spans="2:20" x14ac:dyDescent="0.2">
      <c r="B450" s="2">
        <v>1209480</v>
      </c>
      <c r="C450" s="2" t="s">
        <v>13</v>
      </c>
      <c r="D450" s="2" t="s">
        <v>41</v>
      </c>
      <c r="E450" s="3">
        <v>45881.317789351851</v>
      </c>
      <c r="G450" s="2" t="s">
        <v>937</v>
      </c>
      <c r="H450" s="2">
        <v>1740395</v>
      </c>
      <c r="I450" s="2" t="s">
        <v>262</v>
      </c>
      <c r="L450" s="4" t="s">
        <v>266</v>
      </c>
      <c r="M450" s="4">
        <f>+VLOOKUP(L450,'Cotizacion menor valor'!$C$2:$M$60,11,0)</f>
        <v>1981138.14</v>
      </c>
      <c r="N450" s="4" t="b">
        <f t="shared" si="6"/>
        <v>1</v>
      </c>
      <c r="O450">
        <v>21</v>
      </c>
      <c r="P450" s="2" t="s">
        <v>153</v>
      </c>
      <c r="Q450">
        <v>1981138.14</v>
      </c>
      <c r="R450">
        <v>1981138.14</v>
      </c>
      <c r="S450">
        <v>0</v>
      </c>
      <c r="T450" s="5">
        <v>0</v>
      </c>
    </row>
    <row r="451" spans="2:20" x14ac:dyDescent="0.2">
      <c r="B451" s="2">
        <v>1209480</v>
      </c>
      <c r="C451" s="2" t="s">
        <v>13</v>
      </c>
      <c r="D451" s="2" t="s">
        <v>41</v>
      </c>
      <c r="E451" s="3">
        <v>45881.317789351851</v>
      </c>
      <c r="G451" s="2" t="s">
        <v>937</v>
      </c>
      <c r="H451" s="2">
        <v>1740396</v>
      </c>
      <c r="I451" s="2" t="s">
        <v>275</v>
      </c>
      <c r="L451" s="4" t="s">
        <v>279</v>
      </c>
      <c r="M451" s="4">
        <f>+VLOOKUP(L451,'Cotizacion menor valor'!$C$2:$M$60,11,0)</f>
        <v>820677.36</v>
      </c>
      <c r="N451" s="4" t="b">
        <f t="shared" ref="N451:N514" si="7">IFERROR(M451=R451,"n/a")</f>
        <v>1</v>
      </c>
      <c r="O451">
        <v>21</v>
      </c>
      <c r="P451" s="2" t="s">
        <v>153</v>
      </c>
      <c r="Q451">
        <v>2122648.56</v>
      </c>
      <c r="R451">
        <v>820677.36</v>
      </c>
      <c r="S451">
        <v>27341395.199999999</v>
      </c>
      <c r="T451" s="5">
        <v>0.61337106129334951</v>
      </c>
    </row>
    <row r="452" spans="2:20" x14ac:dyDescent="0.2">
      <c r="B452" s="2">
        <v>1209480</v>
      </c>
      <c r="C452" s="2" t="s">
        <v>13</v>
      </c>
      <c r="D452" s="2" t="s">
        <v>41</v>
      </c>
      <c r="E452" s="3">
        <v>45881.317789351851</v>
      </c>
      <c r="G452" s="2" t="s">
        <v>937</v>
      </c>
      <c r="H452" s="2">
        <v>1740397</v>
      </c>
      <c r="I452" s="2" t="s">
        <v>288</v>
      </c>
      <c r="L452" s="4" t="s">
        <v>292</v>
      </c>
      <c r="M452" s="4">
        <f>+VLOOKUP(L452,'Cotizacion menor valor'!$C$2:$M$60,11,0)</f>
        <v>1371786</v>
      </c>
      <c r="N452" s="4" t="b">
        <f t="shared" si="7"/>
        <v>1</v>
      </c>
      <c r="O452">
        <v>21</v>
      </c>
      <c r="P452" s="2" t="s">
        <v>153</v>
      </c>
      <c r="Q452">
        <v>1981138.14</v>
      </c>
      <c r="R452">
        <v>1371786</v>
      </c>
      <c r="S452">
        <v>12796394.939999999</v>
      </c>
      <c r="T452" s="5">
        <v>0.30757680532060222</v>
      </c>
    </row>
    <row r="453" spans="2:20" x14ac:dyDescent="0.2">
      <c r="B453" s="2">
        <v>1209480</v>
      </c>
      <c r="C453" s="2" t="s">
        <v>13</v>
      </c>
      <c r="D453" s="2" t="s">
        <v>41</v>
      </c>
      <c r="E453" s="3">
        <v>45881.317789351851</v>
      </c>
      <c r="G453" s="2" t="s">
        <v>937</v>
      </c>
      <c r="H453" s="2">
        <v>1740398</v>
      </c>
      <c r="I453" s="2" t="s">
        <v>301</v>
      </c>
      <c r="L453" s="4" t="s">
        <v>305</v>
      </c>
      <c r="M453" s="4">
        <f>+VLOOKUP(L453,'Cotizacion menor valor'!$C$2:$M$60,11,0)</f>
        <v>661411.38</v>
      </c>
      <c r="N453" s="4" t="b">
        <f t="shared" si="7"/>
        <v>1</v>
      </c>
      <c r="O453">
        <v>21</v>
      </c>
      <c r="P453" s="2" t="s">
        <v>153</v>
      </c>
      <c r="Q453">
        <v>990569.07</v>
      </c>
      <c r="R453">
        <v>661411.38</v>
      </c>
      <c r="S453">
        <v>6912311.4900000002</v>
      </c>
      <c r="T453" s="5">
        <v>0.33229150795108109</v>
      </c>
    </row>
    <row r="454" spans="2:20" x14ac:dyDescent="0.2">
      <c r="B454" s="2">
        <v>1209480</v>
      </c>
      <c r="C454" s="2" t="s">
        <v>13</v>
      </c>
      <c r="D454" s="2" t="s">
        <v>41</v>
      </c>
      <c r="E454" s="3">
        <v>45881.317789351851</v>
      </c>
      <c r="G454" s="2" t="s">
        <v>937</v>
      </c>
      <c r="H454" s="2">
        <v>1740399</v>
      </c>
      <c r="I454" s="2" t="s">
        <v>314</v>
      </c>
      <c r="L454" s="4" t="s">
        <v>318</v>
      </c>
      <c r="M454" s="4">
        <f>+VLOOKUP(L454,'Cotizacion menor valor'!$C$2:$M$60,11,0)</f>
        <v>2655015.5499999998</v>
      </c>
      <c r="N454" s="4" t="b">
        <f t="shared" si="7"/>
        <v>1</v>
      </c>
      <c r="O454">
        <v>21</v>
      </c>
      <c r="P454" s="2" t="s">
        <v>153</v>
      </c>
      <c r="Q454">
        <v>2655015.5499999998</v>
      </c>
      <c r="R454">
        <v>2655015.5499999998</v>
      </c>
      <c r="S454">
        <v>0</v>
      </c>
      <c r="T454" s="5">
        <v>0</v>
      </c>
    </row>
    <row r="455" spans="2:20" x14ac:dyDescent="0.2">
      <c r="B455" s="2">
        <v>1209480</v>
      </c>
      <c r="C455" s="2" t="s">
        <v>13</v>
      </c>
      <c r="D455" s="2" t="s">
        <v>41</v>
      </c>
      <c r="E455" s="3">
        <v>45881.317789351851</v>
      </c>
      <c r="G455" s="2" t="s">
        <v>937</v>
      </c>
      <c r="H455" s="2">
        <v>1740400</v>
      </c>
      <c r="I455" s="2" t="s">
        <v>327</v>
      </c>
      <c r="L455" s="4" t="s">
        <v>331</v>
      </c>
      <c r="M455" s="4">
        <f>+VLOOKUP(L455,'Cotizacion menor valor'!$C$2:$M$60,11,0)</f>
        <v>1330085.46</v>
      </c>
      <c r="N455" s="4" t="b">
        <f t="shared" si="7"/>
        <v>1</v>
      </c>
      <c r="O455">
        <v>21</v>
      </c>
      <c r="P455" s="2" t="s">
        <v>153</v>
      </c>
      <c r="Q455">
        <v>1330085.46</v>
      </c>
      <c r="R455">
        <v>1330085.46</v>
      </c>
      <c r="S455">
        <v>0</v>
      </c>
      <c r="T455" s="5">
        <v>0</v>
      </c>
    </row>
    <row r="456" spans="2:20" x14ac:dyDescent="0.2">
      <c r="B456" s="2">
        <v>1209480</v>
      </c>
      <c r="C456" s="2" t="s">
        <v>13</v>
      </c>
      <c r="D456" s="2" t="s">
        <v>41</v>
      </c>
      <c r="E456" s="3">
        <v>45881.317789351851</v>
      </c>
      <c r="G456" s="2" t="s">
        <v>937</v>
      </c>
      <c r="H456" s="2">
        <v>1740401</v>
      </c>
      <c r="I456" s="2" t="s">
        <v>340</v>
      </c>
      <c r="L456" s="4" t="s">
        <v>344</v>
      </c>
      <c r="M456" s="4">
        <f>+VLOOKUP(L456,'Cotizacion menor valor'!$C$2:$M$60,11,0)</f>
        <v>215877.7</v>
      </c>
      <c r="N456" s="4" t="b">
        <f t="shared" si="7"/>
        <v>1</v>
      </c>
      <c r="O456">
        <v>21</v>
      </c>
      <c r="P456" s="2" t="s">
        <v>153</v>
      </c>
      <c r="Q456">
        <v>215877.7</v>
      </c>
      <c r="R456">
        <v>215877.7</v>
      </c>
      <c r="S456">
        <v>0</v>
      </c>
      <c r="T456" s="5">
        <v>0</v>
      </c>
    </row>
    <row r="457" spans="2:20" x14ac:dyDescent="0.2">
      <c r="B457" s="2">
        <v>1209480</v>
      </c>
      <c r="C457" s="2" t="s">
        <v>13</v>
      </c>
      <c r="D457" s="2" t="s">
        <v>41</v>
      </c>
      <c r="E457" s="3">
        <v>45881.317789351851</v>
      </c>
      <c r="G457" s="2" t="s">
        <v>937</v>
      </c>
      <c r="H457" s="2">
        <v>1740402</v>
      </c>
      <c r="I457" s="2" t="s">
        <v>353</v>
      </c>
      <c r="L457" s="4" t="s">
        <v>357</v>
      </c>
      <c r="M457" s="4">
        <f>+VLOOKUP(L457,'Cotizacion menor valor'!$C$2:$M$60,11,0)</f>
        <v>1388728.4</v>
      </c>
      <c r="N457" s="4" t="b">
        <f t="shared" si="7"/>
        <v>1</v>
      </c>
      <c r="O457">
        <v>21</v>
      </c>
      <c r="P457" s="2" t="s">
        <v>153</v>
      </c>
      <c r="Q457">
        <v>1388728.4</v>
      </c>
      <c r="R457">
        <v>1388728.4</v>
      </c>
      <c r="S457">
        <v>0</v>
      </c>
      <c r="T457" s="5">
        <v>0</v>
      </c>
    </row>
    <row r="458" spans="2:20" x14ac:dyDescent="0.2">
      <c r="B458" s="2">
        <v>1209480</v>
      </c>
      <c r="C458" s="2" t="s">
        <v>13</v>
      </c>
      <c r="D458" s="2" t="s">
        <v>41</v>
      </c>
      <c r="E458" s="3">
        <v>45881.317789351851</v>
      </c>
      <c r="G458" s="2" t="s">
        <v>937</v>
      </c>
      <c r="H458" s="2">
        <v>1740403</v>
      </c>
      <c r="I458" s="2" t="s">
        <v>366</v>
      </c>
      <c r="L458" s="4" t="s">
        <v>370</v>
      </c>
      <c r="M458" s="4">
        <f>+VLOOKUP(L458,'Cotizacion menor valor'!$C$2:$M$60,11,0)</f>
        <v>678493.56</v>
      </c>
      <c r="N458" s="4" t="b">
        <f t="shared" si="7"/>
        <v>1</v>
      </c>
      <c r="O458">
        <v>21</v>
      </c>
      <c r="P458" s="2" t="s">
        <v>153</v>
      </c>
      <c r="Q458">
        <v>678493.56</v>
      </c>
      <c r="R458">
        <v>678493.56</v>
      </c>
      <c r="S458">
        <v>0</v>
      </c>
      <c r="T458" s="5">
        <v>0</v>
      </c>
    </row>
    <row r="459" spans="2:20" x14ac:dyDescent="0.2">
      <c r="B459" s="2">
        <v>1209480</v>
      </c>
      <c r="C459" s="2" t="s">
        <v>13</v>
      </c>
      <c r="D459" s="2" t="s">
        <v>41</v>
      </c>
      <c r="E459" s="3">
        <v>45881.317789351851</v>
      </c>
      <c r="G459" s="2" t="s">
        <v>937</v>
      </c>
      <c r="H459" s="2">
        <v>1740404</v>
      </c>
      <c r="I459" s="2" t="s">
        <v>379</v>
      </c>
      <c r="L459" s="4" t="s">
        <v>383</v>
      </c>
      <c r="M459" s="4">
        <f>+VLOOKUP(L459,'Cotizacion menor valor'!$C$2:$M$60,11,0)</f>
        <v>3347515.15</v>
      </c>
      <c r="N459" s="4" t="b">
        <f t="shared" si="7"/>
        <v>1</v>
      </c>
      <c r="O459">
        <v>21</v>
      </c>
      <c r="P459" s="2" t="s">
        <v>153</v>
      </c>
      <c r="Q459">
        <v>3347515.15</v>
      </c>
      <c r="R459">
        <v>3347515.15</v>
      </c>
      <c r="S459">
        <v>0</v>
      </c>
      <c r="T459" s="5">
        <v>0</v>
      </c>
    </row>
    <row r="460" spans="2:20" x14ac:dyDescent="0.2">
      <c r="B460" s="2">
        <v>1209480</v>
      </c>
      <c r="C460" s="2" t="s">
        <v>13</v>
      </c>
      <c r="D460" s="2" t="s">
        <v>41</v>
      </c>
      <c r="E460" s="3">
        <v>45881.317789351851</v>
      </c>
      <c r="G460" s="2" t="s">
        <v>937</v>
      </c>
      <c r="H460" s="2">
        <v>1740405</v>
      </c>
      <c r="I460" s="2" t="s">
        <v>392</v>
      </c>
      <c r="L460" s="4" t="s">
        <v>396</v>
      </c>
      <c r="M460" s="4">
        <f>+VLOOKUP(L460,'Cotizacion menor valor'!$C$2:$M$60,11,0)</f>
        <v>559044.72</v>
      </c>
      <c r="N460" s="4" t="b">
        <f t="shared" si="7"/>
        <v>1</v>
      </c>
      <c r="O460">
        <v>21</v>
      </c>
      <c r="P460" s="2" t="s">
        <v>153</v>
      </c>
      <c r="Q460">
        <v>559044.72</v>
      </c>
      <c r="R460">
        <v>559044.72</v>
      </c>
      <c r="S460">
        <v>0</v>
      </c>
      <c r="T460" s="5">
        <v>0</v>
      </c>
    </row>
    <row r="461" spans="2:20" x14ac:dyDescent="0.2">
      <c r="B461" s="2">
        <v>1209480</v>
      </c>
      <c r="C461" s="2" t="s">
        <v>13</v>
      </c>
      <c r="D461" s="2" t="s">
        <v>41</v>
      </c>
      <c r="E461" s="3">
        <v>45881.317789351851</v>
      </c>
      <c r="G461" s="2" t="s">
        <v>937</v>
      </c>
      <c r="H461" s="2">
        <v>1740406</v>
      </c>
      <c r="I461" s="2" t="s">
        <v>405</v>
      </c>
      <c r="L461" s="4" t="s">
        <v>409</v>
      </c>
      <c r="M461" s="4">
        <f>+VLOOKUP(L461,'Cotizacion menor valor'!$C$2:$M$60,11,0)</f>
        <v>5087777.78</v>
      </c>
      <c r="N461" s="4" t="b">
        <f t="shared" si="7"/>
        <v>1</v>
      </c>
      <c r="O461">
        <v>21</v>
      </c>
      <c r="P461" s="2" t="s">
        <v>153</v>
      </c>
      <c r="Q461">
        <v>5087777.78</v>
      </c>
      <c r="R461">
        <v>5087777.78</v>
      </c>
      <c r="S461">
        <v>0</v>
      </c>
      <c r="T461" s="5">
        <v>0</v>
      </c>
    </row>
    <row r="462" spans="2:20" x14ac:dyDescent="0.2">
      <c r="B462" s="2">
        <v>1209480</v>
      </c>
      <c r="C462" s="2" t="s">
        <v>13</v>
      </c>
      <c r="D462" s="2" t="s">
        <v>41</v>
      </c>
      <c r="E462" s="3">
        <v>45881.317789351851</v>
      </c>
      <c r="G462" s="2" t="s">
        <v>937</v>
      </c>
      <c r="H462" s="2">
        <v>1740407</v>
      </c>
      <c r="I462" s="2" t="s">
        <v>418</v>
      </c>
      <c r="L462" s="4" t="s">
        <v>422</v>
      </c>
      <c r="M462" s="4">
        <f>+VLOOKUP(L462,'Cotizacion menor valor'!$C$2:$M$60,11,0)</f>
        <v>3347515.15</v>
      </c>
      <c r="N462" s="4" t="b">
        <f t="shared" si="7"/>
        <v>1</v>
      </c>
      <c r="O462">
        <v>21</v>
      </c>
      <c r="P462" s="2" t="s">
        <v>153</v>
      </c>
      <c r="Q462">
        <v>3347515.15</v>
      </c>
      <c r="R462">
        <v>3347515.15</v>
      </c>
      <c r="S462">
        <v>0</v>
      </c>
      <c r="T462" s="5">
        <v>0</v>
      </c>
    </row>
    <row r="463" spans="2:20" x14ac:dyDescent="0.2">
      <c r="B463" s="2">
        <v>1209480</v>
      </c>
      <c r="C463" s="2" t="s">
        <v>13</v>
      </c>
      <c r="D463" s="2" t="s">
        <v>41</v>
      </c>
      <c r="E463" s="3">
        <v>45881.317789351851</v>
      </c>
      <c r="G463" s="2" t="s">
        <v>937</v>
      </c>
      <c r="H463" s="2">
        <v>1740408</v>
      </c>
      <c r="I463" s="2" t="s">
        <v>431</v>
      </c>
      <c r="L463" s="4" t="s">
        <v>435</v>
      </c>
      <c r="M463" s="4">
        <f>+VLOOKUP(L463,'Cotizacion menor valor'!$C$2:$M$60,11,0)</f>
        <v>1947760.9</v>
      </c>
      <c r="N463" s="4" t="b">
        <f t="shared" si="7"/>
        <v>1</v>
      </c>
      <c r="O463">
        <v>21</v>
      </c>
      <c r="P463" s="2" t="s">
        <v>153</v>
      </c>
      <c r="Q463">
        <v>1947760.9</v>
      </c>
      <c r="R463">
        <v>1947760.9</v>
      </c>
      <c r="S463">
        <v>0</v>
      </c>
      <c r="T463" s="5">
        <v>0</v>
      </c>
    </row>
    <row r="464" spans="2:20" x14ac:dyDescent="0.2">
      <c r="B464" s="2">
        <v>1209480</v>
      </c>
      <c r="C464" s="2" t="s">
        <v>13</v>
      </c>
      <c r="D464" s="2" t="s">
        <v>41</v>
      </c>
      <c r="E464" s="3">
        <v>45881.317789351851</v>
      </c>
      <c r="G464" s="2" t="s">
        <v>937</v>
      </c>
      <c r="H464" s="2">
        <v>1740409</v>
      </c>
      <c r="I464" s="2" t="s">
        <v>444</v>
      </c>
      <c r="L464" s="4" t="s">
        <v>448</v>
      </c>
      <c r="M464" s="4">
        <f>+VLOOKUP(L464,'Cotizacion menor valor'!$C$2:$M$60,11,0)</f>
        <v>2306665.77</v>
      </c>
      <c r="N464" s="4" t="b">
        <f t="shared" si="7"/>
        <v>1</v>
      </c>
      <c r="O464">
        <v>21</v>
      </c>
      <c r="P464" s="2" t="s">
        <v>153</v>
      </c>
      <c r="Q464">
        <v>2355091.08</v>
      </c>
      <c r="R464">
        <v>2306665.77</v>
      </c>
      <c r="S464">
        <v>1016931.51</v>
      </c>
      <c r="T464" s="5">
        <v>2.0561969093781291E-2</v>
      </c>
    </row>
    <row r="465" spans="2:20" x14ac:dyDescent="0.2">
      <c r="B465" s="2">
        <v>1209480</v>
      </c>
      <c r="C465" s="2" t="s">
        <v>13</v>
      </c>
      <c r="D465" s="2" t="s">
        <v>41</v>
      </c>
      <c r="E465" s="3">
        <v>45881.317789351851</v>
      </c>
      <c r="G465" s="2" t="s">
        <v>937</v>
      </c>
      <c r="H465" s="2">
        <v>1740410</v>
      </c>
      <c r="I465" s="2" t="s">
        <v>457</v>
      </c>
      <c r="L465" s="4" t="s">
        <v>461</v>
      </c>
      <c r="M465" s="4">
        <f>+VLOOKUP(L465,'Cotizacion menor valor'!$C$2:$M$60,11,0)</f>
        <v>2306665.77</v>
      </c>
      <c r="N465" s="4" t="b">
        <f t="shared" si="7"/>
        <v>1</v>
      </c>
      <c r="O465">
        <v>21</v>
      </c>
      <c r="P465" s="2" t="s">
        <v>153</v>
      </c>
      <c r="Q465">
        <v>2355091.08</v>
      </c>
      <c r="R465">
        <v>2306665.77</v>
      </c>
      <c r="S465">
        <v>1016931.51</v>
      </c>
      <c r="T465" s="5">
        <v>2.0561969093781291E-2</v>
      </c>
    </row>
    <row r="466" spans="2:20" x14ac:dyDescent="0.2">
      <c r="B466" s="2">
        <v>1209480</v>
      </c>
      <c r="C466" s="2" t="s">
        <v>13</v>
      </c>
      <c r="D466" s="2" t="s">
        <v>41</v>
      </c>
      <c r="E466" s="3">
        <v>45881.317789351851</v>
      </c>
      <c r="G466" s="2" t="s">
        <v>937</v>
      </c>
      <c r="H466" s="2">
        <v>1740411</v>
      </c>
      <c r="I466" s="2" t="s">
        <v>470</v>
      </c>
      <c r="L466" s="4" t="s">
        <v>474</v>
      </c>
      <c r="M466" s="4">
        <f>+VLOOKUP(L466,'Cotizacion menor valor'!$C$2:$M$60,11,0)</f>
        <v>962329</v>
      </c>
      <c r="N466" s="4" t="b">
        <f t="shared" si="7"/>
        <v>1</v>
      </c>
      <c r="O466">
        <v>21</v>
      </c>
      <c r="P466" s="2" t="s">
        <v>153</v>
      </c>
      <c r="Q466">
        <v>962329</v>
      </c>
      <c r="R466">
        <v>962329</v>
      </c>
      <c r="S466">
        <v>0</v>
      </c>
      <c r="T466" s="5">
        <v>0</v>
      </c>
    </row>
    <row r="467" spans="2:20" x14ac:dyDescent="0.2">
      <c r="B467" s="2">
        <v>1209480</v>
      </c>
      <c r="C467" s="2" t="s">
        <v>13</v>
      </c>
      <c r="D467" s="2" t="s">
        <v>41</v>
      </c>
      <c r="E467" s="3">
        <v>45881.317789351851</v>
      </c>
      <c r="G467" s="2" t="s">
        <v>937</v>
      </c>
      <c r="H467" s="2">
        <v>1740412</v>
      </c>
      <c r="I467" s="2" t="s">
        <v>483</v>
      </c>
      <c r="L467" s="4" t="s">
        <v>487</v>
      </c>
      <c r="M467" s="4">
        <f>+VLOOKUP(L467,'Cotizacion menor valor'!$C$2:$M$60,11,0)</f>
        <v>278177.25</v>
      </c>
      <c r="N467" s="4" t="b">
        <f t="shared" si="7"/>
        <v>1</v>
      </c>
      <c r="O467">
        <v>21</v>
      </c>
      <c r="P467" s="2" t="s">
        <v>153</v>
      </c>
      <c r="Q467">
        <v>278177.25</v>
      </c>
      <c r="R467">
        <v>278177.25</v>
      </c>
      <c r="S467">
        <v>0</v>
      </c>
      <c r="T467" s="5">
        <v>0</v>
      </c>
    </row>
    <row r="468" spans="2:20" x14ac:dyDescent="0.2">
      <c r="B468" s="2">
        <v>1209480</v>
      </c>
      <c r="C468" s="2" t="s">
        <v>13</v>
      </c>
      <c r="D468" s="2" t="s">
        <v>41</v>
      </c>
      <c r="E468" s="3">
        <v>45881.317789351851</v>
      </c>
      <c r="G468" s="2" t="s">
        <v>937</v>
      </c>
      <c r="H468" s="2">
        <v>1740413</v>
      </c>
      <c r="I468" s="2" t="s">
        <v>496</v>
      </c>
      <c r="L468" s="4" t="s">
        <v>500</v>
      </c>
      <c r="M468" s="4">
        <f>+VLOOKUP(L468,'Cotizacion menor valor'!$C$2:$M$60,11,0)</f>
        <v>278177.25</v>
      </c>
      <c r="N468" s="4" t="b">
        <f t="shared" si="7"/>
        <v>1</v>
      </c>
      <c r="O468">
        <v>21</v>
      </c>
      <c r="P468" s="2" t="s">
        <v>153</v>
      </c>
      <c r="Q468">
        <v>278177.25</v>
      </c>
      <c r="R468">
        <v>278177.25</v>
      </c>
      <c r="S468">
        <v>0</v>
      </c>
      <c r="T468" s="5">
        <v>0</v>
      </c>
    </row>
    <row r="469" spans="2:20" x14ac:dyDescent="0.2">
      <c r="B469" s="2">
        <v>1209480</v>
      </c>
      <c r="C469" s="2" t="s">
        <v>13</v>
      </c>
      <c r="D469" s="2" t="s">
        <v>41</v>
      </c>
      <c r="E469" s="3">
        <v>45881.317789351851</v>
      </c>
      <c r="G469" s="2" t="s">
        <v>937</v>
      </c>
      <c r="H469" s="2">
        <v>1740414</v>
      </c>
      <c r="I469" s="2" t="s">
        <v>509</v>
      </c>
      <c r="L469" s="4" t="s">
        <v>513</v>
      </c>
      <c r="M469" s="4">
        <f>+VLOOKUP(L469,'Cotizacion menor valor'!$C$2:$M$60,11,0)</f>
        <v>2471351.1</v>
      </c>
      <c r="N469" s="4" t="b">
        <f t="shared" si="7"/>
        <v>1</v>
      </c>
      <c r="O469">
        <v>21</v>
      </c>
      <c r="P469" s="2" t="s">
        <v>153</v>
      </c>
      <c r="Q469">
        <v>2846724.3</v>
      </c>
      <c r="R469">
        <v>2471351.1</v>
      </c>
      <c r="S469">
        <v>7882837.2000000002</v>
      </c>
      <c r="T469" s="5">
        <v>0.13186145212586972</v>
      </c>
    </row>
    <row r="470" spans="2:20" x14ac:dyDescent="0.2">
      <c r="B470" s="2">
        <v>1209480</v>
      </c>
      <c r="C470" s="2" t="s">
        <v>13</v>
      </c>
      <c r="D470" s="2" t="s">
        <v>41</v>
      </c>
      <c r="E470" s="3">
        <v>45881.317789351851</v>
      </c>
      <c r="G470" s="2" t="s">
        <v>937</v>
      </c>
      <c r="H470" s="2">
        <v>1740415</v>
      </c>
      <c r="I470" s="2" t="s">
        <v>522</v>
      </c>
      <c r="L470" s="4" t="s">
        <v>526</v>
      </c>
      <c r="M470" s="4">
        <f>+VLOOKUP(L470,'Cotizacion menor valor'!$C$2:$M$60,11,0)</f>
        <v>1948296.5</v>
      </c>
      <c r="N470" s="4" t="b">
        <f t="shared" si="7"/>
        <v>1</v>
      </c>
      <c r="O470">
        <v>21</v>
      </c>
      <c r="P470" s="2" t="s">
        <v>153</v>
      </c>
      <c r="Q470">
        <v>2175998.6</v>
      </c>
      <c r="R470">
        <v>1948296.5</v>
      </c>
      <c r="S470">
        <v>4781744.0999999996</v>
      </c>
      <c r="T470" s="5">
        <v>0.10464257651636356</v>
      </c>
    </row>
    <row r="471" spans="2:20" x14ac:dyDescent="0.2">
      <c r="B471" s="2">
        <v>1209480</v>
      </c>
      <c r="C471" s="2" t="s">
        <v>13</v>
      </c>
      <c r="D471" s="2" t="s">
        <v>41</v>
      </c>
      <c r="E471" s="3">
        <v>45881.317789351851</v>
      </c>
      <c r="G471" s="2" t="s">
        <v>937</v>
      </c>
      <c r="H471" s="2">
        <v>1740416</v>
      </c>
      <c r="I471" s="2" t="s">
        <v>535</v>
      </c>
      <c r="L471" s="4" t="s">
        <v>539</v>
      </c>
      <c r="M471" s="4">
        <f>+VLOOKUP(L471,'Cotizacion menor valor'!$C$2:$M$60,11,0)</f>
        <v>1948296.5</v>
      </c>
      <c r="N471" s="4" t="b">
        <f t="shared" si="7"/>
        <v>1</v>
      </c>
      <c r="O471">
        <v>21</v>
      </c>
      <c r="P471" s="2" t="s">
        <v>153</v>
      </c>
      <c r="Q471">
        <v>2175998.6</v>
      </c>
      <c r="R471">
        <v>1948296.5</v>
      </c>
      <c r="S471">
        <v>4781744.0999999996</v>
      </c>
      <c r="T471" s="5">
        <v>0.10464257651636356</v>
      </c>
    </row>
    <row r="472" spans="2:20" x14ac:dyDescent="0.2">
      <c r="B472" s="2">
        <v>1209480</v>
      </c>
      <c r="C472" s="2" t="s">
        <v>13</v>
      </c>
      <c r="D472" s="2" t="s">
        <v>41</v>
      </c>
      <c r="E472" s="3">
        <v>45881.317789351851</v>
      </c>
      <c r="G472" s="2" t="s">
        <v>937</v>
      </c>
      <c r="H472" s="2">
        <v>1740417</v>
      </c>
      <c r="I472" s="2" t="s">
        <v>548</v>
      </c>
      <c r="L472" s="4" t="s">
        <v>552</v>
      </c>
      <c r="M472" s="4">
        <f>+VLOOKUP(L472,'Cotizacion menor valor'!$C$2:$M$60,11,0)</f>
        <v>8006931.5999999996</v>
      </c>
      <c r="N472" s="4" t="b">
        <f t="shared" si="7"/>
        <v>1</v>
      </c>
      <c r="O472">
        <v>21</v>
      </c>
      <c r="P472" s="2" t="s">
        <v>153</v>
      </c>
      <c r="Q472">
        <v>9732372.1500000004</v>
      </c>
      <c r="R472">
        <v>8006931.5999999996</v>
      </c>
      <c r="S472">
        <v>36234251.549999997</v>
      </c>
      <c r="T472" s="5">
        <v>0.17728879695583774</v>
      </c>
    </row>
    <row r="473" spans="2:20" x14ac:dyDescent="0.2">
      <c r="B473" s="2">
        <v>1209480</v>
      </c>
      <c r="C473" s="2" t="s">
        <v>13</v>
      </c>
      <c r="D473" s="2" t="s">
        <v>41</v>
      </c>
      <c r="E473" s="3">
        <v>45881.317789351851</v>
      </c>
      <c r="G473" s="2" t="s">
        <v>937</v>
      </c>
      <c r="H473" s="2">
        <v>1740418</v>
      </c>
      <c r="I473" s="2" t="s">
        <v>561</v>
      </c>
      <c r="L473" s="4" t="s">
        <v>565</v>
      </c>
      <c r="M473" s="4">
        <f>+VLOOKUP(L473,'Cotizacion menor valor'!$C$2:$M$60,11,0)</f>
        <v>5892156.2000000002</v>
      </c>
      <c r="N473" s="4" t="b">
        <f t="shared" si="7"/>
        <v>1</v>
      </c>
      <c r="O473">
        <v>21</v>
      </c>
      <c r="P473" s="2" t="s">
        <v>153</v>
      </c>
      <c r="Q473">
        <v>7457024.9000000004</v>
      </c>
      <c r="R473">
        <v>5892156.2000000002</v>
      </c>
      <c r="S473">
        <v>32862242.699999999</v>
      </c>
      <c r="T473" s="5">
        <v>0.20985161253786347</v>
      </c>
    </row>
    <row r="474" spans="2:20" x14ac:dyDescent="0.2">
      <c r="B474" s="2">
        <v>1209480</v>
      </c>
      <c r="C474" s="2" t="s">
        <v>13</v>
      </c>
      <c r="D474" s="2" t="s">
        <v>41</v>
      </c>
      <c r="E474" s="3">
        <v>45881.317789351851</v>
      </c>
      <c r="G474" s="2" t="s">
        <v>937</v>
      </c>
      <c r="H474" s="2">
        <v>1740419</v>
      </c>
      <c r="I474" s="2" t="s">
        <v>574</v>
      </c>
      <c r="L474" s="4" t="s">
        <v>578</v>
      </c>
      <c r="M474" s="4">
        <f>+VLOOKUP(L474,'Cotizacion menor valor'!$C$2:$M$60,11,0)</f>
        <v>5892156.2000000002</v>
      </c>
      <c r="N474" s="4" t="b">
        <f t="shared" si="7"/>
        <v>1</v>
      </c>
      <c r="O474">
        <v>21</v>
      </c>
      <c r="P474" s="2" t="s">
        <v>153</v>
      </c>
      <c r="Q474">
        <v>7457024.9000000004</v>
      </c>
      <c r="R474">
        <v>5892156.2000000002</v>
      </c>
      <c r="S474">
        <v>32862242.699999999</v>
      </c>
      <c r="T474" s="5">
        <v>0.20985161253786347</v>
      </c>
    </row>
    <row r="475" spans="2:20" x14ac:dyDescent="0.2">
      <c r="B475" s="2">
        <v>1209480</v>
      </c>
      <c r="C475" s="2" t="s">
        <v>13</v>
      </c>
      <c r="D475" s="2" t="s">
        <v>41</v>
      </c>
      <c r="E475" s="3">
        <v>45881.317789351851</v>
      </c>
      <c r="G475" s="2" t="s">
        <v>937</v>
      </c>
      <c r="H475" s="2">
        <v>1740420</v>
      </c>
      <c r="I475" s="2" t="s">
        <v>587</v>
      </c>
      <c r="L475" s="4" t="s">
        <v>591</v>
      </c>
      <c r="M475" s="4">
        <f>+VLOOKUP(L475,'Cotizacion menor valor'!$C$2:$M$60,11,0)</f>
        <v>1694828.95</v>
      </c>
      <c r="N475" s="4" t="b">
        <f t="shared" si="7"/>
        <v>1</v>
      </c>
      <c r="O475">
        <v>21</v>
      </c>
      <c r="P475" s="2" t="s">
        <v>153</v>
      </c>
      <c r="Q475">
        <v>1694828.95</v>
      </c>
      <c r="R475">
        <v>1694828.95</v>
      </c>
      <c r="S475">
        <v>0</v>
      </c>
      <c r="T475" s="5">
        <v>0</v>
      </c>
    </row>
    <row r="476" spans="2:20" x14ac:dyDescent="0.2">
      <c r="B476" s="2">
        <v>1209480</v>
      </c>
      <c r="C476" s="2" t="s">
        <v>13</v>
      </c>
      <c r="D476" s="2" t="s">
        <v>41</v>
      </c>
      <c r="E476" s="3">
        <v>45881.317789351851</v>
      </c>
      <c r="G476" s="2" t="s">
        <v>937</v>
      </c>
      <c r="H476" s="2">
        <v>1740421</v>
      </c>
      <c r="I476" s="2" t="s">
        <v>600</v>
      </c>
      <c r="L476" s="4" t="s">
        <v>604</v>
      </c>
      <c r="M476" s="4">
        <f>+VLOOKUP(L476,'Cotizacion menor valor'!$C$2:$M$60,11,0)</f>
        <v>1935411.2</v>
      </c>
      <c r="N476" s="4" t="b">
        <f t="shared" si="7"/>
        <v>1</v>
      </c>
      <c r="O476">
        <v>21</v>
      </c>
      <c r="P476" s="2" t="s">
        <v>153</v>
      </c>
      <c r="Q476">
        <v>1935411.2</v>
      </c>
      <c r="R476">
        <v>1935411.2</v>
      </c>
      <c r="S476">
        <v>0</v>
      </c>
      <c r="T476" s="5">
        <v>0</v>
      </c>
    </row>
    <row r="477" spans="2:20" x14ac:dyDescent="0.2">
      <c r="B477" s="2">
        <v>1209480</v>
      </c>
      <c r="C477" s="2" t="s">
        <v>13</v>
      </c>
      <c r="D477" s="2" t="s">
        <v>41</v>
      </c>
      <c r="E477" s="3">
        <v>45881.317789351851</v>
      </c>
      <c r="G477" s="2" t="s">
        <v>937</v>
      </c>
      <c r="H477" s="2">
        <v>1740422</v>
      </c>
      <c r="I477" s="2" t="s">
        <v>613</v>
      </c>
      <c r="L477" s="4" t="s">
        <v>617</v>
      </c>
      <c r="M477" s="4">
        <f>+VLOOKUP(L477,'Cotizacion menor valor'!$C$2:$M$60,11,0)</f>
        <v>4886918.2</v>
      </c>
      <c r="N477" s="4" t="b">
        <f t="shared" si="7"/>
        <v>1</v>
      </c>
      <c r="O477">
        <v>21</v>
      </c>
      <c r="P477" s="2" t="s">
        <v>153</v>
      </c>
      <c r="Q477">
        <v>4886918.2</v>
      </c>
      <c r="R477">
        <v>4886918.2</v>
      </c>
      <c r="S477">
        <v>0</v>
      </c>
      <c r="T477" s="5">
        <v>0</v>
      </c>
    </row>
    <row r="478" spans="2:20" x14ac:dyDescent="0.2">
      <c r="B478" s="2">
        <v>1209480</v>
      </c>
      <c r="C478" s="2" t="s">
        <v>13</v>
      </c>
      <c r="D478" s="2" t="s">
        <v>41</v>
      </c>
      <c r="E478" s="3">
        <v>45881.317789351851</v>
      </c>
      <c r="G478" s="2" t="s">
        <v>937</v>
      </c>
      <c r="H478" s="2">
        <v>1740423</v>
      </c>
      <c r="I478" s="2" t="s">
        <v>626</v>
      </c>
      <c r="L478" s="4" t="s">
        <v>630</v>
      </c>
      <c r="M478" s="4">
        <f>+VLOOKUP(L478,'Cotizacion menor valor'!$C$2:$M$60,11,0)</f>
        <v>2168996.63</v>
      </c>
      <c r="N478" s="4" t="b">
        <f t="shared" si="7"/>
        <v>1</v>
      </c>
      <c r="O478">
        <v>21</v>
      </c>
      <c r="P478" s="2" t="s">
        <v>153</v>
      </c>
      <c r="Q478">
        <v>2168996.63</v>
      </c>
      <c r="R478">
        <v>2168996.63</v>
      </c>
      <c r="S478">
        <v>0</v>
      </c>
      <c r="T478" s="5">
        <v>0</v>
      </c>
    </row>
    <row r="479" spans="2:20" x14ac:dyDescent="0.2">
      <c r="B479" s="2">
        <v>1209480</v>
      </c>
      <c r="C479" s="2" t="s">
        <v>13</v>
      </c>
      <c r="D479" s="2" t="s">
        <v>41</v>
      </c>
      <c r="E479" s="3">
        <v>45881.317789351851</v>
      </c>
      <c r="G479" s="2" t="s">
        <v>937</v>
      </c>
      <c r="H479" s="2">
        <v>1740424</v>
      </c>
      <c r="I479" s="2" t="s">
        <v>639</v>
      </c>
      <c r="L479" t="s">
        <v>643</v>
      </c>
      <c r="M479" s="4">
        <f>+VLOOKUP(L479,'Cotizacion menor valor'!$C$2:$M$60,11,0)</f>
        <v>320683.68</v>
      </c>
      <c r="N479" s="4" t="b">
        <f t="shared" si="7"/>
        <v>1</v>
      </c>
      <c r="O479">
        <v>21</v>
      </c>
      <c r="P479" s="2" t="s">
        <v>153</v>
      </c>
      <c r="Q479">
        <v>424529.97</v>
      </c>
      <c r="R479">
        <v>320683.68</v>
      </c>
      <c r="S479">
        <v>2180772.09</v>
      </c>
      <c r="T479" s="5">
        <v>0.24461474416046528</v>
      </c>
    </row>
    <row r="480" spans="2:20" x14ac:dyDescent="0.2">
      <c r="B480" s="2">
        <v>1209480</v>
      </c>
      <c r="C480" s="2" t="s">
        <v>13</v>
      </c>
      <c r="D480" s="2" t="s">
        <v>41</v>
      </c>
      <c r="E480" s="3">
        <v>45881.317789351851</v>
      </c>
      <c r="G480" s="2" t="s">
        <v>937</v>
      </c>
      <c r="H480" s="2">
        <v>1740425</v>
      </c>
      <c r="I480" s="2" t="s">
        <v>652</v>
      </c>
      <c r="L480" s="4" t="s">
        <v>656</v>
      </c>
      <c r="M480" s="4">
        <f>+VLOOKUP(L480,'Cotizacion menor valor'!$C$2:$M$60,11,0)</f>
        <v>42581.88</v>
      </c>
      <c r="N480" s="4" t="b">
        <f t="shared" si="7"/>
        <v>1</v>
      </c>
      <c r="O480">
        <v>21</v>
      </c>
      <c r="P480" s="2" t="s">
        <v>153</v>
      </c>
      <c r="Q480">
        <v>42581.88</v>
      </c>
      <c r="R480">
        <v>42581.88</v>
      </c>
      <c r="S480">
        <v>0</v>
      </c>
      <c r="T480" s="5">
        <v>0</v>
      </c>
    </row>
    <row r="481" spans="2:20" x14ac:dyDescent="0.2">
      <c r="B481" s="2">
        <v>1209480</v>
      </c>
      <c r="C481" s="2" t="s">
        <v>13</v>
      </c>
      <c r="D481" s="2" t="s">
        <v>41</v>
      </c>
      <c r="E481" s="3">
        <v>45881.317789351851</v>
      </c>
      <c r="G481" s="2" t="s">
        <v>937</v>
      </c>
      <c r="H481" s="2">
        <v>1740426</v>
      </c>
      <c r="I481" s="2" t="s">
        <v>665</v>
      </c>
      <c r="L481" s="4" t="s">
        <v>669</v>
      </c>
      <c r="M481" s="4">
        <f>+VLOOKUP(L481,'Cotizacion menor valor'!$C$2:$M$60,11,0)</f>
        <v>2020798.2</v>
      </c>
      <c r="N481" s="4" t="b">
        <f t="shared" si="7"/>
        <v>1</v>
      </c>
      <c r="O481">
        <v>21</v>
      </c>
      <c r="P481" s="2" t="s">
        <v>153</v>
      </c>
      <c r="Q481">
        <v>2020798.2</v>
      </c>
      <c r="R481">
        <v>2020798.2</v>
      </c>
      <c r="S481">
        <v>0</v>
      </c>
      <c r="T481" s="5">
        <v>0</v>
      </c>
    </row>
    <row r="482" spans="2:20" x14ac:dyDescent="0.2">
      <c r="B482" s="2">
        <v>1209480</v>
      </c>
      <c r="C482" s="2" t="s">
        <v>13</v>
      </c>
      <c r="D482" s="2" t="s">
        <v>41</v>
      </c>
      <c r="E482" s="3">
        <v>45881.317789351851</v>
      </c>
      <c r="G482" s="2" t="s">
        <v>937</v>
      </c>
      <c r="H482" s="2">
        <v>1740427</v>
      </c>
      <c r="I482" s="2" t="s">
        <v>678</v>
      </c>
      <c r="L482" s="4" t="s">
        <v>682</v>
      </c>
      <c r="M482" s="4">
        <f>+VLOOKUP(L482,'Cotizacion menor valor'!$C$2:$M$60,11,0)</f>
        <v>2203927.0499999998</v>
      </c>
      <c r="N482" s="4" t="b">
        <f t="shared" si="7"/>
        <v>1</v>
      </c>
      <c r="O482">
        <v>21</v>
      </c>
      <c r="P482" s="2" t="s">
        <v>153</v>
      </c>
      <c r="Q482">
        <v>2203927.0499999998</v>
      </c>
      <c r="R482">
        <v>2203927.0499999998</v>
      </c>
      <c r="S482">
        <v>0</v>
      </c>
      <c r="T482" s="5">
        <v>0</v>
      </c>
    </row>
    <row r="483" spans="2:20" x14ac:dyDescent="0.2">
      <c r="B483" s="2">
        <v>1209480</v>
      </c>
      <c r="C483" s="2" t="s">
        <v>13</v>
      </c>
      <c r="D483" s="2" t="s">
        <v>41</v>
      </c>
      <c r="E483" s="3">
        <v>45881.317789351851</v>
      </c>
      <c r="G483" s="2" t="s">
        <v>937</v>
      </c>
      <c r="H483" s="2">
        <v>1740428</v>
      </c>
      <c r="I483" s="2" t="s">
        <v>691</v>
      </c>
      <c r="L483" s="4" t="s">
        <v>695</v>
      </c>
      <c r="M483" s="4">
        <f>+VLOOKUP(L483,'Cotizacion menor valor'!$C$2:$M$60,11,0)</f>
        <v>1609977.55</v>
      </c>
      <c r="N483" s="4" t="b">
        <f t="shared" si="7"/>
        <v>1</v>
      </c>
      <c r="O483">
        <v>21</v>
      </c>
      <c r="P483" s="2" t="s">
        <v>153</v>
      </c>
      <c r="Q483">
        <v>3389657.9</v>
      </c>
      <c r="R483">
        <v>1609977.55</v>
      </c>
      <c r="S483">
        <v>37373287.350000001</v>
      </c>
      <c r="T483" s="5">
        <v>0.52503243763920837</v>
      </c>
    </row>
    <row r="484" spans="2:20" x14ac:dyDescent="0.2">
      <c r="B484" s="2">
        <v>1209480</v>
      </c>
      <c r="C484" s="2" t="s">
        <v>13</v>
      </c>
      <c r="D484" s="2" t="s">
        <v>41</v>
      </c>
      <c r="E484" s="3">
        <v>45881.317789351851</v>
      </c>
      <c r="G484" s="2" t="s">
        <v>937</v>
      </c>
      <c r="H484" s="2">
        <v>1740429</v>
      </c>
      <c r="I484" s="2" t="s">
        <v>704</v>
      </c>
      <c r="L484" s="4" t="s">
        <v>708</v>
      </c>
      <c r="M484" s="4">
        <f>+VLOOKUP(L484,'Cotizacion menor valor'!$C$2:$M$60,11,0)</f>
        <v>784886.22</v>
      </c>
      <c r="N484" s="4" t="b">
        <f t="shared" si="7"/>
        <v>1</v>
      </c>
      <c r="O484">
        <v>21</v>
      </c>
      <c r="P484" s="2" t="s">
        <v>153</v>
      </c>
      <c r="Q484">
        <v>888550.56</v>
      </c>
      <c r="R484">
        <v>784886.22</v>
      </c>
      <c r="S484">
        <v>2176951.14</v>
      </c>
      <c r="T484" s="5">
        <v>0.11666678821292961</v>
      </c>
    </row>
    <row r="485" spans="2:20" x14ac:dyDescent="0.2">
      <c r="B485" s="2">
        <v>1209480</v>
      </c>
      <c r="C485" s="2" t="s">
        <v>13</v>
      </c>
      <c r="D485" s="2" t="s">
        <v>41</v>
      </c>
      <c r="E485" s="3">
        <v>45881.317789351851</v>
      </c>
      <c r="G485" s="2" t="s">
        <v>937</v>
      </c>
      <c r="H485" s="2">
        <v>1740430</v>
      </c>
      <c r="I485" s="2" t="s">
        <v>717</v>
      </c>
      <c r="L485" s="4" t="s">
        <v>721</v>
      </c>
      <c r="M485" s="4">
        <f>+VLOOKUP(L485,'Cotizacion menor valor'!$C$2:$M$60,11,0)</f>
        <v>1808913.23</v>
      </c>
      <c r="N485" s="4" t="b">
        <f t="shared" si="7"/>
        <v>1</v>
      </c>
      <c r="O485">
        <v>21</v>
      </c>
      <c r="P485" s="2" t="s">
        <v>153</v>
      </c>
      <c r="Q485">
        <v>1808913.23</v>
      </c>
      <c r="R485">
        <v>1808913.23</v>
      </c>
      <c r="S485">
        <v>0</v>
      </c>
      <c r="T485" s="5">
        <v>0</v>
      </c>
    </row>
    <row r="486" spans="2:20" x14ac:dyDescent="0.2">
      <c r="B486" s="2">
        <v>1209480</v>
      </c>
      <c r="C486" s="2" t="s">
        <v>13</v>
      </c>
      <c r="D486" s="2" t="s">
        <v>41</v>
      </c>
      <c r="E486" s="3">
        <v>45881.317789351851</v>
      </c>
      <c r="G486" s="2" t="s">
        <v>937</v>
      </c>
      <c r="H486" s="2">
        <v>1740431</v>
      </c>
      <c r="I486" s="2" t="s">
        <v>730</v>
      </c>
      <c r="L486" s="4" t="s">
        <v>734</v>
      </c>
      <c r="M486" s="4">
        <f>+VLOOKUP(L486,'Cotizacion menor valor'!$C$2:$M$60,11,0)</f>
        <v>360340.35</v>
      </c>
      <c r="N486" s="4" t="b">
        <f t="shared" si="7"/>
        <v>1</v>
      </c>
      <c r="O486">
        <v>21</v>
      </c>
      <c r="P486" s="2" t="s">
        <v>153</v>
      </c>
      <c r="Q486">
        <v>2824713.2</v>
      </c>
      <c r="R486">
        <v>360340.35</v>
      </c>
      <c r="S486">
        <v>51751829.850000001</v>
      </c>
      <c r="T486" s="5">
        <v>0.87243294292673679</v>
      </c>
    </row>
    <row r="487" spans="2:20" x14ac:dyDescent="0.2">
      <c r="B487" s="2">
        <v>1209480</v>
      </c>
      <c r="C487" s="2" t="s">
        <v>13</v>
      </c>
      <c r="D487" s="2" t="s">
        <v>41</v>
      </c>
      <c r="E487" s="3">
        <v>45881.317789351851</v>
      </c>
      <c r="G487" s="2" t="s">
        <v>937</v>
      </c>
      <c r="H487" s="2">
        <v>1740432</v>
      </c>
      <c r="I487" s="2" t="s">
        <v>743</v>
      </c>
      <c r="L487" s="4" t="s">
        <v>747</v>
      </c>
      <c r="M487" s="4">
        <f>+VLOOKUP(L487,'Cotizacion menor valor'!$C$2:$M$60,11,0)</f>
        <v>5197933.74</v>
      </c>
      <c r="N487" s="4" t="b">
        <f t="shared" si="7"/>
        <v>1</v>
      </c>
      <c r="O487">
        <v>21</v>
      </c>
      <c r="P487" s="2" t="s">
        <v>153</v>
      </c>
      <c r="Q487">
        <v>11419794.66</v>
      </c>
      <c r="R487">
        <v>5197933.74</v>
      </c>
      <c r="S487">
        <v>130659079.31999999</v>
      </c>
      <c r="T487" s="5">
        <v>0.54483124305144026</v>
      </c>
    </row>
    <row r="488" spans="2:20" x14ac:dyDescent="0.2">
      <c r="B488" s="2">
        <v>1209480</v>
      </c>
      <c r="C488" s="2" t="s">
        <v>13</v>
      </c>
      <c r="D488" s="2" t="s">
        <v>41</v>
      </c>
      <c r="E488" s="3">
        <v>45881.317789351851</v>
      </c>
      <c r="G488" s="2" t="s">
        <v>937</v>
      </c>
      <c r="H488" s="2">
        <v>1740433</v>
      </c>
      <c r="I488" s="2" t="s">
        <v>756</v>
      </c>
      <c r="L488" s="4" t="s">
        <v>760</v>
      </c>
      <c r="M488" s="4">
        <f>+VLOOKUP(L488,'Cotizacion menor valor'!$C$2:$M$60,11,0)</f>
        <v>1401935.47</v>
      </c>
      <c r="N488" s="4" t="b">
        <f t="shared" si="7"/>
        <v>1</v>
      </c>
      <c r="O488">
        <v>21</v>
      </c>
      <c r="P488" s="2" t="s">
        <v>153</v>
      </c>
      <c r="Q488">
        <v>1401935.47</v>
      </c>
      <c r="R488">
        <v>1401935.47</v>
      </c>
      <c r="S488">
        <v>0</v>
      </c>
      <c r="T488" s="5">
        <v>0</v>
      </c>
    </row>
    <row r="489" spans="2:20" x14ac:dyDescent="0.2">
      <c r="B489" s="2">
        <v>1209480</v>
      </c>
      <c r="C489" s="2" t="s">
        <v>13</v>
      </c>
      <c r="D489" s="2" t="s">
        <v>41</v>
      </c>
      <c r="E489" s="3">
        <v>45881.317789351851</v>
      </c>
      <c r="G489" s="2" t="s">
        <v>937</v>
      </c>
      <c r="H489" s="2">
        <v>1740434</v>
      </c>
      <c r="I489" s="2" t="s">
        <v>769</v>
      </c>
      <c r="L489" s="4" t="s">
        <v>773</v>
      </c>
      <c r="M489" s="4">
        <f>+VLOOKUP(L489,'Cotizacion menor valor'!$C$2:$M$60,11,0)</f>
        <v>463017.98</v>
      </c>
      <c r="N489" s="4" t="b">
        <f t="shared" si="7"/>
        <v>1</v>
      </c>
      <c r="O489">
        <v>21</v>
      </c>
      <c r="P489" s="2" t="s">
        <v>153</v>
      </c>
      <c r="Q489">
        <v>993037.24</v>
      </c>
      <c r="R489">
        <v>463017.98</v>
      </c>
      <c r="S489">
        <v>11130404.460000001</v>
      </c>
      <c r="T489" s="5">
        <v>0.53373553241568261</v>
      </c>
    </row>
    <row r="490" spans="2:20" x14ac:dyDescent="0.2">
      <c r="B490" s="2">
        <v>1209480</v>
      </c>
      <c r="C490" s="2" t="s">
        <v>13</v>
      </c>
      <c r="D490" s="2" t="s">
        <v>41</v>
      </c>
      <c r="E490" s="3">
        <v>45881.317789351851</v>
      </c>
      <c r="G490" s="2" t="s">
        <v>937</v>
      </c>
      <c r="H490" s="2">
        <v>1740435</v>
      </c>
      <c r="I490" s="2" t="s">
        <v>782</v>
      </c>
      <c r="L490" s="4" t="s">
        <v>786</v>
      </c>
      <c r="M490" s="4">
        <f>+VLOOKUP(L490,'Cotizacion menor valor'!$C$2:$M$60,11,0)</f>
        <v>1287767.8</v>
      </c>
      <c r="N490" s="4" t="b">
        <f t="shared" si="7"/>
        <v>1</v>
      </c>
      <c r="O490">
        <v>21</v>
      </c>
      <c r="P490" s="2" t="s">
        <v>153</v>
      </c>
      <c r="Q490">
        <v>1864526.6</v>
      </c>
      <c r="R490">
        <v>1287767.8</v>
      </c>
      <c r="S490">
        <v>12111934.800000001</v>
      </c>
      <c r="T490" s="5">
        <v>0.30933256731226039</v>
      </c>
    </row>
    <row r="491" spans="2:20" x14ac:dyDescent="0.2">
      <c r="B491" s="2">
        <v>1209480</v>
      </c>
      <c r="C491" s="2" t="s">
        <v>13</v>
      </c>
      <c r="D491" s="2" t="s">
        <v>41</v>
      </c>
      <c r="E491" s="3">
        <v>45881.317789351851</v>
      </c>
      <c r="G491" s="2" t="s">
        <v>937</v>
      </c>
      <c r="H491" s="2">
        <v>1740436</v>
      </c>
      <c r="I491" s="2" t="s">
        <v>795</v>
      </c>
      <c r="L491" s="4" t="s">
        <v>799</v>
      </c>
      <c r="M491" s="4">
        <f>+VLOOKUP(L491,'Cotizacion menor valor'!$C$2:$M$60,11,0)</f>
        <v>711988.41</v>
      </c>
      <c r="N491" s="4" t="b">
        <f t="shared" si="7"/>
        <v>1</v>
      </c>
      <c r="O491">
        <v>21</v>
      </c>
      <c r="P491" s="2" t="s">
        <v>153</v>
      </c>
      <c r="Q491">
        <v>3077840.67</v>
      </c>
      <c r="R491">
        <v>711988.41</v>
      </c>
      <c r="S491">
        <v>49682897.460000001</v>
      </c>
      <c r="T491" s="5">
        <v>0.76867275264122104</v>
      </c>
    </row>
    <row r="492" spans="2:20" x14ac:dyDescent="0.2">
      <c r="B492" s="2">
        <v>1209480</v>
      </c>
      <c r="C492" s="2" t="s">
        <v>13</v>
      </c>
      <c r="D492" s="2" t="s">
        <v>41</v>
      </c>
      <c r="E492" s="3">
        <v>45881.317789351851</v>
      </c>
      <c r="G492" s="2" t="s">
        <v>937</v>
      </c>
      <c r="H492" s="2">
        <v>1740437</v>
      </c>
      <c r="I492" s="2" t="s">
        <v>808</v>
      </c>
      <c r="L492" s="4" t="s">
        <v>812</v>
      </c>
      <c r="M492" s="4">
        <f>+VLOOKUP(L492,'Cotizacion menor valor'!$C$2:$M$60,11,0)</f>
        <v>302802.92</v>
      </c>
      <c r="N492" s="4" t="b">
        <f t="shared" si="7"/>
        <v>1</v>
      </c>
      <c r="O492">
        <v>21</v>
      </c>
      <c r="P492" s="2" t="s">
        <v>153</v>
      </c>
      <c r="Q492">
        <v>806277.36</v>
      </c>
      <c r="R492">
        <v>302802.92</v>
      </c>
      <c r="S492">
        <v>10572963.24</v>
      </c>
      <c r="T492" s="5">
        <v>0.62444323129698198</v>
      </c>
    </row>
    <row r="493" spans="2:20" x14ac:dyDescent="0.2">
      <c r="B493" s="2">
        <v>1209480</v>
      </c>
      <c r="C493" s="2" t="s">
        <v>13</v>
      </c>
      <c r="D493" s="2" t="s">
        <v>41</v>
      </c>
      <c r="E493" s="3">
        <v>45881.317789351851</v>
      </c>
      <c r="G493" s="2" t="s">
        <v>937</v>
      </c>
      <c r="H493" s="2">
        <v>1740438</v>
      </c>
      <c r="I493" s="2" t="s">
        <v>821</v>
      </c>
      <c r="L493" s="4" t="s">
        <v>825</v>
      </c>
      <c r="M493" s="4">
        <f>+VLOOKUP(L493,'Cotizacion menor valor'!$C$2:$M$60,11,0)</f>
        <v>10613242.800000001</v>
      </c>
      <c r="N493" s="4" t="b">
        <f t="shared" si="7"/>
        <v>1</v>
      </c>
      <c r="O493">
        <v>21</v>
      </c>
      <c r="P493" s="2" t="s">
        <v>153</v>
      </c>
      <c r="Q493">
        <v>14150990.4</v>
      </c>
      <c r="R493">
        <v>10613242.800000001</v>
      </c>
      <c r="S493">
        <v>74292699.599999994</v>
      </c>
      <c r="T493" s="5">
        <v>0.25</v>
      </c>
    </row>
    <row r="494" spans="2:20" x14ac:dyDescent="0.2">
      <c r="B494" s="2">
        <v>1209480</v>
      </c>
      <c r="C494" s="2" t="s">
        <v>13</v>
      </c>
      <c r="D494" s="2" t="s">
        <v>41</v>
      </c>
      <c r="E494" s="3">
        <v>45881.317789351851</v>
      </c>
      <c r="G494" s="2" t="s">
        <v>937</v>
      </c>
      <c r="H494" s="2">
        <v>1740439</v>
      </c>
      <c r="I494" s="2" t="s">
        <v>834</v>
      </c>
      <c r="L494" s="4" t="s">
        <v>838</v>
      </c>
      <c r="M494" s="4">
        <f>+VLOOKUP(L494,'Cotizacion menor valor'!$C$2:$M$60,11,0)</f>
        <v>3784567.2</v>
      </c>
      <c r="N494" s="4" t="b">
        <f t="shared" si="7"/>
        <v>1</v>
      </c>
      <c r="O494">
        <v>21</v>
      </c>
      <c r="P494" s="2" t="s">
        <v>153</v>
      </c>
      <c r="Q494">
        <v>3784567.2</v>
      </c>
      <c r="R494">
        <v>3784567.2</v>
      </c>
      <c r="S494">
        <v>0</v>
      </c>
      <c r="T494" s="5">
        <v>0</v>
      </c>
    </row>
    <row r="495" spans="2:20" x14ac:dyDescent="0.2">
      <c r="B495" s="2">
        <v>1209480</v>
      </c>
      <c r="C495" s="2" t="s">
        <v>13</v>
      </c>
      <c r="D495" s="2" t="s">
        <v>41</v>
      </c>
      <c r="E495" s="3">
        <v>45881.317789351851</v>
      </c>
      <c r="G495" s="2" t="s">
        <v>937</v>
      </c>
      <c r="H495" s="2">
        <v>1740440</v>
      </c>
      <c r="I495" s="2" t="s">
        <v>847</v>
      </c>
      <c r="L495" s="31" t="s">
        <v>847</v>
      </c>
      <c r="M495" s="4" t="e">
        <f>+VLOOKUP(L495,'Cotizacion menor valor'!$C$2:$M$60,11,0)</f>
        <v>#N/A</v>
      </c>
      <c r="N495" s="4" t="str">
        <f t="shared" si="7"/>
        <v>n/a</v>
      </c>
      <c r="O495">
        <v>1</v>
      </c>
      <c r="P495" s="2" t="s">
        <v>153</v>
      </c>
      <c r="Q495">
        <v>0</v>
      </c>
      <c r="R495">
        <v>0</v>
      </c>
      <c r="S495">
        <v>0</v>
      </c>
      <c r="T495" s="5"/>
    </row>
    <row r="496" spans="2:20" x14ac:dyDescent="0.2">
      <c r="B496" s="2">
        <v>1209480</v>
      </c>
      <c r="C496" s="2" t="s">
        <v>13</v>
      </c>
      <c r="D496" s="2" t="s">
        <v>41</v>
      </c>
      <c r="E496" s="3">
        <v>45881.317789351851</v>
      </c>
      <c r="G496" s="2" t="s">
        <v>937</v>
      </c>
      <c r="H496" s="2">
        <v>1740441</v>
      </c>
      <c r="I496" s="2" t="s">
        <v>860</v>
      </c>
      <c r="L496" s="31" t="s">
        <v>860</v>
      </c>
      <c r="M496" s="4" t="e">
        <f>+VLOOKUP(L496,'Cotizacion menor valor'!$C$2:$M$60,11,0)</f>
        <v>#N/A</v>
      </c>
      <c r="N496" s="4" t="str">
        <f t="shared" si="7"/>
        <v>n/a</v>
      </c>
      <c r="O496">
        <v>1</v>
      </c>
      <c r="P496" s="2" t="s">
        <v>153</v>
      </c>
      <c r="Q496">
        <v>3640399765.46</v>
      </c>
      <c r="R496">
        <v>3564766039.3800001</v>
      </c>
      <c r="S496">
        <v>75633726.079999998</v>
      </c>
      <c r="T496" s="5">
        <v>2.0776214414035085E-2</v>
      </c>
    </row>
    <row r="497" spans="2:20" x14ac:dyDescent="0.2">
      <c r="B497" s="2">
        <v>1209480</v>
      </c>
      <c r="C497" s="2" t="s">
        <v>13</v>
      </c>
      <c r="D497" s="2" t="s">
        <v>41</v>
      </c>
      <c r="E497" s="3">
        <v>45881.317789351851</v>
      </c>
      <c r="G497" s="2" t="s">
        <v>937</v>
      </c>
      <c r="H497" s="2">
        <v>1740442</v>
      </c>
      <c r="I497" s="2" t="s">
        <v>873</v>
      </c>
      <c r="L497" s="31" t="s">
        <v>873</v>
      </c>
      <c r="M497" s="4" t="e">
        <f>+VLOOKUP(L497,'Cotizacion menor valor'!$C$2:$M$60,11,0)</f>
        <v>#N/A</v>
      </c>
      <c r="N497" s="4" t="str">
        <f t="shared" si="7"/>
        <v>n/a</v>
      </c>
      <c r="O497">
        <v>1</v>
      </c>
      <c r="P497" s="2" t="s">
        <v>153</v>
      </c>
      <c r="Q497">
        <v>691675955.44000006</v>
      </c>
      <c r="R497">
        <v>677305547.48000002</v>
      </c>
      <c r="S497">
        <v>14370407.960000001</v>
      </c>
      <c r="T497" s="5">
        <v>2.0776214420896656E-2</v>
      </c>
    </row>
    <row r="498" spans="2:20" x14ac:dyDescent="0.2">
      <c r="B498" s="2">
        <v>1207667</v>
      </c>
      <c r="C498" s="2" t="s">
        <v>14</v>
      </c>
      <c r="D498" s="2" t="s">
        <v>42</v>
      </c>
      <c r="E498" s="3">
        <v>45881.025520833333</v>
      </c>
      <c r="G498" s="2" t="s">
        <v>937</v>
      </c>
      <c r="H498" s="2">
        <v>1740381</v>
      </c>
      <c r="I498" s="2" t="s">
        <v>64</v>
      </c>
      <c r="L498" s="4" t="s">
        <v>993</v>
      </c>
      <c r="M498" s="4" t="e">
        <f>+VLOOKUP(L498,'Cotizacion menor valor'!$C$2:$M$60,11,0)</f>
        <v>#N/A</v>
      </c>
      <c r="N498" s="4" t="str">
        <f t="shared" si="7"/>
        <v>n/a</v>
      </c>
      <c r="O498">
        <v>21</v>
      </c>
      <c r="P498" s="2" t="s">
        <v>84</v>
      </c>
      <c r="Q498">
        <v>1450014991.3499999</v>
      </c>
      <c r="R498">
        <v>1450014991.3499999</v>
      </c>
      <c r="S498">
        <v>0</v>
      </c>
      <c r="T498" s="5">
        <v>0</v>
      </c>
    </row>
    <row r="499" spans="2:20" x14ac:dyDescent="0.2">
      <c r="B499" s="2">
        <v>1207667</v>
      </c>
      <c r="C499" s="2" t="s">
        <v>14</v>
      </c>
      <c r="D499" s="2" t="s">
        <v>42</v>
      </c>
      <c r="E499" s="3">
        <v>45881.025520833333</v>
      </c>
      <c r="G499" s="2" t="s">
        <v>937</v>
      </c>
      <c r="H499" s="2">
        <v>1740382</v>
      </c>
      <c r="I499" s="2" t="s">
        <v>92</v>
      </c>
      <c r="L499" s="4" t="s">
        <v>994</v>
      </c>
      <c r="M499" s="4" t="e">
        <f>+VLOOKUP(L499,'Cotizacion menor valor'!$C$2:$M$60,11,0)</f>
        <v>#N/A</v>
      </c>
      <c r="N499" s="4" t="str">
        <f t="shared" si="7"/>
        <v>n/a</v>
      </c>
      <c r="O499">
        <v>21</v>
      </c>
      <c r="P499" s="2" t="s">
        <v>84</v>
      </c>
      <c r="Q499">
        <v>9590460</v>
      </c>
      <c r="R499">
        <v>12420990</v>
      </c>
      <c r="S499">
        <v>-59441130</v>
      </c>
      <c r="T499" s="5">
        <v>-0.29514017054447855</v>
      </c>
    </row>
    <row r="500" spans="2:20" x14ac:dyDescent="0.2">
      <c r="B500" s="2">
        <v>1207667</v>
      </c>
      <c r="C500" s="2" t="s">
        <v>14</v>
      </c>
      <c r="D500" s="2" t="s">
        <v>42</v>
      </c>
      <c r="E500" s="3">
        <v>45881.025520833333</v>
      </c>
      <c r="G500" s="2" t="s">
        <v>937</v>
      </c>
      <c r="H500" s="2">
        <v>1740383</v>
      </c>
      <c r="I500" s="2" t="s">
        <v>105</v>
      </c>
      <c r="L500" s="31" t="s">
        <v>997</v>
      </c>
      <c r="M500" s="4" t="e">
        <f>+VLOOKUP(L500,'Cotizacion menor valor'!$C$2:$M$60,11,0)</f>
        <v>#N/A</v>
      </c>
      <c r="N500" s="4" t="str">
        <f t="shared" si="7"/>
        <v>n/a</v>
      </c>
      <c r="O500">
        <v>21</v>
      </c>
      <c r="P500" s="2" t="s">
        <v>84</v>
      </c>
      <c r="Q500">
        <v>935307.52</v>
      </c>
      <c r="R500">
        <v>1211343.3600000001</v>
      </c>
      <c r="S500">
        <v>-5796752.6399999997</v>
      </c>
      <c r="T500" s="5">
        <v>-0.29512843005902484</v>
      </c>
    </row>
    <row r="501" spans="2:20" x14ac:dyDescent="0.2">
      <c r="B501" s="2">
        <v>1207667</v>
      </c>
      <c r="C501" s="2" t="s">
        <v>14</v>
      </c>
      <c r="D501" s="2" t="s">
        <v>42</v>
      </c>
      <c r="E501" s="3">
        <v>45881.025520833333</v>
      </c>
      <c r="G501" s="2" t="s">
        <v>937</v>
      </c>
      <c r="H501" s="2">
        <v>1740384</v>
      </c>
      <c r="I501" s="2" t="s">
        <v>118</v>
      </c>
      <c r="L501" s="4" t="s">
        <v>995</v>
      </c>
      <c r="M501" s="4" t="e">
        <f>+VLOOKUP(L501,'Cotizacion menor valor'!$C$2:$M$60,11,0)</f>
        <v>#N/A</v>
      </c>
      <c r="N501" s="4" t="str">
        <f t="shared" si="7"/>
        <v>n/a</v>
      </c>
      <c r="O501">
        <v>21</v>
      </c>
      <c r="P501" s="2" t="s">
        <v>84</v>
      </c>
      <c r="Q501">
        <v>87282455.790000007</v>
      </c>
      <c r="R501">
        <v>87282455.790000007</v>
      </c>
      <c r="S501">
        <v>0</v>
      </c>
      <c r="T501" s="5">
        <v>0</v>
      </c>
    </row>
    <row r="502" spans="2:20" x14ac:dyDescent="0.2">
      <c r="B502" s="2">
        <v>1207667</v>
      </c>
      <c r="C502" s="2" t="s">
        <v>14</v>
      </c>
      <c r="D502" s="2" t="s">
        <v>42</v>
      </c>
      <c r="E502" s="3">
        <v>45881.025520833333</v>
      </c>
      <c r="G502" s="2" t="s">
        <v>937</v>
      </c>
      <c r="H502" s="2">
        <v>1740385</v>
      </c>
      <c r="I502" s="2" t="s">
        <v>131</v>
      </c>
      <c r="L502" s="4" t="s">
        <v>996</v>
      </c>
      <c r="M502" s="4" t="e">
        <f>+VLOOKUP(L502,'Cotizacion menor valor'!$C$2:$M$60,11,0)</f>
        <v>#N/A</v>
      </c>
      <c r="N502" s="4" t="str">
        <f t="shared" si="7"/>
        <v>n/a</v>
      </c>
      <c r="O502">
        <v>21</v>
      </c>
      <c r="P502" s="2" t="s">
        <v>84</v>
      </c>
      <c r="Q502">
        <v>25340067.809999999</v>
      </c>
      <c r="R502">
        <v>25340067.809999999</v>
      </c>
      <c r="S502">
        <v>0</v>
      </c>
      <c r="T502" s="5">
        <v>0</v>
      </c>
    </row>
    <row r="503" spans="2:20" x14ac:dyDescent="0.2">
      <c r="B503" s="2">
        <v>1207667</v>
      </c>
      <c r="C503" s="2" t="s">
        <v>14</v>
      </c>
      <c r="D503" s="2" t="s">
        <v>42</v>
      </c>
      <c r="E503" s="3">
        <v>45881.025520833333</v>
      </c>
      <c r="G503" s="2" t="s">
        <v>937</v>
      </c>
      <c r="H503" s="2">
        <v>1740386</v>
      </c>
      <c r="I503" s="2" t="s">
        <v>144</v>
      </c>
      <c r="L503" s="4" t="s">
        <v>148</v>
      </c>
      <c r="M503" s="4">
        <f>+VLOOKUP(L503,'Cotizacion menor valor'!$C$2:$M$60,11,0)</f>
        <v>2885395.65</v>
      </c>
      <c r="N503" s="4" t="b">
        <f t="shared" si="7"/>
        <v>1</v>
      </c>
      <c r="O503">
        <v>21</v>
      </c>
      <c r="P503" s="2" t="s">
        <v>153</v>
      </c>
      <c r="Q503">
        <v>3107185.55</v>
      </c>
      <c r="R503">
        <v>2885395.65</v>
      </c>
      <c r="S503">
        <v>4657587.9000000004</v>
      </c>
      <c r="T503" s="5">
        <v>7.1379676698097416E-2</v>
      </c>
    </row>
    <row r="504" spans="2:20" x14ac:dyDescent="0.2">
      <c r="B504" s="2">
        <v>1207667</v>
      </c>
      <c r="C504" s="2" t="s">
        <v>14</v>
      </c>
      <c r="D504" s="2" t="s">
        <v>42</v>
      </c>
      <c r="E504" s="3">
        <v>45881.025520833333</v>
      </c>
      <c r="G504" s="2" t="s">
        <v>937</v>
      </c>
      <c r="H504" s="2">
        <v>1740387</v>
      </c>
      <c r="I504" s="2" t="s">
        <v>158</v>
      </c>
      <c r="L504" s="4" t="s">
        <v>162</v>
      </c>
      <c r="M504" s="4">
        <f>+VLOOKUP(L504,'Cotizacion menor valor'!$C$2:$M$60,11,0)</f>
        <v>1518675.72</v>
      </c>
      <c r="N504" s="4" t="b">
        <f t="shared" si="7"/>
        <v>1</v>
      </c>
      <c r="O504">
        <v>21</v>
      </c>
      <c r="P504" s="2" t="s">
        <v>153</v>
      </c>
      <c r="Q504">
        <v>2122648.56</v>
      </c>
      <c r="R504">
        <v>1518675.72</v>
      </c>
      <c r="S504">
        <v>12683429.640000001</v>
      </c>
      <c r="T504" s="5">
        <v>0.28453737061400308</v>
      </c>
    </row>
    <row r="505" spans="2:20" x14ac:dyDescent="0.2">
      <c r="B505" s="2">
        <v>1207667</v>
      </c>
      <c r="C505" s="2" t="s">
        <v>14</v>
      </c>
      <c r="D505" s="2" t="s">
        <v>42</v>
      </c>
      <c r="E505" s="3">
        <v>45881.025520833333</v>
      </c>
      <c r="G505" s="2" t="s">
        <v>937</v>
      </c>
      <c r="H505" s="2">
        <v>1740388</v>
      </c>
      <c r="I505" s="2" t="s">
        <v>171</v>
      </c>
      <c r="L505" s="4" t="s">
        <v>175</v>
      </c>
      <c r="M505" s="4">
        <f>+VLOOKUP(L505,'Cotizacion menor valor'!$C$2:$M$60,11,0)</f>
        <v>2641589.5</v>
      </c>
      <c r="N505" s="4" t="b">
        <f t="shared" si="7"/>
        <v>1</v>
      </c>
      <c r="O505">
        <v>21</v>
      </c>
      <c r="P505" s="2" t="s">
        <v>153</v>
      </c>
      <c r="Q505">
        <v>3954597.45</v>
      </c>
      <c r="R505">
        <v>2641589.5</v>
      </c>
      <c r="S505">
        <v>27573166.949999999</v>
      </c>
      <c r="T505" s="5">
        <v>0.33202063335169552</v>
      </c>
    </row>
    <row r="506" spans="2:20" x14ac:dyDescent="0.2">
      <c r="B506" s="2">
        <v>1207667</v>
      </c>
      <c r="C506" s="2" t="s">
        <v>14</v>
      </c>
      <c r="D506" s="2" t="s">
        <v>42</v>
      </c>
      <c r="E506" s="3">
        <v>45881.025520833333</v>
      </c>
      <c r="G506" s="2" t="s">
        <v>937</v>
      </c>
      <c r="H506" s="2">
        <v>1740389</v>
      </c>
      <c r="I506" s="2" t="s">
        <v>184</v>
      </c>
      <c r="L506" s="4" t="s">
        <v>188</v>
      </c>
      <c r="M506" s="4">
        <f>+VLOOKUP(L506,'Cotizacion menor valor'!$C$2:$M$60,11,0)</f>
        <v>1236194.1000000001</v>
      </c>
      <c r="N506" s="4" t="b">
        <f t="shared" si="7"/>
        <v>1</v>
      </c>
      <c r="O506">
        <v>21</v>
      </c>
      <c r="P506" s="2" t="s">
        <v>153</v>
      </c>
      <c r="Q506">
        <v>2264158.98</v>
      </c>
      <c r="R506">
        <v>1236194.1000000001</v>
      </c>
      <c r="S506">
        <v>21587262.48</v>
      </c>
      <c r="T506" s="5">
        <v>0.45401621046946095</v>
      </c>
    </row>
    <row r="507" spans="2:20" x14ac:dyDescent="0.2">
      <c r="B507" s="2">
        <v>1207667</v>
      </c>
      <c r="C507" s="2" t="s">
        <v>14</v>
      </c>
      <c r="D507" s="2" t="s">
        <v>42</v>
      </c>
      <c r="E507" s="3">
        <v>45881.025520833333</v>
      </c>
      <c r="G507" s="2" t="s">
        <v>937</v>
      </c>
      <c r="H507" s="2">
        <v>1740390</v>
      </c>
      <c r="I507" s="2" t="s">
        <v>197</v>
      </c>
      <c r="L507" s="4" t="s">
        <v>201</v>
      </c>
      <c r="M507" s="4">
        <f>+VLOOKUP(L507,'Cotizacion menor valor'!$C$2:$M$60,11,0)</f>
        <v>3156483.66</v>
      </c>
      <c r="N507" s="4" t="b">
        <f t="shared" si="7"/>
        <v>1</v>
      </c>
      <c r="O507">
        <v>21</v>
      </c>
      <c r="P507" s="2" t="s">
        <v>153</v>
      </c>
      <c r="Q507">
        <v>5935735.5899999999</v>
      </c>
      <c r="R507">
        <v>3156483.66</v>
      </c>
      <c r="S507">
        <v>58364290.530000001</v>
      </c>
      <c r="T507" s="5">
        <v>0.46822367470044263</v>
      </c>
    </row>
    <row r="508" spans="2:20" x14ac:dyDescent="0.2">
      <c r="B508" s="2">
        <v>1207667</v>
      </c>
      <c r="C508" s="2" t="s">
        <v>14</v>
      </c>
      <c r="D508" s="2" t="s">
        <v>42</v>
      </c>
      <c r="E508" s="3">
        <v>45881.025520833333</v>
      </c>
      <c r="G508" s="2" t="s">
        <v>937</v>
      </c>
      <c r="H508" s="2">
        <v>1740391</v>
      </c>
      <c r="I508" s="2" t="s">
        <v>210</v>
      </c>
      <c r="L508" s="4" t="s">
        <v>214</v>
      </c>
      <c r="M508" s="4">
        <f>+VLOOKUP(L508,'Cotizacion menor valor'!$C$2:$M$60,11,0)</f>
        <v>3062101.38</v>
      </c>
      <c r="N508" s="4" t="b">
        <f t="shared" si="7"/>
        <v>1</v>
      </c>
      <c r="O508">
        <v>21</v>
      </c>
      <c r="P508" s="2" t="s">
        <v>153</v>
      </c>
      <c r="Q508">
        <v>6509456.0999999996</v>
      </c>
      <c r="R508">
        <v>3062101.38</v>
      </c>
      <c r="S508">
        <v>72394449.120000005</v>
      </c>
      <c r="T508" s="5">
        <v>0.52959182257946247</v>
      </c>
    </row>
    <row r="509" spans="2:20" x14ac:dyDescent="0.2">
      <c r="B509" s="2">
        <v>1207667</v>
      </c>
      <c r="C509" s="2" t="s">
        <v>14</v>
      </c>
      <c r="D509" s="2" t="s">
        <v>42</v>
      </c>
      <c r="E509" s="3">
        <v>45881.025520833333</v>
      </c>
      <c r="G509" s="2" t="s">
        <v>937</v>
      </c>
      <c r="H509" s="2">
        <v>1740392</v>
      </c>
      <c r="I509" s="2" t="s">
        <v>223</v>
      </c>
      <c r="L509" s="4" t="s">
        <v>227</v>
      </c>
      <c r="M509" s="4">
        <f>+VLOOKUP(L509,'Cotizacion menor valor'!$C$2:$M$60,11,0)</f>
        <v>355254.39</v>
      </c>
      <c r="N509" s="4" t="b">
        <f t="shared" si="7"/>
        <v>1</v>
      </c>
      <c r="O509">
        <v>21</v>
      </c>
      <c r="P509" s="2" t="s">
        <v>153</v>
      </c>
      <c r="Q509">
        <v>566039.1</v>
      </c>
      <c r="R509">
        <v>355254.39</v>
      </c>
      <c r="S509">
        <v>4426478.91</v>
      </c>
      <c r="T509" s="5">
        <v>0.37238542355112925</v>
      </c>
    </row>
    <row r="510" spans="2:20" x14ac:dyDescent="0.2">
      <c r="B510" s="2">
        <v>1207667</v>
      </c>
      <c r="C510" s="2" t="s">
        <v>14</v>
      </c>
      <c r="D510" s="2" t="s">
        <v>42</v>
      </c>
      <c r="E510" s="3">
        <v>45881.025520833333</v>
      </c>
      <c r="G510" s="2" t="s">
        <v>937</v>
      </c>
      <c r="H510" s="2">
        <v>1740393</v>
      </c>
      <c r="I510" s="2" t="s">
        <v>236</v>
      </c>
      <c r="L510" s="4" t="s">
        <v>240</v>
      </c>
      <c r="M510" s="4">
        <f>+VLOOKUP(L510,'Cotizacion menor valor'!$C$2:$M$60,11,0)</f>
        <v>293916.18</v>
      </c>
      <c r="N510" s="4" t="b">
        <f t="shared" si="7"/>
        <v>1</v>
      </c>
      <c r="O510">
        <v>21</v>
      </c>
      <c r="P510" s="2" t="s">
        <v>153</v>
      </c>
      <c r="Q510">
        <v>495285.18</v>
      </c>
      <c r="R510">
        <v>293916.18</v>
      </c>
      <c r="S510">
        <v>4228749</v>
      </c>
      <c r="T510" s="5">
        <v>0.40657182595287827</v>
      </c>
    </row>
    <row r="511" spans="2:20" x14ac:dyDescent="0.2">
      <c r="B511" s="2">
        <v>1207667</v>
      </c>
      <c r="C511" s="2" t="s">
        <v>14</v>
      </c>
      <c r="D511" s="2" t="s">
        <v>42</v>
      </c>
      <c r="E511" s="3">
        <v>45881.025520833333</v>
      </c>
      <c r="G511" s="2" t="s">
        <v>937</v>
      </c>
      <c r="H511" s="2">
        <v>1740394</v>
      </c>
      <c r="I511" s="2" t="s">
        <v>249</v>
      </c>
      <c r="L511" s="4" t="s">
        <v>253</v>
      </c>
      <c r="M511" s="4">
        <f>+VLOOKUP(L511,'Cotizacion menor valor'!$C$2:$M$60,11,0)</f>
        <v>7909194.9000000004</v>
      </c>
      <c r="N511" s="4" t="b">
        <f t="shared" si="7"/>
        <v>1</v>
      </c>
      <c r="O511">
        <v>21</v>
      </c>
      <c r="P511" s="2" t="s">
        <v>153</v>
      </c>
      <c r="Q511">
        <v>7909194.9000000004</v>
      </c>
      <c r="R511">
        <v>7909194.9000000004</v>
      </c>
      <c r="S511">
        <v>0</v>
      </c>
      <c r="T511" s="5">
        <v>0</v>
      </c>
    </row>
    <row r="512" spans="2:20" x14ac:dyDescent="0.2">
      <c r="B512" s="2">
        <v>1207667</v>
      </c>
      <c r="C512" s="2" t="s">
        <v>14</v>
      </c>
      <c r="D512" s="2" t="s">
        <v>42</v>
      </c>
      <c r="E512" s="3">
        <v>45881.025520833333</v>
      </c>
      <c r="G512" s="2" t="s">
        <v>937</v>
      </c>
      <c r="H512" s="2">
        <v>1740395</v>
      </c>
      <c r="I512" s="2" t="s">
        <v>262</v>
      </c>
      <c r="L512" s="4" t="s">
        <v>266</v>
      </c>
      <c r="M512" s="4">
        <f>+VLOOKUP(L512,'Cotizacion menor valor'!$C$2:$M$60,11,0)</f>
        <v>1981138.14</v>
      </c>
      <c r="N512" s="4" t="b">
        <f t="shared" si="7"/>
        <v>1</v>
      </c>
      <c r="O512">
        <v>21</v>
      </c>
      <c r="P512" s="2" t="s">
        <v>153</v>
      </c>
      <c r="Q512">
        <v>1981138.14</v>
      </c>
      <c r="R512">
        <v>1981138.14</v>
      </c>
      <c r="S512">
        <v>0</v>
      </c>
      <c r="T512" s="5">
        <v>0</v>
      </c>
    </row>
    <row r="513" spans="2:20" x14ac:dyDescent="0.2">
      <c r="B513" s="2">
        <v>1207667</v>
      </c>
      <c r="C513" s="2" t="s">
        <v>14</v>
      </c>
      <c r="D513" s="2" t="s">
        <v>42</v>
      </c>
      <c r="E513" s="3">
        <v>45881.025520833333</v>
      </c>
      <c r="G513" s="2" t="s">
        <v>937</v>
      </c>
      <c r="H513" s="2">
        <v>1740396</v>
      </c>
      <c r="I513" s="2" t="s">
        <v>275</v>
      </c>
      <c r="L513" s="4" t="s">
        <v>279</v>
      </c>
      <c r="M513" s="4">
        <f>+VLOOKUP(L513,'Cotizacion menor valor'!$C$2:$M$60,11,0)</f>
        <v>820677.36</v>
      </c>
      <c r="N513" s="4" t="b">
        <f t="shared" si="7"/>
        <v>1</v>
      </c>
      <c r="O513">
        <v>21</v>
      </c>
      <c r="P513" s="2" t="s">
        <v>153</v>
      </c>
      <c r="Q513">
        <v>2122648.56</v>
      </c>
      <c r="R513">
        <v>820677.36</v>
      </c>
      <c r="S513">
        <v>27341395.199999999</v>
      </c>
      <c r="T513" s="5">
        <v>0.61337106129334951</v>
      </c>
    </row>
    <row r="514" spans="2:20" x14ac:dyDescent="0.2">
      <c r="B514" s="2">
        <v>1207667</v>
      </c>
      <c r="C514" s="2" t="s">
        <v>14</v>
      </c>
      <c r="D514" s="2" t="s">
        <v>42</v>
      </c>
      <c r="E514" s="3">
        <v>45881.025520833333</v>
      </c>
      <c r="G514" s="2" t="s">
        <v>937</v>
      </c>
      <c r="H514" s="2">
        <v>1740397</v>
      </c>
      <c r="I514" s="2" t="s">
        <v>288</v>
      </c>
      <c r="L514" s="4" t="s">
        <v>292</v>
      </c>
      <c r="M514" s="4">
        <f>+VLOOKUP(L514,'Cotizacion menor valor'!$C$2:$M$60,11,0)</f>
        <v>1371786</v>
      </c>
      <c r="N514" s="4" t="b">
        <f t="shared" si="7"/>
        <v>1</v>
      </c>
      <c r="O514">
        <v>21</v>
      </c>
      <c r="P514" s="2" t="s">
        <v>153</v>
      </c>
      <c r="Q514">
        <v>1981138.14</v>
      </c>
      <c r="R514">
        <v>1371786</v>
      </c>
      <c r="S514">
        <v>12796394.939999999</v>
      </c>
      <c r="T514" s="5">
        <v>0.30757680532060222</v>
      </c>
    </row>
    <row r="515" spans="2:20" x14ac:dyDescent="0.2">
      <c r="B515" s="2">
        <v>1207667</v>
      </c>
      <c r="C515" s="2" t="s">
        <v>14</v>
      </c>
      <c r="D515" s="2" t="s">
        <v>42</v>
      </c>
      <c r="E515" s="3">
        <v>45881.025520833333</v>
      </c>
      <c r="G515" s="2" t="s">
        <v>937</v>
      </c>
      <c r="H515" s="2">
        <v>1740398</v>
      </c>
      <c r="I515" s="2" t="s">
        <v>301</v>
      </c>
      <c r="L515" s="4" t="s">
        <v>305</v>
      </c>
      <c r="M515" s="4">
        <f>+VLOOKUP(L515,'Cotizacion menor valor'!$C$2:$M$60,11,0)</f>
        <v>661411.38</v>
      </c>
      <c r="N515" s="4" t="b">
        <f t="shared" ref="N515:N578" si="8">IFERROR(M515=R515,"n/a")</f>
        <v>1</v>
      </c>
      <c r="O515">
        <v>21</v>
      </c>
      <c r="P515" s="2" t="s">
        <v>153</v>
      </c>
      <c r="Q515">
        <v>990569.07</v>
      </c>
      <c r="R515">
        <v>661411.38</v>
      </c>
      <c r="S515">
        <v>6912311.4900000002</v>
      </c>
      <c r="T515" s="5">
        <v>0.33229150795108109</v>
      </c>
    </row>
    <row r="516" spans="2:20" x14ac:dyDescent="0.2">
      <c r="B516" s="2">
        <v>1207667</v>
      </c>
      <c r="C516" s="2" t="s">
        <v>14</v>
      </c>
      <c r="D516" s="2" t="s">
        <v>42</v>
      </c>
      <c r="E516" s="3">
        <v>45881.025520833333</v>
      </c>
      <c r="G516" s="2" t="s">
        <v>937</v>
      </c>
      <c r="H516" s="2">
        <v>1740399</v>
      </c>
      <c r="I516" s="2" t="s">
        <v>314</v>
      </c>
      <c r="L516" s="4" t="s">
        <v>318</v>
      </c>
      <c r="M516" s="4">
        <f>+VLOOKUP(L516,'Cotizacion menor valor'!$C$2:$M$60,11,0)</f>
        <v>2655015.5499999998</v>
      </c>
      <c r="N516" s="4" t="b">
        <f t="shared" si="8"/>
        <v>1</v>
      </c>
      <c r="O516">
        <v>21</v>
      </c>
      <c r="P516" s="2" t="s">
        <v>153</v>
      </c>
      <c r="Q516">
        <v>2655015.5499999998</v>
      </c>
      <c r="R516">
        <v>2655015.5499999998</v>
      </c>
      <c r="S516">
        <v>0</v>
      </c>
      <c r="T516" s="5">
        <v>0</v>
      </c>
    </row>
    <row r="517" spans="2:20" x14ac:dyDescent="0.2">
      <c r="B517" s="2">
        <v>1207667</v>
      </c>
      <c r="C517" s="2" t="s">
        <v>14</v>
      </c>
      <c r="D517" s="2" t="s">
        <v>42</v>
      </c>
      <c r="E517" s="3">
        <v>45881.025520833333</v>
      </c>
      <c r="G517" s="2" t="s">
        <v>937</v>
      </c>
      <c r="H517" s="2">
        <v>1740400</v>
      </c>
      <c r="I517" s="2" t="s">
        <v>327</v>
      </c>
      <c r="L517" s="4" t="s">
        <v>331</v>
      </c>
      <c r="M517" s="4">
        <f>+VLOOKUP(L517,'Cotizacion menor valor'!$C$2:$M$60,11,0)</f>
        <v>1330085.46</v>
      </c>
      <c r="N517" s="4" t="b">
        <f t="shared" si="8"/>
        <v>1</v>
      </c>
      <c r="O517">
        <v>21</v>
      </c>
      <c r="P517" s="2" t="s">
        <v>153</v>
      </c>
      <c r="Q517">
        <v>1330085.46</v>
      </c>
      <c r="R517">
        <v>1330085.46</v>
      </c>
      <c r="S517">
        <v>0</v>
      </c>
      <c r="T517" s="5">
        <v>0</v>
      </c>
    </row>
    <row r="518" spans="2:20" x14ac:dyDescent="0.2">
      <c r="B518" s="2">
        <v>1207667</v>
      </c>
      <c r="C518" s="2" t="s">
        <v>14</v>
      </c>
      <c r="D518" s="2" t="s">
        <v>42</v>
      </c>
      <c r="E518" s="3">
        <v>45881.025520833333</v>
      </c>
      <c r="G518" s="2" t="s">
        <v>937</v>
      </c>
      <c r="H518" s="2">
        <v>1740401</v>
      </c>
      <c r="I518" s="2" t="s">
        <v>340</v>
      </c>
      <c r="L518" s="4" t="s">
        <v>344</v>
      </c>
      <c r="M518" s="4">
        <f>+VLOOKUP(L518,'Cotizacion menor valor'!$C$2:$M$60,11,0)</f>
        <v>215877.7</v>
      </c>
      <c r="N518" s="4" t="b">
        <f t="shared" si="8"/>
        <v>1</v>
      </c>
      <c r="O518">
        <v>21</v>
      </c>
      <c r="P518" s="2" t="s">
        <v>153</v>
      </c>
      <c r="Q518">
        <v>215877.7</v>
      </c>
      <c r="R518">
        <v>215877.7</v>
      </c>
      <c r="S518">
        <v>0</v>
      </c>
      <c r="T518" s="5">
        <v>0</v>
      </c>
    </row>
    <row r="519" spans="2:20" x14ac:dyDescent="0.2">
      <c r="B519" s="2">
        <v>1207667</v>
      </c>
      <c r="C519" s="2" t="s">
        <v>14</v>
      </c>
      <c r="D519" s="2" t="s">
        <v>42</v>
      </c>
      <c r="E519" s="3">
        <v>45881.025520833333</v>
      </c>
      <c r="G519" s="2" t="s">
        <v>937</v>
      </c>
      <c r="H519" s="2">
        <v>1740402</v>
      </c>
      <c r="I519" s="2" t="s">
        <v>353</v>
      </c>
      <c r="L519" s="4" t="s">
        <v>357</v>
      </c>
      <c r="M519" s="4">
        <f>+VLOOKUP(L519,'Cotizacion menor valor'!$C$2:$M$60,11,0)</f>
        <v>1388728.4</v>
      </c>
      <c r="N519" s="4" t="b">
        <f t="shared" si="8"/>
        <v>1</v>
      </c>
      <c r="O519">
        <v>21</v>
      </c>
      <c r="P519" s="2" t="s">
        <v>153</v>
      </c>
      <c r="Q519">
        <v>1388728.4</v>
      </c>
      <c r="R519">
        <v>1388728.4</v>
      </c>
      <c r="S519">
        <v>0</v>
      </c>
      <c r="T519" s="5">
        <v>0</v>
      </c>
    </row>
    <row r="520" spans="2:20" x14ac:dyDescent="0.2">
      <c r="B520" s="2">
        <v>1207667</v>
      </c>
      <c r="C520" s="2" t="s">
        <v>14</v>
      </c>
      <c r="D520" s="2" t="s">
        <v>42</v>
      </c>
      <c r="E520" s="3">
        <v>45881.025520833333</v>
      </c>
      <c r="G520" s="2" t="s">
        <v>937</v>
      </c>
      <c r="H520" s="2">
        <v>1740403</v>
      </c>
      <c r="I520" s="2" t="s">
        <v>366</v>
      </c>
      <c r="L520" s="4" t="s">
        <v>370</v>
      </c>
      <c r="M520" s="4">
        <f>+VLOOKUP(L520,'Cotizacion menor valor'!$C$2:$M$60,11,0)</f>
        <v>678493.56</v>
      </c>
      <c r="N520" s="4" t="b">
        <f t="shared" si="8"/>
        <v>1</v>
      </c>
      <c r="O520">
        <v>21</v>
      </c>
      <c r="P520" s="2" t="s">
        <v>153</v>
      </c>
      <c r="Q520">
        <v>678493.56</v>
      </c>
      <c r="R520">
        <v>678493.56</v>
      </c>
      <c r="S520">
        <v>0</v>
      </c>
      <c r="T520" s="5">
        <v>0</v>
      </c>
    </row>
    <row r="521" spans="2:20" x14ac:dyDescent="0.2">
      <c r="B521" s="2">
        <v>1207667</v>
      </c>
      <c r="C521" s="2" t="s">
        <v>14</v>
      </c>
      <c r="D521" s="2" t="s">
        <v>42</v>
      </c>
      <c r="E521" s="3">
        <v>45881.025520833333</v>
      </c>
      <c r="G521" s="2" t="s">
        <v>937</v>
      </c>
      <c r="H521" s="2">
        <v>1740404</v>
      </c>
      <c r="I521" s="2" t="s">
        <v>379</v>
      </c>
      <c r="L521" s="4" t="s">
        <v>383</v>
      </c>
      <c r="M521" s="4">
        <f>+VLOOKUP(L521,'Cotizacion menor valor'!$C$2:$M$60,11,0)</f>
        <v>3347515.15</v>
      </c>
      <c r="N521" s="4" t="b">
        <f t="shared" si="8"/>
        <v>1</v>
      </c>
      <c r="O521">
        <v>21</v>
      </c>
      <c r="P521" s="2" t="s">
        <v>153</v>
      </c>
      <c r="Q521">
        <v>3347515.15</v>
      </c>
      <c r="R521">
        <v>3347515.15</v>
      </c>
      <c r="S521">
        <v>0</v>
      </c>
      <c r="T521" s="5">
        <v>0</v>
      </c>
    </row>
    <row r="522" spans="2:20" x14ac:dyDescent="0.2">
      <c r="B522" s="2">
        <v>1207667</v>
      </c>
      <c r="C522" s="2" t="s">
        <v>14</v>
      </c>
      <c r="D522" s="2" t="s">
        <v>42</v>
      </c>
      <c r="E522" s="3">
        <v>45881.025520833333</v>
      </c>
      <c r="G522" s="2" t="s">
        <v>937</v>
      </c>
      <c r="H522" s="2">
        <v>1740405</v>
      </c>
      <c r="I522" s="2" t="s">
        <v>392</v>
      </c>
      <c r="L522" s="4" t="s">
        <v>396</v>
      </c>
      <c r="M522" s="4">
        <f>+VLOOKUP(L522,'Cotizacion menor valor'!$C$2:$M$60,11,0)</f>
        <v>559044.72</v>
      </c>
      <c r="N522" s="4" t="b">
        <f t="shared" si="8"/>
        <v>1</v>
      </c>
      <c r="O522">
        <v>21</v>
      </c>
      <c r="P522" s="2" t="s">
        <v>153</v>
      </c>
      <c r="Q522">
        <v>559044.72</v>
      </c>
      <c r="R522">
        <v>559044.72</v>
      </c>
      <c r="S522">
        <v>0</v>
      </c>
      <c r="T522" s="5">
        <v>0</v>
      </c>
    </row>
    <row r="523" spans="2:20" x14ac:dyDescent="0.2">
      <c r="B523" s="2">
        <v>1207667</v>
      </c>
      <c r="C523" s="2" t="s">
        <v>14</v>
      </c>
      <c r="D523" s="2" t="s">
        <v>42</v>
      </c>
      <c r="E523" s="3">
        <v>45881.025520833333</v>
      </c>
      <c r="G523" s="2" t="s">
        <v>937</v>
      </c>
      <c r="H523" s="2">
        <v>1740406</v>
      </c>
      <c r="I523" s="2" t="s">
        <v>405</v>
      </c>
      <c r="L523" s="4" t="s">
        <v>409</v>
      </c>
      <c r="M523" s="4">
        <f>+VLOOKUP(L523,'Cotizacion menor valor'!$C$2:$M$60,11,0)</f>
        <v>5087777.78</v>
      </c>
      <c r="N523" s="4" t="b">
        <f t="shared" si="8"/>
        <v>1</v>
      </c>
      <c r="O523">
        <v>21</v>
      </c>
      <c r="P523" s="2" t="s">
        <v>153</v>
      </c>
      <c r="Q523">
        <v>5087777.78</v>
      </c>
      <c r="R523">
        <v>5087777.78</v>
      </c>
      <c r="S523">
        <v>0</v>
      </c>
      <c r="T523" s="5">
        <v>0</v>
      </c>
    </row>
    <row r="524" spans="2:20" x14ac:dyDescent="0.2">
      <c r="B524" s="2">
        <v>1207667</v>
      </c>
      <c r="C524" s="2" t="s">
        <v>14</v>
      </c>
      <c r="D524" s="2" t="s">
        <v>42</v>
      </c>
      <c r="E524" s="3">
        <v>45881.025520833333</v>
      </c>
      <c r="G524" s="2" t="s">
        <v>937</v>
      </c>
      <c r="H524" s="2">
        <v>1740407</v>
      </c>
      <c r="I524" s="2" t="s">
        <v>418</v>
      </c>
      <c r="L524" s="4" t="s">
        <v>422</v>
      </c>
      <c r="M524" s="4">
        <f>+VLOOKUP(L524,'Cotizacion menor valor'!$C$2:$M$60,11,0)</f>
        <v>3347515.15</v>
      </c>
      <c r="N524" s="4" t="b">
        <f t="shared" si="8"/>
        <v>1</v>
      </c>
      <c r="O524">
        <v>21</v>
      </c>
      <c r="P524" s="2" t="s">
        <v>153</v>
      </c>
      <c r="Q524">
        <v>3347515.15</v>
      </c>
      <c r="R524">
        <v>3347515.15</v>
      </c>
      <c r="S524">
        <v>0</v>
      </c>
      <c r="T524" s="5">
        <v>0</v>
      </c>
    </row>
    <row r="525" spans="2:20" x14ac:dyDescent="0.2">
      <c r="B525" s="2">
        <v>1207667</v>
      </c>
      <c r="C525" s="2" t="s">
        <v>14</v>
      </c>
      <c r="D525" s="2" t="s">
        <v>42</v>
      </c>
      <c r="E525" s="3">
        <v>45881.025520833333</v>
      </c>
      <c r="G525" s="2" t="s">
        <v>937</v>
      </c>
      <c r="H525" s="2">
        <v>1740408</v>
      </c>
      <c r="I525" s="2" t="s">
        <v>431</v>
      </c>
      <c r="L525" s="4" t="s">
        <v>435</v>
      </c>
      <c r="M525" s="4">
        <f>+VLOOKUP(L525,'Cotizacion menor valor'!$C$2:$M$60,11,0)</f>
        <v>1947760.9</v>
      </c>
      <c r="N525" s="4" t="b">
        <f t="shared" si="8"/>
        <v>1</v>
      </c>
      <c r="O525">
        <v>21</v>
      </c>
      <c r="P525" s="2" t="s">
        <v>153</v>
      </c>
      <c r="Q525">
        <v>1947760.9</v>
      </c>
      <c r="R525">
        <v>1947760.9</v>
      </c>
      <c r="S525">
        <v>0</v>
      </c>
      <c r="T525" s="5">
        <v>0</v>
      </c>
    </row>
    <row r="526" spans="2:20" x14ac:dyDescent="0.2">
      <c r="B526" s="2">
        <v>1207667</v>
      </c>
      <c r="C526" s="2" t="s">
        <v>14</v>
      </c>
      <c r="D526" s="2" t="s">
        <v>42</v>
      </c>
      <c r="E526" s="3">
        <v>45881.025520833333</v>
      </c>
      <c r="G526" s="2" t="s">
        <v>937</v>
      </c>
      <c r="H526" s="2">
        <v>1740409</v>
      </c>
      <c r="I526" s="2" t="s">
        <v>444</v>
      </c>
      <c r="L526" s="4" t="s">
        <v>448</v>
      </c>
      <c r="M526" s="4">
        <f>+VLOOKUP(L526,'Cotizacion menor valor'!$C$2:$M$60,11,0)</f>
        <v>2306665.77</v>
      </c>
      <c r="N526" s="4" t="b">
        <f t="shared" si="8"/>
        <v>1</v>
      </c>
      <c r="O526">
        <v>21</v>
      </c>
      <c r="P526" s="2" t="s">
        <v>153</v>
      </c>
      <c r="Q526">
        <v>2355091.08</v>
      </c>
      <c r="R526">
        <v>2306665.77</v>
      </c>
      <c r="S526">
        <v>1016931.51</v>
      </c>
      <c r="T526" s="5">
        <v>2.0561969093781291E-2</v>
      </c>
    </row>
    <row r="527" spans="2:20" x14ac:dyDescent="0.2">
      <c r="B527" s="2">
        <v>1207667</v>
      </c>
      <c r="C527" s="2" t="s">
        <v>14</v>
      </c>
      <c r="D527" s="2" t="s">
        <v>42</v>
      </c>
      <c r="E527" s="3">
        <v>45881.025520833333</v>
      </c>
      <c r="G527" s="2" t="s">
        <v>937</v>
      </c>
      <c r="H527" s="2">
        <v>1740410</v>
      </c>
      <c r="I527" s="2" t="s">
        <v>457</v>
      </c>
      <c r="L527" s="4" t="s">
        <v>461</v>
      </c>
      <c r="M527" s="4">
        <f>+VLOOKUP(L527,'Cotizacion menor valor'!$C$2:$M$60,11,0)</f>
        <v>2306665.77</v>
      </c>
      <c r="N527" s="4" t="b">
        <f t="shared" si="8"/>
        <v>1</v>
      </c>
      <c r="O527">
        <v>21</v>
      </c>
      <c r="P527" s="2" t="s">
        <v>153</v>
      </c>
      <c r="Q527">
        <v>2355091.08</v>
      </c>
      <c r="R527">
        <v>2306665.77</v>
      </c>
      <c r="S527">
        <v>1016931.51</v>
      </c>
      <c r="T527" s="5">
        <v>2.0561969093781291E-2</v>
      </c>
    </row>
    <row r="528" spans="2:20" x14ac:dyDescent="0.2">
      <c r="B528" s="2">
        <v>1207667</v>
      </c>
      <c r="C528" s="2" t="s">
        <v>14</v>
      </c>
      <c r="D528" s="2" t="s">
        <v>42</v>
      </c>
      <c r="E528" s="3">
        <v>45881.025520833333</v>
      </c>
      <c r="G528" s="2" t="s">
        <v>937</v>
      </c>
      <c r="H528" s="2">
        <v>1740411</v>
      </c>
      <c r="I528" s="2" t="s">
        <v>470</v>
      </c>
      <c r="L528" s="4" t="s">
        <v>474</v>
      </c>
      <c r="M528" s="4">
        <f>+VLOOKUP(L528,'Cotizacion menor valor'!$C$2:$M$60,11,0)</f>
        <v>962329</v>
      </c>
      <c r="N528" s="4" t="b">
        <f t="shared" si="8"/>
        <v>1</v>
      </c>
      <c r="O528">
        <v>21</v>
      </c>
      <c r="P528" s="2" t="s">
        <v>153</v>
      </c>
      <c r="Q528">
        <v>962329</v>
      </c>
      <c r="R528">
        <v>962329</v>
      </c>
      <c r="S528">
        <v>0</v>
      </c>
      <c r="T528" s="5">
        <v>0</v>
      </c>
    </row>
    <row r="529" spans="2:20" x14ac:dyDescent="0.2">
      <c r="B529" s="2">
        <v>1207667</v>
      </c>
      <c r="C529" s="2" t="s">
        <v>14</v>
      </c>
      <c r="D529" s="2" t="s">
        <v>42</v>
      </c>
      <c r="E529" s="3">
        <v>45881.025520833333</v>
      </c>
      <c r="G529" s="2" t="s">
        <v>937</v>
      </c>
      <c r="H529" s="2">
        <v>1740412</v>
      </c>
      <c r="I529" s="2" t="s">
        <v>483</v>
      </c>
      <c r="L529" s="4" t="s">
        <v>487</v>
      </c>
      <c r="M529" s="4">
        <f>+VLOOKUP(L529,'Cotizacion menor valor'!$C$2:$M$60,11,0)</f>
        <v>278177.25</v>
      </c>
      <c r="N529" s="4" t="b">
        <f t="shared" si="8"/>
        <v>1</v>
      </c>
      <c r="O529">
        <v>21</v>
      </c>
      <c r="P529" s="2" t="s">
        <v>153</v>
      </c>
      <c r="Q529">
        <v>278177.25</v>
      </c>
      <c r="R529">
        <v>278177.25</v>
      </c>
      <c r="S529">
        <v>0</v>
      </c>
      <c r="T529" s="5">
        <v>0</v>
      </c>
    </row>
    <row r="530" spans="2:20" x14ac:dyDescent="0.2">
      <c r="B530" s="2">
        <v>1207667</v>
      </c>
      <c r="C530" s="2" t="s">
        <v>14</v>
      </c>
      <c r="D530" s="2" t="s">
        <v>42</v>
      </c>
      <c r="E530" s="3">
        <v>45881.025520833333</v>
      </c>
      <c r="G530" s="2" t="s">
        <v>937</v>
      </c>
      <c r="H530" s="2">
        <v>1740413</v>
      </c>
      <c r="I530" s="2" t="s">
        <v>496</v>
      </c>
      <c r="L530" s="4" t="s">
        <v>500</v>
      </c>
      <c r="M530" s="4">
        <f>+VLOOKUP(L530,'Cotizacion menor valor'!$C$2:$M$60,11,0)</f>
        <v>278177.25</v>
      </c>
      <c r="N530" s="4" t="b">
        <f t="shared" si="8"/>
        <v>1</v>
      </c>
      <c r="O530">
        <v>21</v>
      </c>
      <c r="P530" s="2" t="s">
        <v>153</v>
      </c>
      <c r="Q530">
        <v>278177.25</v>
      </c>
      <c r="R530">
        <v>278177.25</v>
      </c>
      <c r="S530">
        <v>0</v>
      </c>
      <c r="T530" s="5">
        <v>0</v>
      </c>
    </row>
    <row r="531" spans="2:20" x14ac:dyDescent="0.2">
      <c r="B531" s="2">
        <v>1207667</v>
      </c>
      <c r="C531" s="2" t="s">
        <v>14</v>
      </c>
      <c r="D531" s="2" t="s">
        <v>42</v>
      </c>
      <c r="E531" s="3">
        <v>45881.025520833333</v>
      </c>
      <c r="G531" s="2" t="s">
        <v>937</v>
      </c>
      <c r="H531" s="2">
        <v>1740414</v>
      </c>
      <c r="I531" s="2" t="s">
        <v>509</v>
      </c>
      <c r="L531" s="4" t="s">
        <v>513</v>
      </c>
      <c r="M531" s="4">
        <f>+VLOOKUP(L531,'Cotizacion menor valor'!$C$2:$M$60,11,0)</f>
        <v>2471351.1</v>
      </c>
      <c r="N531" s="4" t="b">
        <f t="shared" si="8"/>
        <v>1</v>
      </c>
      <c r="O531">
        <v>21</v>
      </c>
      <c r="P531" s="2" t="s">
        <v>153</v>
      </c>
      <c r="Q531">
        <v>2846724.3</v>
      </c>
      <c r="R531">
        <v>2471351.1</v>
      </c>
      <c r="S531">
        <v>7882837.2000000002</v>
      </c>
      <c r="T531" s="5">
        <v>0.13186145212586972</v>
      </c>
    </row>
    <row r="532" spans="2:20" x14ac:dyDescent="0.2">
      <c r="B532" s="2">
        <v>1207667</v>
      </c>
      <c r="C532" s="2" t="s">
        <v>14</v>
      </c>
      <c r="D532" s="2" t="s">
        <v>42</v>
      </c>
      <c r="E532" s="3">
        <v>45881.025520833333</v>
      </c>
      <c r="G532" s="2" t="s">
        <v>937</v>
      </c>
      <c r="H532" s="2">
        <v>1740415</v>
      </c>
      <c r="I532" s="2" t="s">
        <v>522</v>
      </c>
      <c r="L532" s="4" t="s">
        <v>526</v>
      </c>
      <c r="M532" s="4">
        <f>+VLOOKUP(L532,'Cotizacion menor valor'!$C$2:$M$60,11,0)</f>
        <v>1948296.5</v>
      </c>
      <c r="N532" s="4" t="b">
        <f t="shared" si="8"/>
        <v>1</v>
      </c>
      <c r="O532">
        <v>21</v>
      </c>
      <c r="P532" s="2" t="s">
        <v>153</v>
      </c>
      <c r="Q532">
        <v>2175998.6</v>
      </c>
      <c r="R532">
        <v>1948296.5</v>
      </c>
      <c r="S532">
        <v>4781744.0999999996</v>
      </c>
      <c r="T532" s="5">
        <v>0.10464257651636356</v>
      </c>
    </row>
    <row r="533" spans="2:20" x14ac:dyDescent="0.2">
      <c r="B533" s="2">
        <v>1207667</v>
      </c>
      <c r="C533" s="2" t="s">
        <v>14</v>
      </c>
      <c r="D533" s="2" t="s">
        <v>42</v>
      </c>
      <c r="E533" s="3">
        <v>45881.025520833333</v>
      </c>
      <c r="G533" s="2" t="s">
        <v>937</v>
      </c>
      <c r="H533" s="2">
        <v>1740416</v>
      </c>
      <c r="I533" s="2" t="s">
        <v>535</v>
      </c>
      <c r="L533" s="4" t="s">
        <v>539</v>
      </c>
      <c r="M533" s="4">
        <f>+VLOOKUP(L533,'Cotizacion menor valor'!$C$2:$M$60,11,0)</f>
        <v>1948296.5</v>
      </c>
      <c r="N533" s="4" t="b">
        <f t="shared" si="8"/>
        <v>1</v>
      </c>
      <c r="O533">
        <v>21</v>
      </c>
      <c r="P533" s="2" t="s">
        <v>153</v>
      </c>
      <c r="Q533">
        <v>2175998.6</v>
      </c>
      <c r="R533">
        <v>1948296.5</v>
      </c>
      <c r="S533">
        <v>4781744.0999999996</v>
      </c>
      <c r="T533" s="5">
        <v>0.10464257651636356</v>
      </c>
    </row>
    <row r="534" spans="2:20" x14ac:dyDescent="0.2">
      <c r="B534" s="2">
        <v>1207667</v>
      </c>
      <c r="C534" s="2" t="s">
        <v>14</v>
      </c>
      <c r="D534" s="2" t="s">
        <v>42</v>
      </c>
      <c r="E534" s="3">
        <v>45881.025520833333</v>
      </c>
      <c r="G534" s="2" t="s">
        <v>937</v>
      </c>
      <c r="H534" s="2">
        <v>1740417</v>
      </c>
      <c r="I534" s="2" t="s">
        <v>548</v>
      </c>
      <c r="L534" s="4" t="s">
        <v>552</v>
      </c>
      <c r="M534" s="4">
        <f>+VLOOKUP(L534,'Cotizacion menor valor'!$C$2:$M$60,11,0)</f>
        <v>8006931.5999999996</v>
      </c>
      <c r="N534" s="4" t="b">
        <f t="shared" si="8"/>
        <v>1</v>
      </c>
      <c r="O534">
        <v>21</v>
      </c>
      <c r="P534" s="2" t="s">
        <v>153</v>
      </c>
      <c r="Q534">
        <v>9732372.1500000004</v>
      </c>
      <c r="R534">
        <v>8006931.5999999996</v>
      </c>
      <c r="S534">
        <v>36234251.549999997</v>
      </c>
      <c r="T534" s="5">
        <v>0.17728879695583774</v>
      </c>
    </row>
    <row r="535" spans="2:20" x14ac:dyDescent="0.2">
      <c r="B535" s="2">
        <v>1207667</v>
      </c>
      <c r="C535" s="2" t="s">
        <v>14</v>
      </c>
      <c r="D535" s="2" t="s">
        <v>42</v>
      </c>
      <c r="E535" s="3">
        <v>45881.025520833333</v>
      </c>
      <c r="G535" s="2" t="s">
        <v>937</v>
      </c>
      <c r="H535" s="2">
        <v>1740418</v>
      </c>
      <c r="I535" s="2" t="s">
        <v>561</v>
      </c>
      <c r="L535" s="4" t="s">
        <v>565</v>
      </c>
      <c r="M535" s="4">
        <f>+VLOOKUP(L535,'Cotizacion menor valor'!$C$2:$M$60,11,0)</f>
        <v>5892156.2000000002</v>
      </c>
      <c r="N535" s="4" t="b">
        <f t="shared" si="8"/>
        <v>1</v>
      </c>
      <c r="O535">
        <v>21</v>
      </c>
      <c r="P535" s="2" t="s">
        <v>153</v>
      </c>
      <c r="Q535">
        <v>7457024.9000000004</v>
      </c>
      <c r="R535">
        <v>5892156.2000000002</v>
      </c>
      <c r="S535">
        <v>32862242.699999999</v>
      </c>
      <c r="T535" s="5">
        <v>0.20985161253786347</v>
      </c>
    </row>
    <row r="536" spans="2:20" x14ac:dyDescent="0.2">
      <c r="B536" s="2">
        <v>1207667</v>
      </c>
      <c r="C536" s="2" t="s">
        <v>14</v>
      </c>
      <c r="D536" s="2" t="s">
        <v>42</v>
      </c>
      <c r="E536" s="3">
        <v>45881.025520833333</v>
      </c>
      <c r="G536" s="2" t="s">
        <v>937</v>
      </c>
      <c r="H536" s="2">
        <v>1740419</v>
      </c>
      <c r="I536" s="2" t="s">
        <v>574</v>
      </c>
      <c r="L536" s="4" t="s">
        <v>578</v>
      </c>
      <c r="M536" s="4">
        <f>+VLOOKUP(L536,'Cotizacion menor valor'!$C$2:$M$60,11,0)</f>
        <v>5892156.2000000002</v>
      </c>
      <c r="N536" s="4" t="b">
        <f t="shared" si="8"/>
        <v>1</v>
      </c>
      <c r="O536">
        <v>21</v>
      </c>
      <c r="P536" s="2" t="s">
        <v>153</v>
      </c>
      <c r="Q536">
        <v>7457024.9000000004</v>
      </c>
      <c r="R536">
        <v>5892156.2000000002</v>
      </c>
      <c r="S536">
        <v>32862242.699999999</v>
      </c>
      <c r="T536" s="5">
        <v>0.20985161253786347</v>
      </c>
    </row>
    <row r="537" spans="2:20" x14ac:dyDescent="0.2">
      <c r="B537" s="2">
        <v>1207667</v>
      </c>
      <c r="C537" s="2" t="s">
        <v>14</v>
      </c>
      <c r="D537" s="2" t="s">
        <v>42</v>
      </c>
      <c r="E537" s="3">
        <v>45881.025520833333</v>
      </c>
      <c r="G537" s="2" t="s">
        <v>937</v>
      </c>
      <c r="H537" s="2">
        <v>1740420</v>
      </c>
      <c r="I537" s="2" t="s">
        <v>587</v>
      </c>
      <c r="L537" s="4" t="s">
        <v>591</v>
      </c>
      <c r="M537" s="4">
        <f>+VLOOKUP(L537,'Cotizacion menor valor'!$C$2:$M$60,11,0)</f>
        <v>1694828.95</v>
      </c>
      <c r="N537" s="4" t="b">
        <f t="shared" si="8"/>
        <v>1</v>
      </c>
      <c r="O537">
        <v>21</v>
      </c>
      <c r="P537" s="2" t="s">
        <v>153</v>
      </c>
      <c r="Q537">
        <v>1694828.95</v>
      </c>
      <c r="R537">
        <v>1694828.95</v>
      </c>
      <c r="S537">
        <v>0</v>
      </c>
      <c r="T537" s="5">
        <v>0</v>
      </c>
    </row>
    <row r="538" spans="2:20" x14ac:dyDescent="0.2">
      <c r="B538" s="2">
        <v>1207667</v>
      </c>
      <c r="C538" s="2" t="s">
        <v>14</v>
      </c>
      <c r="D538" s="2" t="s">
        <v>42</v>
      </c>
      <c r="E538" s="3">
        <v>45881.025520833333</v>
      </c>
      <c r="G538" s="2" t="s">
        <v>937</v>
      </c>
      <c r="H538" s="2">
        <v>1740421</v>
      </c>
      <c r="I538" s="2" t="s">
        <v>600</v>
      </c>
      <c r="L538" s="4" t="s">
        <v>604</v>
      </c>
      <c r="M538" s="4">
        <f>+VLOOKUP(L538,'Cotizacion menor valor'!$C$2:$M$60,11,0)</f>
        <v>1935411.2</v>
      </c>
      <c r="N538" s="4" t="b">
        <f t="shared" si="8"/>
        <v>1</v>
      </c>
      <c r="O538">
        <v>21</v>
      </c>
      <c r="P538" s="2" t="s">
        <v>153</v>
      </c>
      <c r="Q538">
        <v>1935411.2</v>
      </c>
      <c r="R538">
        <v>1935411.2</v>
      </c>
      <c r="S538">
        <v>0</v>
      </c>
      <c r="T538" s="5">
        <v>0</v>
      </c>
    </row>
    <row r="539" spans="2:20" x14ac:dyDescent="0.2">
      <c r="B539" s="2">
        <v>1207667</v>
      </c>
      <c r="C539" s="2" t="s">
        <v>14</v>
      </c>
      <c r="D539" s="2" t="s">
        <v>42</v>
      </c>
      <c r="E539" s="3">
        <v>45881.025520833333</v>
      </c>
      <c r="G539" s="2" t="s">
        <v>937</v>
      </c>
      <c r="H539" s="2">
        <v>1740422</v>
      </c>
      <c r="I539" s="2" t="s">
        <v>613</v>
      </c>
      <c r="L539" s="4" t="s">
        <v>617</v>
      </c>
      <c r="M539" s="4">
        <f>+VLOOKUP(L539,'Cotizacion menor valor'!$C$2:$M$60,11,0)</f>
        <v>4886918.2</v>
      </c>
      <c r="N539" s="4" t="b">
        <f t="shared" si="8"/>
        <v>1</v>
      </c>
      <c r="O539">
        <v>21</v>
      </c>
      <c r="P539" s="2" t="s">
        <v>153</v>
      </c>
      <c r="Q539">
        <v>4886918.2</v>
      </c>
      <c r="R539">
        <v>4886918.2</v>
      </c>
      <c r="S539">
        <v>0</v>
      </c>
      <c r="T539" s="5">
        <v>0</v>
      </c>
    </row>
    <row r="540" spans="2:20" x14ac:dyDescent="0.2">
      <c r="B540" s="2">
        <v>1207667</v>
      </c>
      <c r="C540" s="2" t="s">
        <v>14</v>
      </c>
      <c r="D540" s="2" t="s">
        <v>42</v>
      </c>
      <c r="E540" s="3">
        <v>45881.025520833333</v>
      </c>
      <c r="G540" s="2" t="s">
        <v>937</v>
      </c>
      <c r="H540" s="2">
        <v>1740423</v>
      </c>
      <c r="I540" s="2" t="s">
        <v>626</v>
      </c>
      <c r="L540" s="4" t="s">
        <v>630</v>
      </c>
      <c r="M540" s="4">
        <f>+VLOOKUP(L540,'Cotizacion menor valor'!$C$2:$M$60,11,0)</f>
        <v>2168996.63</v>
      </c>
      <c r="N540" s="4" t="b">
        <f t="shared" si="8"/>
        <v>1</v>
      </c>
      <c r="O540">
        <v>21</v>
      </c>
      <c r="P540" s="2" t="s">
        <v>153</v>
      </c>
      <c r="Q540">
        <v>2168996.63</v>
      </c>
      <c r="R540">
        <v>2168996.63</v>
      </c>
      <c r="S540">
        <v>0</v>
      </c>
      <c r="T540" s="5">
        <v>0</v>
      </c>
    </row>
    <row r="541" spans="2:20" x14ac:dyDescent="0.2">
      <c r="B541" s="2">
        <v>1207667</v>
      </c>
      <c r="C541" s="2" t="s">
        <v>14</v>
      </c>
      <c r="D541" s="2" t="s">
        <v>42</v>
      </c>
      <c r="E541" s="3">
        <v>45881.025520833333</v>
      </c>
      <c r="G541" s="2" t="s">
        <v>937</v>
      </c>
      <c r="H541" s="2">
        <v>1740424</v>
      </c>
      <c r="I541" s="2" t="s">
        <v>639</v>
      </c>
      <c r="L541" t="s">
        <v>643</v>
      </c>
      <c r="M541" s="4">
        <f>+VLOOKUP(L541,'Cotizacion menor valor'!$C$2:$M$60,11,0)</f>
        <v>320683.68</v>
      </c>
      <c r="N541" s="4" t="b">
        <f t="shared" si="8"/>
        <v>1</v>
      </c>
      <c r="O541">
        <v>21</v>
      </c>
      <c r="P541" s="2" t="s">
        <v>153</v>
      </c>
      <c r="Q541">
        <v>424529.97</v>
      </c>
      <c r="R541">
        <v>320683.68</v>
      </c>
      <c r="S541">
        <v>2180772.09</v>
      </c>
      <c r="T541" s="5">
        <v>0.24461474416046528</v>
      </c>
    </row>
    <row r="542" spans="2:20" x14ac:dyDescent="0.2">
      <c r="B542" s="2">
        <v>1207667</v>
      </c>
      <c r="C542" s="2" t="s">
        <v>14</v>
      </c>
      <c r="D542" s="2" t="s">
        <v>42</v>
      </c>
      <c r="E542" s="3">
        <v>45881.025520833333</v>
      </c>
      <c r="G542" s="2" t="s">
        <v>937</v>
      </c>
      <c r="H542" s="2">
        <v>1740425</v>
      </c>
      <c r="I542" s="2" t="s">
        <v>652</v>
      </c>
      <c r="L542" s="4" t="s">
        <v>656</v>
      </c>
      <c r="M542" s="4">
        <f>+VLOOKUP(L542,'Cotizacion menor valor'!$C$2:$M$60,11,0)</f>
        <v>42581.88</v>
      </c>
      <c r="N542" s="4" t="b">
        <f t="shared" si="8"/>
        <v>1</v>
      </c>
      <c r="O542">
        <v>21</v>
      </c>
      <c r="P542" s="2" t="s">
        <v>153</v>
      </c>
      <c r="Q542">
        <v>42581.88</v>
      </c>
      <c r="R542">
        <v>42581.88</v>
      </c>
      <c r="S542">
        <v>0</v>
      </c>
      <c r="T542" s="5">
        <v>0</v>
      </c>
    </row>
    <row r="543" spans="2:20" x14ac:dyDescent="0.2">
      <c r="B543" s="2">
        <v>1207667</v>
      </c>
      <c r="C543" s="2" t="s">
        <v>14</v>
      </c>
      <c r="D543" s="2" t="s">
        <v>42</v>
      </c>
      <c r="E543" s="3">
        <v>45881.025520833333</v>
      </c>
      <c r="G543" s="2" t="s">
        <v>937</v>
      </c>
      <c r="H543" s="2">
        <v>1740426</v>
      </c>
      <c r="I543" s="2" t="s">
        <v>665</v>
      </c>
      <c r="L543" s="4" t="s">
        <v>669</v>
      </c>
      <c r="M543" s="4">
        <f>+VLOOKUP(L543,'Cotizacion menor valor'!$C$2:$M$60,11,0)</f>
        <v>2020798.2</v>
      </c>
      <c r="N543" s="4" t="b">
        <f t="shared" si="8"/>
        <v>1</v>
      </c>
      <c r="O543">
        <v>21</v>
      </c>
      <c r="P543" s="2" t="s">
        <v>153</v>
      </c>
      <c r="Q543">
        <v>2020798.2</v>
      </c>
      <c r="R543">
        <v>2020798.2</v>
      </c>
      <c r="S543">
        <v>0</v>
      </c>
      <c r="T543" s="5">
        <v>0</v>
      </c>
    </row>
    <row r="544" spans="2:20" x14ac:dyDescent="0.2">
      <c r="B544" s="2">
        <v>1207667</v>
      </c>
      <c r="C544" s="2" t="s">
        <v>14</v>
      </c>
      <c r="D544" s="2" t="s">
        <v>42</v>
      </c>
      <c r="E544" s="3">
        <v>45881.025520833333</v>
      </c>
      <c r="G544" s="2" t="s">
        <v>937</v>
      </c>
      <c r="H544" s="2">
        <v>1740427</v>
      </c>
      <c r="I544" s="2" t="s">
        <v>678</v>
      </c>
      <c r="L544" s="4" t="s">
        <v>682</v>
      </c>
      <c r="M544" s="4">
        <f>+VLOOKUP(L544,'Cotizacion menor valor'!$C$2:$M$60,11,0)</f>
        <v>2203927.0499999998</v>
      </c>
      <c r="N544" s="4" t="b">
        <f t="shared" si="8"/>
        <v>1</v>
      </c>
      <c r="O544">
        <v>21</v>
      </c>
      <c r="P544" s="2" t="s">
        <v>153</v>
      </c>
      <c r="Q544">
        <v>2203927.0499999998</v>
      </c>
      <c r="R544">
        <v>2203927.0499999998</v>
      </c>
      <c r="S544">
        <v>0</v>
      </c>
      <c r="T544" s="5">
        <v>0</v>
      </c>
    </row>
    <row r="545" spans="2:20" x14ac:dyDescent="0.2">
      <c r="B545" s="2">
        <v>1207667</v>
      </c>
      <c r="C545" s="2" t="s">
        <v>14</v>
      </c>
      <c r="D545" s="2" t="s">
        <v>42</v>
      </c>
      <c r="E545" s="3">
        <v>45881.025520833333</v>
      </c>
      <c r="G545" s="2" t="s">
        <v>937</v>
      </c>
      <c r="H545" s="2">
        <v>1740428</v>
      </c>
      <c r="I545" s="2" t="s">
        <v>691</v>
      </c>
      <c r="L545" s="4" t="s">
        <v>695</v>
      </c>
      <c r="M545" s="4">
        <f>+VLOOKUP(L545,'Cotizacion menor valor'!$C$2:$M$60,11,0)</f>
        <v>1609977.55</v>
      </c>
      <c r="N545" s="4" t="b">
        <f t="shared" si="8"/>
        <v>1</v>
      </c>
      <c r="O545">
        <v>21</v>
      </c>
      <c r="P545" s="2" t="s">
        <v>153</v>
      </c>
      <c r="Q545">
        <v>3389657.9</v>
      </c>
      <c r="R545">
        <v>1609977.55</v>
      </c>
      <c r="S545">
        <v>37373287.350000001</v>
      </c>
      <c r="T545" s="5">
        <v>0.52503243763920837</v>
      </c>
    </row>
    <row r="546" spans="2:20" x14ac:dyDescent="0.2">
      <c r="B546" s="2">
        <v>1207667</v>
      </c>
      <c r="C546" s="2" t="s">
        <v>14</v>
      </c>
      <c r="D546" s="2" t="s">
        <v>42</v>
      </c>
      <c r="E546" s="3">
        <v>45881.025520833333</v>
      </c>
      <c r="G546" s="2" t="s">
        <v>937</v>
      </c>
      <c r="H546" s="2">
        <v>1740429</v>
      </c>
      <c r="I546" s="2" t="s">
        <v>704</v>
      </c>
      <c r="L546" s="4" t="s">
        <v>708</v>
      </c>
      <c r="M546" s="4">
        <f>+VLOOKUP(L546,'Cotizacion menor valor'!$C$2:$M$60,11,0)</f>
        <v>784886.22</v>
      </c>
      <c r="N546" s="4" t="b">
        <f t="shared" si="8"/>
        <v>1</v>
      </c>
      <c r="O546">
        <v>21</v>
      </c>
      <c r="P546" s="2" t="s">
        <v>153</v>
      </c>
      <c r="Q546">
        <v>888550.56</v>
      </c>
      <c r="R546">
        <v>784886.22</v>
      </c>
      <c r="S546">
        <v>2176951.14</v>
      </c>
      <c r="T546" s="5">
        <v>0.11666678821292961</v>
      </c>
    </row>
    <row r="547" spans="2:20" x14ac:dyDescent="0.2">
      <c r="B547" s="2">
        <v>1207667</v>
      </c>
      <c r="C547" s="2" t="s">
        <v>14</v>
      </c>
      <c r="D547" s="2" t="s">
        <v>42</v>
      </c>
      <c r="E547" s="3">
        <v>45881.025520833333</v>
      </c>
      <c r="G547" s="2" t="s">
        <v>937</v>
      </c>
      <c r="H547" s="2">
        <v>1740430</v>
      </c>
      <c r="I547" s="2" t="s">
        <v>717</v>
      </c>
      <c r="L547" s="4" t="s">
        <v>721</v>
      </c>
      <c r="M547" s="4">
        <f>+VLOOKUP(L547,'Cotizacion menor valor'!$C$2:$M$60,11,0)</f>
        <v>1808913.23</v>
      </c>
      <c r="N547" s="4" t="b">
        <f t="shared" si="8"/>
        <v>1</v>
      </c>
      <c r="O547">
        <v>21</v>
      </c>
      <c r="P547" s="2" t="s">
        <v>153</v>
      </c>
      <c r="Q547">
        <v>1808913.23</v>
      </c>
      <c r="R547">
        <v>1808913.23</v>
      </c>
      <c r="S547">
        <v>0</v>
      </c>
      <c r="T547" s="5">
        <v>0</v>
      </c>
    </row>
    <row r="548" spans="2:20" x14ac:dyDescent="0.2">
      <c r="B548" s="2">
        <v>1207667</v>
      </c>
      <c r="C548" s="2" t="s">
        <v>14</v>
      </c>
      <c r="D548" s="2" t="s">
        <v>42</v>
      </c>
      <c r="E548" s="3">
        <v>45881.025520833333</v>
      </c>
      <c r="G548" s="2" t="s">
        <v>937</v>
      </c>
      <c r="H548" s="2">
        <v>1740431</v>
      </c>
      <c r="I548" s="2" t="s">
        <v>730</v>
      </c>
      <c r="L548" s="4" t="s">
        <v>734</v>
      </c>
      <c r="M548" s="4">
        <f>+VLOOKUP(L548,'Cotizacion menor valor'!$C$2:$M$60,11,0)</f>
        <v>360340.35</v>
      </c>
      <c r="N548" s="4" t="b">
        <f t="shared" si="8"/>
        <v>1</v>
      </c>
      <c r="O548">
        <v>21</v>
      </c>
      <c r="P548" s="2" t="s">
        <v>153</v>
      </c>
      <c r="Q548">
        <v>2824713.2</v>
      </c>
      <c r="R548">
        <v>360340.35</v>
      </c>
      <c r="S548">
        <v>51751829.850000001</v>
      </c>
      <c r="T548" s="5">
        <v>0.87243294292673679</v>
      </c>
    </row>
    <row r="549" spans="2:20" x14ac:dyDescent="0.2">
      <c r="B549" s="2">
        <v>1207667</v>
      </c>
      <c r="C549" s="2" t="s">
        <v>14</v>
      </c>
      <c r="D549" s="2" t="s">
        <v>42</v>
      </c>
      <c r="E549" s="3">
        <v>45881.025520833333</v>
      </c>
      <c r="G549" s="2" t="s">
        <v>937</v>
      </c>
      <c r="H549" s="2">
        <v>1740432</v>
      </c>
      <c r="I549" s="2" t="s">
        <v>743</v>
      </c>
      <c r="L549" s="4" t="s">
        <v>747</v>
      </c>
      <c r="M549" s="4">
        <f>+VLOOKUP(L549,'Cotizacion menor valor'!$C$2:$M$60,11,0)</f>
        <v>5197933.74</v>
      </c>
      <c r="N549" s="4" t="b">
        <f t="shared" si="8"/>
        <v>1</v>
      </c>
      <c r="O549">
        <v>21</v>
      </c>
      <c r="P549" s="2" t="s">
        <v>153</v>
      </c>
      <c r="Q549">
        <v>11419794.66</v>
      </c>
      <c r="R549">
        <v>5197933.74</v>
      </c>
      <c r="S549">
        <v>130659079.31999999</v>
      </c>
      <c r="T549" s="5">
        <v>0.54483124305144026</v>
      </c>
    </row>
    <row r="550" spans="2:20" x14ac:dyDescent="0.2">
      <c r="B550" s="2">
        <v>1207667</v>
      </c>
      <c r="C550" s="2" t="s">
        <v>14</v>
      </c>
      <c r="D550" s="2" t="s">
        <v>42</v>
      </c>
      <c r="E550" s="3">
        <v>45881.025520833333</v>
      </c>
      <c r="G550" s="2" t="s">
        <v>937</v>
      </c>
      <c r="H550" s="2">
        <v>1740433</v>
      </c>
      <c r="I550" s="2" t="s">
        <v>756</v>
      </c>
      <c r="L550" s="4" t="s">
        <v>760</v>
      </c>
      <c r="M550" s="4">
        <f>+VLOOKUP(L550,'Cotizacion menor valor'!$C$2:$M$60,11,0)</f>
        <v>1401935.47</v>
      </c>
      <c r="N550" s="4" t="b">
        <f t="shared" si="8"/>
        <v>1</v>
      </c>
      <c r="O550">
        <v>21</v>
      </c>
      <c r="P550" s="2" t="s">
        <v>153</v>
      </c>
      <c r="Q550">
        <v>1401935.47</v>
      </c>
      <c r="R550">
        <v>1401935.47</v>
      </c>
      <c r="S550">
        <v>0</v>
      </c>
      <c r="T550" s="5">
        <v>0</v>
      </c>
    </row>
    <row r="551" spans="2:20" x14ac:dyDescent="0.2">
      <c r="B551" s="2">
        <v>1207667</v>
      </c>
      <c r="C551" s="2" t="s">
        <v>14</v>
      </c>
      <c r="D551" s="2" t="s">
        <v>42</v>
      </c>
      <c r="E551" s="3">
        <v>45881.025520833333</v>
      </c>
      <c r="G551" s="2" t="s">
        <v>937</v>
      </c>
      <c r="H551" s="2">
        <v>1740434</v>
      </c>
      <c r="I551" s="2" t="s">
        <v>769</v>
      </c>
      <c r="L551" s="4" t="s">
        <v>773</v>
      </c>
      <c r="M551" s="4">
        <f>+VLOOKUP(L551,'Cotizacion menor valor'!$C$2:$M$60,11,0)</f>
        <v>463017.98</v>
      </c>
      <c r="N551" s="4" t="b">
        <f t="shared" si="8"/>
        <v>1</v>
      </c>
      <c r="O551">
        <v>21</v>
      </c>
      <c r="P551" s="2" t="s">
        <v>153</v>
      </c>
      <c r="Q551">
        <v>993037.24</v>
      </c>
      <c r="R551">
        <v>463017.98</v>
      </c>
      <c r="S551">
        <v>11130404.460000001</v>
      </c>
      <c r="T551" s="5">
        <v>0.53373553241568261</v>
      </c>
    </row>
    <row r="552" spans="2:20" x14ac:dyDescent="0.2">
      <c r="B552" s="2">
        <v>1207667</v>
      </c>
      <c r="C552" s="2" t="s">
        <v>14</v>
      </c>
      <c r="D552" s="2" t="s">
        <v>42</v>
      </c>
      <c r="E552" s="3">
        <v>45881.025520833333</v>
      </c>
      <c r="G552" s="2" t="s">
        <v>937</v>
      </c>
      <c r="H552" s="2">
        <v>1740435</v>
      </c>
      <c r="I552" s="2" t="s">
        <v>782</v>
      </c>
      <c r="L552" s="4" t="s">
        <v>786</v>
      </c>
      <c r="M552" s="4">
        <f>+VLOOKUP(L552,'Cotizacion menor valor'!$C$2:$M$60,11,0)</f>
        <v>1287767.8</v>
      </c>
      <c r="N552" s="4" t="b">
        <f t="shared" si="8"/>
        <v>1</v>
      </c>
      <c r="O552">
        <v>21</v>
      </c>
      <c r="P552" s="2" t="s">
        <v>153</v>
      </c>
      <c r="Q552">
        <v>1864526.6</v>
      </c>
      <c r="R552">
        <v>1287767.8</v>
      </c>
      <c r="S552">
        <v>12111934.800000001</v>
      </c>
      <c r="T552" s="5">
        <v>0.30933256731226039</v>
      </c>
    </row>
    <row r="553" spans="2:20" x14ac:dyDescent="0.2">
      <c r="B553" s="2">
        <v>1207667</v>
      </c>
      <c r="C553" s="2" t="s">
        <v>14</v>
      </c>
      <c r="D553" s="2" t="s">
        <v>42</v>
      </c>
      <c r="E553" s="3">
        <v>45881.025520833333</v>
      </c>
      <c r="G553" s="2" t="s">
        <v>937</v>
      </c>
      <c r="H553" s="2">
        <v>1740436</v>
      </c>
      <c r="I553" s="2" t="s">
        <v>795</v>
      </c>
      <c r="L553" s="4" t="s">
        <v>799</v>
      </c>
      <c r="M553" s="4">
        <f>+VLOOKUP(L553,'Cotizacion menor valor'!$C$2:$M$60,11,0)</f>
        <v>711988.41</v>
      </c>
      <c r="N553" s="4" t="b">
        <f t="shared" si="8"/>
        <v>1</v>
      </c>
      <c r="O553">
        <v>21</v>
      </c>
      <c r="P553" s="2" t="s">
        <v>153</v>
      </c>
      <c r="Q553">
        <v>3077840.67</v>
      </c>
      <c r="R553">
        <v>711988.41</v>
      </c>
      <c r="S553">
        <v>49682897.460000001</v>
      </c>
      <c r="T553" s="5">
        <v>0.76867275264122104</v>
      </c>
    </row>
    <row r="554" spans="2:20" x14ac:dyDescent="0.2">
      <c r="B554" s="2">
        <v>1207667</v>
      </c>
      <c r="C554" s="2" t="s">
        <v>14</v>
      </c>
      <c r="D554" s="2" t="s">
        <v>42</v>
      </c>
      <c r="E554" s="3">
        <v>45881.025520833333</v>
      </c>
      <c r="G554" s="2" t="s">
        <v>937</v>
      </c>
      <c r="H554" s="2">
        <v>1740437</v>
      </c>
      <c r="I554" s="2" t="s">
        <v>808</v>
      </c>
      <c r="L554" s="4" t="s">
        <v>812</v>
      </c>
      <c r="M554" s="4">
        <f>+VLOOKUP(L554,'Cotizacion menor valor'!$C$2:$M$60,11,0)</f>
        <v>302802.92</v>
      </c>
      <c r="N554" s="4" t="b">
        <f t="shared" si="8"/>
        <v>1</v>
      </c>
      <c r="O554">
        <v>21</v>
      </c>
      <c r="P554" s="2" t="s">
        <v>153</v>
      </c>
      <c r="Q554">
        <v>806277.36</v>
      </c>
      <c r="R554">
        <v>302802.92</v>
      </c>
      <c r="S554">
        <v>10572963.24</v>
      </c>
      <c r="T554" s="5">
        <v>0.62444323129698198</v>
      </c>
    </row>
    <row r="555" spans="2:20" x14ac:dyDescent="0.2">
      <c r="B555" s="2">
        <v>1207667</v>
      </c>
      <c r="C555" s="2" t="s">
        <v>14</v>
      </c>
      <c r="D555" s="2" t="s">
        <v>42</v>
      </c>
      <c r="E555" s="3">
        <v>45881.025520833333</v>
      </c>
      <c r="G555" s="2" t="s">
        <v>937</v>
      </c>
      <c r="H555" s="2">
        <v>1740438</v>
      </c>
      <c r="I555" s="2" t="s">
        <v>821</v>
      </c>
      <c r="L555" s="4" t="s">
        <v>825</v>
      </c>
      <c r="M555" s="4">
        <f>+VLOOKUP(L555,'Cotizacion menor valor'!$C$2:$M$60,11,0)</f>
        <v>10613242.800000001</v>
      </c>
      <c r="N555" s="4" t="b">
        <f t="shared" si="8"/>
        <v>1</v>
      </c>
      <c r="O555">
        <v>21</v>
      </c>
      <c r="P555" s="2" t="s">
        <v>153</v>
      </c>
      <c r="Q555">
        <v>14150990.4</v>
      </c>
      <c r="R555">
        <v>10613242.800000001</v>
      </c>
      <c r="S555">
        <v>74292699.599999994</v>
      </c>
      <c r="T555" s="5">
        <v>0.25</v>
      </c>
    </row>
    <row r="556" spans="2:20" x14ac:dyDescent="0.2">
      <c r="B556" s="2">
        <v>1207667</v>
      </c>
      <c r="C556" s="2" t="s">
        <v>14</v>
      </c>
      <c r="D556" s="2" t="s">
        <v>42</v>
      </c>
      <c r="E556" s="3">
        <v>45881.025520833333</v>
      </c>
      <c r="G556" s="2" t="s">
        <v>937</v>
      </c>
      <c r="H556" s="2">
        <v>1740439</v>
      </c>
      <c r="I556" s="2" t="s">
        <v>834</v>
      </c>
      <c r="L556" s="4" t="s">
        <v>838</v>
      </c>
      <c r="M556" s="4">
        <f>+VLOOKUP(L556,'Cotizacion menor valor'!$C$2:$M$60,11,0)</f>
        <v>3784567.2</v>
      </c>
      <c r="N556" s="4" t="b">
        <f t="shared" si="8"/>
        <v>1</v>
      </c>
      <c r="O556">
        <v>21</v>
      </c>
      <c r="P556" s="2" t="s">
        <v>153</v>
      </c>
      <c r="Q556">
        <v>3784567.2</v>
      </c>
      <c r="R556">
        <v>3784567.2</v>
      </c>
      <c r="S556">
        <v>0</v>
      </c>
      <c r="T556" s="5">
        <v>0</v>
      </c>
    </row>
    <row r="557" spans="2:20" x14ac:dyDescent="0.2">
      <c r="B557" s="2">
        <v>1207667</v>
      </c>
      <c r="C557" s="2" t="s">
        <v>14</v>
      </c>
      <c r="D557" s="2" t="s">
        <v>42</v>
      </c>
      <c r="E557" s="3">
        <v>45881.025520833333</v>
      </c>
      <c r="G557" s="2" t="s">
        <v>937</v>
      </c>
      <c r="H557" s="2">
        <v>1740440</v>
      </c>
      <c r="I557" s="2" t="s">
        <v>847</v>
      </c>
      <c r="L557" s="31" t="s">
        <v>847</v>
      </c>
      <c r="M557" s="4" t="e">
        <f>+VLOOKUP(L557,'Cotizacion menor valor'!$C$2:$M$60,11,0)</f>
        <v>#N/A</v>
      </c>
      <c r="N557" s="4" t="str">
        <f t="shared" si="8"/>
        <v>n/a</v>
      </c>
      <c r="O557">
        <v>1</v>
      </c>
      <c r="P557" s="2" t="s">
        <v>153</v>
      </c>
      <c r="Q557">
        <v>0</v>
      </c>
      <c r="R557">
        <v>0</v>
      </c>
      <c r="S557">
        <v>0</v>
      </c>
      <c r="T557" s="5"/>
    </row>
    <row r="558" spans="2:20" x14ac:dyDescent="0.2">
      <c r="B558" s="2">
        <v>1207667</v>
      </c>
      <c r="C558" s="2" t="s">
        <v>14</v>
      </c>
      <c r="D558" s="2" t="s">
        <v>42</v>
      </c>
      <c r="E558" s="3">
        <v>45881.025520833333</v>
      </c>
      <c r="G558" s="2" t="s">
        <v>937</v>
      </c>
      <c r="H558" s="2">
        <v>1740441</v>
      </c>
      <c r="I558" s="2" t="s">
        <v>860</v>
      </c>
      <c r="L558" s="31" t="s">
        <v>860</v>
      </c>
      <c r="M558" s="4" t="e">
        <f>+VLOOKUP(L558,'Cotizacion menor valor'!$C$2:$M$60,11,0)</f>
        <v>#N/A</v>
      </c>
      <c r="N558" s="4" t="str">
        <f t="shared" si="8"/>
        <v>n/a</v>
      </c>
      <c r="O558">
        <v>1</v>
      </c>
      <c r="P558" s="2" t="s">
        <v>153</v>
      </c>
      <c r="Q558">
        <v>3640399765.46</v>
      </c>
      <c r="R558">
        <v>3571289827.6399999</v>
      </c>
      <c r="S558">
        <v>69109937.819999993</v>
      </c>
      <c r="T558" s="5">
        <v>1.8984161705456897E-2</v>
      </c>
    </row>
    <row r="559" spans="2:20" x14ac:dyDescent="0.2">
      <c r="B559" s="2">
        <v>1207667</v>
      </c>
      <c r="C559" s="2" t="s">
        <v>14</v>
      </c>
      <c r="D559" s="2" t="s">
        <v>42</v>
      </c>
      <c r="E559" s="3">
        <v>45881.025520833333</v>
      </c>
      <c r="G559" s="2" t="s">
        <v>937</v>
      </c>
      <c r="H559" s="2">
        <v>1740442</v>
      </c>
      <c r="I559" s="2" t="s">
        <v>873</v>
      </c>
      <c r="L559" s="31" t="s">
        <v>873</v>
      </c>
      <c r="M559" s="4" t="e">
        <f>+VLOOKUP(L559,'Cotizacion menor valor'!$C$2:$M$60,11,0)</f>
        <v>#N/A</v>
      </c>
      <c r="N559" s="4" t="str">
        <f t="shared" si="8"/>
        <v>n/a</v>
      </c>
      <c r="O559">
        <v>1</v>
      </c>
      <c r="P559" s="2" t="s">
        <v>153</v>
      </c>
      <c r="Q559">
        <v>691675955.44000006</v>
      </c>
      <c r="R559">
        <v>678545067.25</v>
      </c>
      <c r="S559">
        <v>13130888.189999999</v>
      </c>
      <c r="T559" s="5">
        <v>1.8984161711457743E-2</v>
      </c>
    </row>
    <row r="560" spans="2:20" x14ac:dyDescent="0.2">
      <c r="B560" s="2">
        <v>1205613</v>
      </c>
      <c r="C560" s="2" t="s">
        <v>15</v>
      </c>
      <c r="D560" s="2" t="s">
        <v>43</v>
      </c>
      <c r="E560" s="3">
        <v>45881.488981481481</v>
      </c>
      <c r="G560" s="2" t="s">
        <v>937</v>
      </c>
      <c r="H560" s="2">
        <v>1740381</v>
      </c>
      <c r="I560" s="2" t="s">
        <v>64</v>
      </c>
      <c r="L560" s="4" t="s">
        <v>993</v>
      </c>
      <c r="M560" s="4" t="e">
        <f>+VLOOKUP(L560,'Cotizacion menor valor'!$C$2:$M$60,11,0)</f>
        <v>#N/A</v>
      </c>
      <c r="N560" s="4" t="str">
        <f t="shared" si="8"/>
        <v>n/a</v>
      </c>
      <c r="O560">
        <v>21</v>
      </c>
      <c r="P560" s="2" t="s">
        <v>84</v>
      </c>
      <c r="Q560">
        <v>1450014991.3499999</v>
      </c>
      <c r="R560">
        <v>1450014991.3499999</v>
      </c>
      <c r="S560">
        <v>0</v>
      </c>
      <c r="T560" s="5">
        <v>0</v>
      </c>
    </row>
    <row r="561" spans="2:20" x14ac:dyDescent="0.2">
      <c r="B561" s="2">
        <v>1205613</v>
      </c>
      <c r="C561" s="2" t="s">
        <v>15</v>
      </c>
      <c r="D561" s="2" t="s">
        <v>43</v>
      </c>
      <c r="E561" s="3">
        <v>45881.488981481481</v>
      </c>
      <c r="G561" s="2" t="s">
        <v>937</v>
      </c>
      <c r="H561" s="2">
        <v>1740382</v>
      </c>
      <c r="I561" s="2" t="s">
        <v>92</v>
      </c>
      <c r="L561" s="4" t="s">
        <v>994</v>
      </c>
      <c r="M561" s="4" t="e">
        <f>+VLOOKUP(L561,'Cotizacion menor valor'!$C$2:$M$60,11,0)</f>
        <v>#N/A</v>
      </c>
      <c r="N561" s="4" t="str">
        <f t="shared" si="8"/>
        <v>n/a</v>
      </c>
      <c r="O561">
        <v>21</v>
      </c>
      <c r="P561" s="2" t="s">
        <v>84</v>
      </c>
      <c r="Q561">
        <v>9590460</v>
      </c>
      <c r="R561">
        <v>10960635</v>
      </c>
      <c r="S561">
        <v>-28773675</v>
      </c>
      <c r="T561" s="5">
        <v>-0.14286853810974656</v>
      </c>
    </row>
    <row r="562" spans="2:20" x14ac:dyDescent="0.2">
      <c r="B562" s="2">
        <v>1205613</v>
      </c>
      <c r="C562" s="2" t="s">
        <v>15</v>
      </c>
      <c r="D562" s="2" t="s">
        <v>43</v>
      </c>
      <c r="E562" s="3">
        <v>45881.488981481481</v>
      </c>
      <c r="G562" s="2" t="s">
        <v>937</v>
      </c>
      <c r="H562" s="2">
        <v>1740383</v>
      </c>
      <c r="I562" s="2" t="s">
        <v>105</v>
      </c>
      <c r="L562" s="31" t="s">
        <v>997</v>
      </c>
      <c r="M562" s="4" t="e">
        <f>+VLOOKUP(L562,'Cotizacion menor valor'!$C$2:$M$60,11,0)</f>
        <v>#N/A</v>
      </c>
      <c r="N562" s="4" t="str">
        <f t="shared" si="8"/>
        <v>n/a</v>
      </c>
      <c r="O562">
        <v>21</v>
      </c>
      <c r="P562" s="2" t="s">
        <v>84</v>
      </c>
      <c r="Q562">
        <v>935307.52</v>
      </c>
      <c r="R562">
        <v>818385.92000000004</v>
      </c>
      <c r="S562">
        <v>2455353.6</v>
      </c>
      <c r="T562" s="5">
        <v>0.12500872440328503</v>
      </c>
    </row>
    <row r="563" spans="2:20" x14ac:dyDescent="0.2">
      <c r="B563" s="2">
        <v>1205613</v>
      </c>
      <c r="C563" s="2" t="s">
        <v>15</v>
      </c>
      <c r="D563" s="2" t="s">
        <v>43</v>
      </c>
      <c r="E563" s="3">
        <v>45881.488981481481</v>
      </c>
      <c r="G563" s="2" t="s">
        <v>937</v>
      </c>
      <c r="H563" s="2">
        <v>1740384</v>
      </c>
      <c r="I563" s="2" t="s">
        <v>118</v>
      </c>
      <c r="L563" s="4" t="s">
        <v>995</v>
      </c>
      <c r="M563" s="4" t="e">
        <f>+VLOOKUP(L563,'Cotizacion menor valor'!$C$2:$M$60,11,0)</f>
        <v>#N/A</v>
      </c>
      <c r="N563" s="4" t="str">
        <f t="shared" si="8"/>
        <v>n/a</v>
      </c>
      <c r="O563">
        <v>21</v>
      </c>
      <c r="P563" s="2" t="s">
        <v>84</v>
      </c>
      <c r="Q563">
        <v>87282455.790000007</v>
      </c>
      <c r="R563">
        <v>87282455.790000007</v>
      </c>
      <c r="S563">
        <v>0</v>
      </c>
      <c r="T563" s="5">
        <v>0</v>
      </c>
    </row>
    <row r="564" spans="2:20" x14ac:dyDescent="0.2">
      <c r="B564" s="2">
        <v>1205613</v>
      </c>
      <c r="C564" s="2" t="s">
        <v>15</v>
      </c>
      <c r="D564" s="2" t="s">
        <v>43</v>
      </c>
      <c r="E564" s="3">
        <v>45881.488981481481</v>
      </c>
      <c r="G564" s="2" t="s">
        <v>937</v>
      </c>
      <c r="H564" s="2">
        <v>1740385</v>
      </c>
      <c r="I564" s="2" t="s">
        <v>131</v>
      </c>
      <c r="L564" s="4" t="s">
        <v>996</v>
      </c>
      <c r="M564" s="4" t="e">
        <f>+VLOOKUP(L564,'Cotizacion menor valor'!$C$2:$M$60,11,0)</f>
        <v>#N/A</v>
      </c>
      <c r="N564" s="4" t="str">
        <f t="shared" si="8"/>
        <v>n/a</v>
      </c>
      <c r="O564">
        <v>21</v>
      </c>
      <c r="P564" s="2" t="s">
        <v>84</v>
      </c>
      <c r="Q564">
        <v>25340067.809999999</v>
      </c>
      <c r="R564">
        <v>25340067.809999999</v>
      </c>
      <c r="S564">
        <v>0</v>
      </c>
      <c r="T564" s="5">
        <v>0</v>
      </c>
    </row>
    <row r="565" spans="2:20" x14ac:dyDescent="0.2">
      <c r="B565" s="2">
        <v>1205613</v>
      </c>
      <c r="C565" s="2" t="s">
        <v>15</v>
      </c>
      <c r="D565" s="2" t="s">
        <v>43</v>
      </c>
      <c r="E565" s="3">
        <v>45881.488981481481</v>
      </c>
      <c r="G565" s="2" t="s">
        <v>937</v>
      </c>
      <c r="H565" s="2">
        <v>1740386</v>
      </c>
      <c r="I565" s="2" t="s">
        <v>144</v>
      </c>
      <c r="L565" s="4" t="s">
        <v>148</v>
      </c>
      <c r="M565" s="4">
        <f>+VLOOKUP(L565,'Cotizacion menor valor'!$C$2:$M$60,11,0)</f>
        <v>2885395.65</v>
      </c>
      <c r="N565" s="4" t="b">
        <f t="shared" si="8"/>
        <v>1</v>
      </c>
      <c r="O565">
        <v>21</v>
      </c>
      <c r="P565" s="2" t="s">
        <v>153</v>
      </c>
      <c r="Q565">
        <v>3107185.55</v>
      </c>
      <c r="R565">
        <v>2885395.65</v>
      </c>
      <c r="S565">
        <v>4657587.9000000004</v>
      </c>
      <c r="T565" s="5">
        <v>7.1379676698097416E-2</v>
      </c>
    </row>
    <row r="566" spans="2:20" x14ac:dyDescent="0.2">
      <c r="B566" s="2">
        <v>1205613</v>
      </c>
      <c r="C566" s="2" t="s">
        <v>15</v>
      </c>
      <c r="D566" s="2" t="s">
        <v>43</v>
      </c>
      <c r="E566" s="3">
        <v>45881.488981481481</v>
      </c>
      <c r="G566" s="2" t="s">
        <v>937</v>
      </c>
      <c r="H566" s="2">
        <v>1740387</v>
      </c>
      <c r="I566" s="2" t="s">
        <v>158</v>
      </c>
      <c r="L566" s="4" t="s">
        <v>162</v>
      </c>
      <c r="M566" s="4">
        <f>+VLOOKUP(L566,'Cotizacion menor valor'!$C$2:$M$60,11,0)</f>
        <v>1518675.72</v>
      </c>
      <c r="N566" s="4" t="b">
        <f t="shared" si="8"/>
        <v>1</v>
      </c>
      <c r="O566">
        <v>21</v>
      </c>
      <c r="P566" s="2" t="s">
        <v>153</v>
      </c>
      <c r="Q566">
        <v>2122648.56</v>
      </c>
      <c r="R566">
        <v>1518675.72</v>
      </c>
      <c r="S566">
        <v>12683429.640000001</v>
      </c>
      <c r="T566" s="5">
        <v>0.28453737061400308</v>
      </c>
    </row>
    <row r="567" spans="2:20" x14ac:dyDescent="0.2">
      <c r="B567" s="2">
        <v>1205613</v>
      </c>
      <c r="C567" s="2" t="s">
        <v>15</v>
      </c>
      <c r="D567" s="2" t="s">
        <v>43</v>
      </c>
      <c r="E567" s="3">
        <v>45881.488981481481</v>
      </c>
      <c r="G567" s="2" t="s">
        <v>937</v>
      </c>
      <c r="H567" s="2">
        <v>1740388</v>
      </c>
      <c r="I567" s="2" t="s">
        <v>171</v>
      </c>
      <c r="L567" s="4" t="s">
        <v>175</v>
      </c>
      <c r="M567" s="4">
        <f>+VLOOKUP(L567,'Cotizacion menor valor'!$C$2:$M$60,11,0)</f>
        <v>2641589.5</v>
      </c>
      <c r="N567" s="4" t="b">
        <f t="shared" si="8"/>
        <v>1</v>
      </c>
      <c r="O567">
        <v>21</v>
      </c>
      <c r="P567" s="2" t="s">
        <v>153</v>
      </c>
      <c r="Q567">
        <v>3954597.45</v>
      </c>
      <c r="R567">
        <v>2641589.5</v>
      </c>
      <c r="S567">
        <v>27573166.949999999</v>
      </c>
      <c r="T567" s="5">
        <v>0.33202063335169552</v>
      </c>
    </row>
    <row r="568" spans="2:20" x14ac:dyDescent="0.2">
      <c r="B568" s="2">
        <v>1205613</v>
      </c>
      <c r="C568" s="2" t="s">
        <v>15</v>
      </c>
      <c r="D568" s="2" t="s">
        <v>43</v>
      </c>
      <c r="E568" s="3">
        <v>45881.488981481481</v>
      </c>
      <c r="G568" s="2" t="s">
        <v>937</v>
      </c>
      <c r="H568" s="2">
        <v>1740389</v>
      </c>
      <c r="I568" s="2" t="s">
        <v>184</v>
      </c>
      <c r="L568" s="4" t="s">
        <v>188</v>
      </c>
      <c r="M568" s="4">
        <f>+VLOOKUP(L568,'Cotizacion menor valor'!$C$2:$M$60,11,0)</f>
        <v>1236194.1000000001</v>
      </c>
      <c r="N568" s="4" t="b">
        <f t="shared" si="8"/>
        <v>1</v>
      </c>
      <c r="O568">
        <v>21</v>
      </c>
      <c r="P568" s="2" t="s">
        <v>153</v>
      </c>
      <c r="Q568">
        <v>2264158.98</v>
      </c>
      <c r="R568">
        <v>1236194.1000000001</v>
      </c>
      <c r="S568">
        <v>21587262.48</v>
      </c>
      <c r="T568" s="5">
        <v>0.45401621046946095</v>
      </c>
    </row>
    <row r="569" spans="2:20" x14ac:dyDescent="0.2">
      <c r="B569" s="2">
        <v>1205613</v>
      </c>
      <c r="C569" s="2" t="s">
        <v>15</v>
      </c>
      <c r="D569" s="2" t="s">
        <v>43</v>
      </c>
      <c r="E569" s="3">
        <v>45881.488981481481</v>
      </c>
      <c r="G569" s="2" t="s">
        <v>937</v>
      </c>
      <c r="H569" s="2">
        <v>1740390</v>
      </c>
      <c r="I569" s="2" t="s">
        <v>197</v>
      </c>
      <c r="L569" s="4" t="s">
        <v>201</v>
      </c>
      <c r="M569" s="4">
        <f>+VLOOKUP(L569,'Cotizacion menor valor'!$C$2:$M$60,11,0)</f>
        <v>3156483.66</v>
      </c>
      <c r="N569" s="4" t="b">
        <f t="shared" si="8"/>
        <v>1</v>
      </c>
      <c r="O569">
        <v>21</v>
      </c>
      <c r="P569" s="2" t="s">
        <v>153</v>
      </c>
      <c r="Q569">
        <v>5935735.5899999999</v>
      </c>
      <c r="R569">
        <v>3156483.66</v>
      </c>
      <c r="S569">
        <v>58364290.530000001</v>
      </c>
      <c r="T569" s="5">
        <v>0.46822367470044263</v>
      </c>
    </row>
    <row r="570" spans="2:20" x14ac:dyDescent="0.2">
      <c r="B570" s="2">
        <v>1205613</v>
      </c>
      <c r="C570" s="2" t="s">
        <v>15</v>
      </c>
      <c r="D570" s="2" t="s">
        <v>43</v>
      </c>
      <c r="E570" s="3">
        <v>45881.488981481481</v>
      </c>
      <c r="G570" s="2" t="s">
        <v>937</v>
      </c>
      <c r="H570" s="2">
        <v>1740391</v>
      </c>
      <c r="I570" s="2" t="s">
        <v>210</v>
      </c>
      <c r="L570" s="4" t="s">
        <v>214</v>
      </c>
      <c r="M570" s="4">
        <f>+VLOOKUP(L570,'Cotizacion menor valor'!$C$2:$M$60,11,0)</f>
        <v>3062101.38</v>
      </c>
      <c r="N570" s="4" t="b">
        <f t="shared" si="8"/>
        <v>1</v>
      </c>
      <c r="O570">
        <v>21</v>
      </c>
      <c r="P570" s="2" t="s">
        <v>153</v>
      </c>
      <c r="Q570">
        <v>6509456.0999999996</v>
      </c>
      <c r="R570">
        <v>3062101.38</v>
      </c>
      <c r="S570">
        <v>72394449.120000005</v>
      </c>
      <c r="T570" s="5">
        <v>0.52959182257946247</v>
      </c>
    </row>
    <row r="571" spans="2:20" x14ac:dyDescent="0.2">
      <c r="B571" s="2">
        <v>1205613</v>
      </c>
      <c r="C571" s="2" t="s">
        <v>15</v>
      </c>
      <c r="D571" s="2" t="s">
        <v>43</v>
      </c>
      <c r="E571" s="3">
        <v>45881.488981481481</v>
      </c>
      <c r="G571" s="2" t="s">
        <v>937</v>
      </c>
      <c r="H571" s="2">
        <v>1740392</v>
      </c>
      <c r="I571" s="2" t="s">
        <v>223</v>
      </c>
      <c r="L571" s="4" t="s">
        <v>227</v>
      </c>
      <c r="M571" s="4">
        <f>+VLOOKUP(L571,'Cotizacion menor valor'!$C$2:$M$60,11,0)</f>
        <v>355254.39</v>
      </c>
      <c r="N571" s="4" t="b">
        <f t="shared" si="8"/>
        <v>1</v>
      </c>
      <c r="O571">
        <v>21</v>
      </c>
      <c r="P571" s="2" t="s">
        <v>153</v>
      </c>
      <c r="Q571">
        <v>566039.1</v>
      </c>
      <c r="R571">
        <v>355254.39</v>
      </c>
      <c r="S571">
        <v>4426478.91</v>
      </c>
      <c r="T571" s="5">
        <v>0.37238542355112925</v>
      </c>
    </row>
    <row r="572" spans="2:20" x14ac:dyDescent="0.2">
      <c r="B572" s="2">
        <v>1205613</v>
      </c>
      <c r="C572" s="2" t="s">
        <v>15</v>
      </c>
      <c r="D572" s="2" t="s">
        <v>43</v>
      </c>
      <c r="E572" s="3">
        <v>45881.488981481481</v>
      </c>
      <c r="G572" s="2" t="s">
        <v>937</v>
      </c>
      <c r="H572" s="2">
        <v>1740393</v>
      </c>
      <c r="I572" s="2" t="s">
        <v>236</v>
      </c>
      <c r="L572" s="4" t="s">
        <v>240</v>
      </c>
      <c r="M572" s="4">
        <f>+VLOOKUP(L572,'Cotizacion menor valor'!$C$2:$M$60,11,0)</f>
        <v>293916.18</v>
      </c>
      <c r="N572" s="4" t="b">
        <f t="shared" si="8"/>
        <v>1</v>
      </c>
      <c r="O572">
        <v>21</v>
      </c>
      <c r="P572" s="2" t="s">
        <v>153</v>
      </c>
      <c r="Q572">
        <v>495285.18</v>
      </c>
      <c r="R572">
        <v>293916.18</v>
      </c>
      <c r="S572">
        <v>4228749</v>
      </c>
      <c r="T572" s="5">
        <v>0.40657182595287827</v>
      </c>
    </row>
    <row r="573" spans="2:20" x14ac:dyDescent="0.2">
      <c r="B573" s="2">
        <v>1205613</v>
      </c>
      <c r="C573" s="2" t="s">
        <v>15</v>
      </c>
      <c r="D573" s="2" t="s">
        <v>43</v>
      </c>
      <c r="E573" s="3">
        <v>45881.488981481481</v>
      </c>
      <c r="G573" s="2" t="s">
        <v>937</v>
      </c>
      <c r="H573" s="2">
        <v>1740394</v>
      </c>
      <c r="I573" s="2" t="s">
        <v>249</v>
      </c>
      <c r="L573" s="4" t="s">
        <v>253</v>
      </c>
      <c r="M573" s="4">
        <f>+VLOOKUP(L573,'Cotizacion menor valor'!$C$2:$M$60,11,0)</f>
        <v>7909194.9000000004</v>
      </c>
      <c r="N573" s="4" t="b">
        <f t="shared" si="8"/>
        <v>1</v>
      </c>
      <c r="O573">
        <v>21</v>
      </c>
      <c r="P573" s="2" t="s">
        <v>153</v>
      </c>
      <c r="Q573">
        <v>7909194.9000000004</v>
      </c>
      <c r="R573">
        <v>7909194.9000000004</v>
      </c>
      <c r="S573">
        <v>0</v>
      </c>
      <c r="T573" s="5">
        <v>0</v>
      </c>
    </row>
    <row r="574" spans="2:20" x14ac:dyDescent="0.2">
      <c r="B574" s="2">
        <v>1205613</v>
      </c>
      <c r="C574" s="2" t="s">
        <v>15</v>
      </c>
      <c r="D574" s="2" t="s">
        <v>43</v>
      </c>
      <c r="E574" s="3">
        <v>45881.488981481481</v>
      </c>
      <c r="G574" s="2" t="s">
        <v>937</v>
      </c>
      <c r="H574" s="2">
        <v>1740395</v>
      </c>
      <c r="I574" s="2" t="s">
        <v>262</v>
      </c>
      <c r="L574" s="4" t="s">
        <v>266</v>
      </c>
      <c r="M574" s="4">
        <f>+VLOOKUP(L574,'Cotizacion menor valor'!$C$2:$M$60,11,0)</f>
        <v>1981138.14</v>
      </c>
      <c r="N574" s="4" t="b">
        <f t="shared" si="8"/>
        <v>1</v>
      </c>
      <c r="O574">
        <v>21</v>
      </c>
      <c r="P574" s="2" t="s">
        <v>153</v>
      </c>
      <c r="Q574">
        <v>1981138.14</v>
      </c>
      <c r="R574">
        <v>1981138.14</v>
      </c>
      <c r="S574">
        <v>0</v>
      </c>
      <c r="T574" s="5">
        <v>0</v>
      </c>
    </row>
    <row r="575" spans="2:20" x14ac:dyDescent="0.2">
      <c r="B575" s="2">
        <v>1205613</v>
      </c>
      <c r="C575" s="2" t="s">
        <v>15</v>
      </c>
      <c r="D575" s="2" t="s">
        <v>43</v>
      </c>
      <c r="E575" s="3">
        <v>45881.488981481481</v>
      </c>
      <c r="G575" s="2" t="s">
        <v>937</v>
      </c>
      <c r="H575" s="2">
        <v>1740396</v>
      </c>
      <c r="I575" s="2" t="s">
        <v>275</v>
      </c>
      <c r="L575" s="4" t="s">
        <v>279</v>
      </c>
      <c r="M575" s="4">
        <f>+VLOOKUP(L575,'Cotizacion menor valor'!$C$2:$M$60,11,0)</f>
        <v>820677.36</v>
      </c>
      <c r="N575" s="4" t="b">
        <f t="shared" si="8"/>
        <v>1</v>
      </c>
      <c r="O575">
        <v>21</v>
      </c>
      <c r="P575" s="2" t="s">
        <v>153</v>
      </c>
      <c r="Q575">
        <v>2122648.56</v>
      </c>
      <c r="R575">
        <v>820677.36</v>
      </c>
      <c r="S575">
        <v>27341395.199999999</v>
      </c>
      <c r="T575" s="5">
        <v>0.61337106129334951</v>
      </c>
    </row>
    <row r="576" spans="2:20" x14ac:dyDescent="0.2">
      <c r="B576" s="2">
        <v>1205613</v>
      </c>
      <c r="C576" s="2" t="s">
        <v>15</v>
      </c>
      <c r="D576" s="2" t="s">
        <v>43</v>
      </c>
      <c r="E576" s="3">
        <v>45881.488981481481</v>
      </c>
      <c r="G576" s="2" t="s">
        <v>937</v>
      </c>
      <c r="H576" s="2">
        <v>1740397</v>
      </c>
      <c r="I576" s="2" t="s">
        <v>288</v>
      </c>
      <c r="L576" s="4" t="s">
        <v>292</v>
      </c>
      <c r="M576" s="4">
        <f>+VLOOKUP(L576,'Cotizacion menor valor'!$C$2:$M$60,11,0)</f>
        <v>1371786</v>
      </c>
      <c r="N576" s="4" t="b">
        <f t="shared" si="8"/>
        <v>1</v>
      </c>
      <c r="O576">
        <v>21</v>
      </c>
      <c r="P576" s="2" t="s">
        <v>153</v>
      </c>
      <c r="Q576">
        <v>1981138.14</v>
      </c>
      <c r="R576">
        <v>1371786</v>
      </c>
      <c r="S576">
        <v>12796394.939999999</v>
      </c>
      <c r="T576" s="5">
        <v>0.30757680532060222</v>
      </c>
    </row>
    <row r="577" spans="2:20" x14ac:dyDescent="0.2">
      <c r="B577" s="2">
        <v>1205613</v>
      </c>
      <c r="C577" s="2" t="s">
        <v>15</v>
      </c>
      <c r="D577" s="2" t="s">
        <v>43</v>
      </c>
      <c r="E577" s="3">
        <v>45881.488981481481</v>
      </c>
      <c r="G577" s="2" t="s">
        <v>937</v>
      </c>
      <c r="H577" s="2">
        <v>1740398</v>
      </c>
      <c r="I577" s="2" t="s">
        <v>301</v>
      </c>
      <c r="L577" s="4" t="s">
        <v>305</v>
      </c>
      <c r="M577" s="4">
        <f>+VLOOKUP(L577,'Cotizacion menor valor'!$C$2:$M$60,11,0)</f>
        <v>661411.38</v>
      </c>
      <c r="N577" s="4" t="b">
        <f t="shared" si="8"/>
        <v>1</v>
      </c>
      <c r="O577">
        <v>21</v>
      </c>
      <c r="P577" s="2" t="s">
        <v>153</v>
      </c>
      <c r="Q577">
        <v>990569.07</v>
      </c>
      <c r="R577">
        <v>661411.38</v>
      </c>
      <c r="S577">
        <v>6912311.4900000002</v>
      </c>
      <c r="T577" s="5">
        <v>0.33229150795108109</v>
      </c>
    </row>
    <row r="578" spans="2:20" x14ac:dyDescent="0.2">
      <c r="B578" s="2">
        <v>1205613</v>
      </c>
      <c r="C578" s="2" t="s">
        <v>15</v>
      </c>
      <c r="D578" s="2" t="s">
        <v>43</v>
      </c>
      <c r="E578" s="3">
        <v>45881.488981481481</v>
      </c>
      <c r="G578" s="2" t="s">
        <v>937</v>
      </c>
      <c r="H578" s="2">
        <v>1740399</v>
      </c>
      <c r="I578" s="2" t="s">
        <v>314</v>
      </c>
      <c r="L578" s="4" t="s">
        <v>318</v>
      </c>
      <c r="M578" s="4">
        <f>+VLOOKUP(L578,'Cotizacion menor valor'!$C$2:$M$60,11,0)</f>
        <v>2655015.5499999998</v>
      </c>
      <c r="N578" s="4" t="b">
        <f t="shared" si="8"/>
        <v>1</v>
      </c>
      <c r="O578">
        <v>21</v>
      </c>
      <c r="P578" s="2" t="s">
        <v>153</v>
      </c>
      <c r="Q578">
        <v>2655015.5499999998</v>
      </c>
      <c r="R578">
        <v>2655015.5499999998</v>
      </c>
      <c r="S578">
        <v>0</v>
      </c>
      <c r="T578" s="5">
        <v>0</v>
      </c>
    </row>
    <row r="579" spans="2:20" x14ac:dyDescent="0.2">
      <c r="B579" s="2">
        <v>1205613</v>
      </c>
      <c r="C579" s="2" t="s">
        <v>15</v>
      </c>
      <c r="D579" s="2" t="s">
        <v>43</v>
      </c>
      <c r="E579" s="3">
        <v>45881.488981481481</v>
      </c>
      <c r="G579" s="2" t="s">
        <v>937</v>
      </c>
      <c r="H579" s="2">
        <v>1740400</v>
      </c>
      <c r="I579" s="2" t="s">
        <v>327</v>
      </c>
      <c r="L579" s="4" t="s">
        <v>331</v>
      </c>
      <c r="M579" s="4">
        <f>+VLOOKUP(L579,'Cotizacion menor valor'!$C$2:$M$60,11,0)</f>
        <v>1330085.46</v>
      </c>
      <c r="N579" s="4" t="b">
        <f t="shared" ref="N579:N642" si="9">IFERROR(M579=R579,"n/a")</f>
        <v>1</v>
      </c>
      <c r="O579">
        <v>21</v>
      </c>
      <c r="P579" s="2" t="s">
        <v>153</v>
      </c>
      <c r="Q579">
        <v>1330085.46</v>
      </c>
      <c r="R579">
        <v>1330085.46</v>
      </c>
      <c r="S579">
        <v>0</v>
      </c>
      <c r="T579" s="5">
        <v>0</v>
      </c>
    </row>
    <row r="580" spans="2:20" x14ac:dyDescent="0.2">
      <c r="B580" s="2">
        <v>1205613</v>
      </c>
      <c r="C580" s="2" t="s">
        <v>15</v>
      </c>
      <c r="D580" s="2" t="s">
        <v>43</v>
      </c>
      <c r="E580" s="3">
        <v>45881.488981481481</v>
      </c>
      <c r="G580" s="2" t="s">
        <v>937</v>
      </c>
      <c r="H580" s="2">
        <v>1740401</v>
      </c>
      <c r="I580" s="2" t="s">
        <v>340</v>
      </c>
      <c r="L580" s="4" t="s">
        <v>344</v>
      </c>
      <c r="M580" s="4">
        <f>+VLOOKUP(L580,'Cotizacion menor valor'!$C$2:$M$60,11,0)</f>
        <v>215877.7</v>
      </c>
      <c r="N580" s="4" t="b">
        <f t="shared" si="9"/>
        <v>1</v>
      </c>
      <c r="O580">
        <v>21</v>
      </c>
      <c r="P580" s="2" t="s">
        <v>153</v>
      </c>
      <c r="Q580">
        <v>215877.7</v>
      </c>
      <c r="R580">
        <v>215877.7</v>
      </c>
      <c r="S580">
        <v>0</v>
      </c>
      <c r="T580" s="5">
        <v>0</v>
      </c>
    </row>
    <row r="581" spans="2:20" x14ac:dyDescent="0.2">
      <c r="B581" s="2">
        <v>1205613</v>
      </c>
      <c r="C581" s="2" t="s">
        <v>15</v>
      </c>
      <c r="D581" s="2" t="s">
        <v>43</v>
      </c>
      <c r="E581" s="3">
        <v>45881.488981481481</v>
      </c>
      <c r="G581" s="2" t="s">
        <v>937</v>
      </c>
      <c r="H581" s="2">
        <v>1740402</v>
      </c>
      <c r="I581" s="2" t="s">
        <v>353</v>
      </c>
      <c r="L581" s="4" t="s">
        <v>357</v>
      </c>
      <c r="M581" s="4">
        <f>+VLOOKUP(L581,'Cotizacion menor valor'!$C$2:$M$60,11,0)</f>
        <v>1388728.4</v>
      </c>
      <c r="N581" s="4" t="b">
        <f t="shared" si="9"/>
        <v>1</v>
      </c>
      <c r="O581">
        <v>21</v>
      </c>
      <c r="P581" s="2" t="s">
        <v>153</v>
      </c>
      <c r="Q581">
        <v>1388728.4</v>
      </c>
      <c r="R581">
        <v>1388728.4</v>
      </c>
      <c r="S581">
        <v>0</v>
      </c>
      <c r="T581" s="5">
        <v>0</v>
      </c>
    </row>
    <row r="582" spans="2:20" x14ac:dyDescent="0.2">
      <c r="B582" s="2">
        <v>1205613</v>
      </c>
      <c r="C582" s="2" t="s">
        <v>15</v>
      </c>
      <c r="D582" s="2" t="s">
        <v>43</v>
      </c>
      <c r="E582" s="3">
        <v>45881.488981481481</v>
      </c>
      <c r="G582" s="2" t="s">
        <v>937</v>
      </c>
      <c r="H582" s="2">
        <v>1740403</v>
      </c>
      <c r="I582" s="2" t="s">
        <v>366</v>
      </c>
      <c r="L582" s="4" t="s">
        <v>370</v>
      </c>
      <c r="M582" s="4">
        <f>+VLOOKUP(L582,'Cotizacion menor valor'!$C$2:$M$60,11,0)</f>
        <v>678493.56</v>
      </c>
      <c r="N582" s="4" t="b">
        <f t="shared" si="9"/>
        <v>1</v>
      </c>
      <c r="O582">
        <v>21</v>
      </c>
      <c r="P582" s="2" t="s">
        <v>153</v>
      </c>
      <c r="Q582">
        <v>678493.56</v>
      </c>
      <c r="R582">
        <v>678493.56</v>
      </c>
      <c r="S582">
        <v>0</v>
      </c>
      <c r="T582" s="5">
        <v>0</v>
      </c>
    </row>
    <row r="583" spans="2:20" x14ac:dyDescent="0.2">
      <c r="B583" s="2">
        <v>1205613</v>
      </c>
      <c r="C583" s="2" t="s">
        <v>15</v>
      </c>
      <c r="D583" s="2" t="s">
        <v>43</v>
      </c>
      <c r="E583" s="3">
        <v>45881.488981481481</v>
      </c>
      <c r="G583" s="2" t="s">
        <v>937</v>
      </c>
      <c r="H583" s="2">
        <v>1740404</v>
      </c>
      <c r="I583" s="2" t="s">
        <v>379</v>
      </c>
      <c r="L583" s="4" t="s">
        <v>383</v>
      </c>
      <c r="M583" s="4">
        <f>+VLOOKUP(L583,'Cotizacion menor valor'!$C$2:$M$60,11,0)</f>
        <v>3347515.15</v>
      </c>
      <c r="N583" s="4" t="b">
        <f t="shared" si="9"/>
        <v>1</v>
      </c>
      <c r="O583">
        <v>21</v>
      </c>
      <c r="P583" s="2" t="s">
        <v>153</v>
      </c>
      <c r="Q583">
        <v>3347515.15</v>
      </c>
      <c r="R583">
        <v>3347515.15</v>
      </c>
      <c r="S583">
        <v>0</v>
      </c>
      <c r="T583" s="5">
        <v>0</v>
      </c>
    </row>
    <row r="584" spans="2:20" x14ac:dyDescent="0.2">
      <c r="B584" s="2">
        <v>1205613</v>
      </c>
      <c r="C584" s="2" t="s">
        <v>15</v>
      </c>
      <c r="D584" s="2" t="s">
        <v>43</v>
      </c>
      <c r="E584" s="3">
        <v>45881.488981481481</v>
      </c>
      <c r="G584" s="2" t="s">
        <v>937</v>
      </c>
      <c r="H584" s="2">
        <v>1740405</v>
      </c>
      <c r="I584" s="2" t="s">
        <v>392</v>
      </c>
      <c r="L584" s="4" t="s">
        <v>396</v>
      </c>
      <c r="M584" s="4">
        <f>+VLOOKUP(L584,'Cotizacion menor valor'!$C$2:$M$60,11,0)</f>
        <v>559044.72</v>
      </c>
      <c r="N584" s="4" t="b">
        <f t="shared" si="9"/>
        <v>1</v>
      </c>
      <c r="O584">
        <v>21</v>
      </c>
      <c r="P584" s="2" t="s">
        <v>153</v>
      </c>
      <c r="Q584">
        <v>559044.72</v>
      </c>
      <c r="R584">
        <v>559044.72</v>
      </c>
      <c r="S584">
        <v>0</v>
      </c>
      <c r="T584" s="5">
        <v>0</v>
      </c>
    </row>
    <row r="585" spans="2:20" x14ac:dyDescent="0.2">
      <c r="B585" s="2">
        <v>1205613</v>
      </c>
      <c r="C585" s="2" t="s">
        <v>15</v>
      </c>
      <c r="D585" s="2" t="s">
        <v>43</v>
      </c>
      <c r="E585" s="3">
        <v>45881.488981481481</v>
      </c>
      <c r="G585" s="2" t="s">
        <v>937</v>
      </c>
      <c r="H585" s="2">
        <v>1740406</v>
      </c>
      <c r="I585" s="2" t="s">
        <v>405</v>
      </c>
      <c r="L585" s="4" t="s">
        <v>409</v>
      </c>
      <c r="M585" s="4">
        <f>+VLOOKUP(L585,'Cotizacion menor valor'!$C$2:$M$60,11,0)</f>
        <v>5087777.78</v>
      </c>
      <c r="N585" s="4" t="b">
        <f t="shared" si="9"/>
        <v>1</v>
      </c>
      <c r="O585">
        <v>21</v>
      </c>
      <c r="P585" s="2" t="s">
        <v>153</v>
      </c>
      <c r="Q585">
        <v>5087777.78</v>
      </c>
      <c r="R585">
        <v>5087777.78</v>
      </c>
      <c r="S585">
        <v>0</v>
      </c>
      <c r="T585" s="5">
        <v>0</v>
      </c>
    </row>
    <row r="586" spans="2:20" x14ac:dyDescent="0.2">
      <c r="B586" s="2">
        <v>1205613</v>
      </c>
      <c r="C586" s="2" t="s">
        <v>15</v>
      </c>
      <c r="D586" s="2" t="s">
        <v>43</v>
      </c>
      <c r="E586" s="3">
        <v>45881.488981481481</v>
      </c>
      <c r="G586" s="2" t="s">
        <v>937</v>
      </c>
      <c r="H586" s="2">
        <v>1740407</v>
      </c>
      <c r="I586" s="2" t="s">
        <v>418</v>
      </c>
      <c r="L586" s="4" t="s">
        <v>422</v>
      </c>
      <c r="M586" s="4">
        <f>+VLOOKUP(L586,'Cotizacion menor valor'!$C$2:$M$60,11,0)</f>
        <v>3347515.15</v>
      </c>
      <c r="N586" s="4" t="b">
        <f t="shared" si="9"/>
        <v>1</v>
      </c>
      <c r="O586">
        <v>21</v>
      </c>
      <c r="P586" s="2" t="s">
        <v>153</v>
      </c>
      <c r="Q586">
        <v>3347515.15</v>
      </c>
      <c r="R586">
        <v>3347515.15</v>
      </c>
      <c r="S586">
        <v>0</v>
      </c>
      <c r="T586" s="5">
        <v>0</v>
      </c>
    </row>
    <row r="587" spans="2:20" x14ac:dyDescent="0.2">
      <c r="B587" s="2">
        <v>1205613</v>
      </c>
      <c r="C587" s="2" t="s">
        <v>15</v>
      </c>
      <c r="D587" s="2" t="s">
        <v>43</v>
      </c>
      <c r="E587" s="3">
        <v>45881.488981481481</v>
      </c>
      <c r="G587" s="2" t="s">
        <v>937</v>
      </c>
      <c r="H587" s="2">
        <v>1740408</v>
      </c>
      <c r="I587" s="2" t="s">
        <v>431</v>
      </c>
      <c r="L587" s="4" t="s">
        <v>435</v>
      </c>
      <c r="M587" s="4">
        <f>+VLOOKUP(L587,'Cotizacion menor valor'!$C$2:$M$60,11,0)</f>
        <v>1947760.9</v>
      </c>
      <c r="N587" s="4" t="b">
        <f t="shared" si="9"/>
        <v>1</v>
      </c>
      <c r="O587">
        <v>21</v>
      </c>
      <c r="P587" s="2" t="s">
        <v>153</v>
      </c>
      <c r="Q587">
        <v>1947760.9</v>
      </c>
      <c r="R587">
        <v>1947760.9</v>
      </c>
      <c r="S587">
        <v>0</v>
      </c>
      <c r="T587" s="5">
        <v>0</v>
      </c>
    </row>
    <row r="588" spans="2:20" x14ac:dyDescent="0.2">
      <c r="B588" s="2">
        <v>1205613</v>
      </c>
      <c r="C588" s="2" t="s">
        <v>15</v>
      </c>
      <c r="D588" s="2" t="s">
        <v>43</v>
      </c>
      <c r="E588" s="3">
        <v>45881.488981481481</v>
      </c>
      <c r="G588" s="2" t="s">
        <v>937</v>
      </c>
      <c r="H588" s="2">
        <v>1740409</v>
      </c>
      <c r="I588" s="2" t="s">
        <v>444</v>
      </c>
      <c r="L588" s="4" t="s">
        <v>448</v>
      </c>
      <c r="M588" s="4">
        <f>+VLOOKUP(L588,'Cotizacion menor valor'!$C$2:$M$60,11,0)</f>
        <v>2306665.77</v>
      </c>
      <c r="N588" s="4" t="b">
        <f t="shared" si="9"/>
        <v>1</v>
      </c>
      <c r="O588">
        <v>21</v>
      </c>
      <c r="P588" s="2" t="s">
        <v>153</v>
      </c>
      <c r="Q588">
        <v>2355091.08</v>
      </c>
      <c r="R588">
        <v>2306665.77</v>
      </c>
      <c r="S588">
        <v>1016931.51</v>
      </c>
      <c r="T588" s="5">
        <v>2.0561969093781291E-2</v>
      </c>
    </row>
    <row r="589" spans="2:20" x14ac:dyDescent="0.2">
      <c r="B589" s="2">
        <v>1205613</v>
      </c>
      <c r="C589" s="2" t="s">
        <v>15</v>
      </c>
      <c r="D589" s="2" t="s">
        <v>43</v>
      </c>
      <c r="E589" s="3">
        <v>45881.488981481481</v>
      </c>
      <c r="G589" s="2" t="s">
        <v>937</v>
      </c>
      <c r="H589" s="2">
        <v>1740410</v>
      </c>
      <c r="I589" s="2" t="s">
        <v>457</v>
      </c>
      <c r="L589" s="4" t="s">
        <v>461</v>
      </c>
      <c r="M589" s="4">
        <f>+VLOOKUP(L589,'Cotizacion menor valor'!$C$2:$M$60,11,0)</f>
        <v>2306665.77</v>
      </c>
      <c r="N589" s="4" t="b">
        <f t="shared" si="9"/>
        <v>1</v>
      </c>
      <c r="O589">
        <v>21</v>
      </c>
      <c r="P589" s="2" t="s">
        <v>153</v>
      </c>
      <c r="Q589">
        <v>2355091.08</v>
      </c>
      <c r="R589">
        <v>2306665.77</v>
      </c>
      <c r="S589">
        <v>1016931.51</v>
      </c>
      <c r="T589" s="5">
        <v>2.0561969093781291E-2</v>
      </c>
    </row>
    <row r="590" spans="2:20" x14ac:dyDescent="0.2">
      <c r="B590" s="2">
        <v>1205613</v>
      </c>
      <c r="C590" s="2" t="s">
        <v>15</v>
      </c>
      <c r="D590" s="2" t="s">
        <v>43</v>
      </c>
      <c r="E590" s="3">
        <v>45881.488981481481</v>
      </c>
      <c r="G590" s="2" t="s">
        <v>937</v>
      </c>
      <c r="H590" s="2">
        <v>1740411</v>
      </c>
      <c r="I590" s="2" t="s">
        <v>470</v>
      </c>
      <c r="L590" s="4" t="s">
        <v>474</v>
      </c>
      <c r="M590" s="4">
        <f>+VLOOKUP(L590,'Cotizacion menor valor'!$C$2:$M$60,11,0)</f>
        <v>962329</v>
      </c>
      <c r="N590" s="4" t="b">
        <f t="shared" si="9"/>
        <v>1</v>
      </c>
      <c r="O590">
        <v>21</v>
      </c>
      <c r="P590" s="2" t="s">
        <v>153</v>
      </c>
      <c r="Q590">
        <v>962329</v>
      </c>
      <c r="R590">
        <v>962329</v>
      </c>
      <c r="S590">
        <v>0</v>
      </c>
      <c r="T590" s="5">
        <v>0</v>
      </c>
    </row>
    <row r="591" spans="2:20" x14ac:dyDescent="0.2">
      <c r="B591" s="2">
        <v>1205613</v>
      </c>
      <c r="C591" s="2" t="s">
        <v>15</v>
      </c>
      <c r="D591" s="2" t="s">
        <v>43</v>
      </c>
      <c r="E591" s="3">
        <v>45881.488981481481</v>
      </c>
      <c r="G591" s="2" t="s">
        <v>937</v>
      </c>
      <c r="H591" s="2">
        <v>1740412</v>
      </c>
      <c r="I591" s="2" t="s">
        <v>483</v>
      </c>
      <c r="L591" s="4" t="s">
        <v>487</v>
      </c>
      <c r="M591" s="4">
        <f>+VLOOKUP(L591,'Cotizacion menor valor'!$C$2:$M$60,11,0)</f>
        <v>278177.25</v>
      </c>
      <c r="N591" s="4" t="b">
        <f t="shared" si="9"/>
        <v>1</v>
      </c>
      <c r="O591">
        <v>21</v>
      </c>
      <c r="P591" s="2" t="s">
        <v>153</v>
      </c>
      <c r="Q591">
        <v>278177.25</v>
      </c>
      <c r="R591">
        <v>278177.25</v>
      </c>
      <c r="S591">
        <v>0</v>
      </c>
      <c r="T591" s="5">
        <v>0</v>
      </c>
    </row>
    <row r="592" spans="2:20" x14ac:dyDescent="0.2">
      <c r="B592" s="2">
        <v>1205613</v>
      </c>
      <c r="C592" s="2" t="s">
        <v>15</v>
      </c>
      <c r="D592" s="2" t="s">
        <v>43</v>
      </c>
      <c r="E592" s="3">
        <v>45881.488981481481</v>
      </c>
      <c r="G592" s="2" t="s">
        <v>937</v>
      </c>
      <c r="H592" s="2">
        <v>1740413</v>
      </c>
      <c r="I592" s="2" t="s">
        <v>496</v>
      </c>
      <c r="L592" s="4" t="s">
        <v>500</v>
      </c>
      <c r="M592" s="4">
        <f>+VLOOKUP(L592,'Cotizacion menor valor'!$C$2:$M$60,11,0)</f>
        <v>278177.25</v>
      </c>
      <c r="N592" s="4" t="b">
        <f t="shared" si="9"/>
        <v>1</v>
      </c>
      <c r="O592">
        <v>21</v>
      </c>
      <c r="P592" s="2" t="s">
        <v>153</v>
      </c>
      <c r="Q592">
        <v>278177.25</v>
      </c>
      <c r="R592">
        <v>278177.25</v>
      </c>
      <c r="S592">
        <v>0</v>
      </c>
      <c r="T592" s="5">
        <v>0</v>
      </c>
    </row>
    <row r="593" spans="2:20" x14ac:dyDescent="0.2">
      <c r="B593" s="2">
        <v>1205613</v>
      </c>
      <c r="C593" s="2" t="s">
        <v>15</v>
      </c>
      <c r="D593" s="2" t="s">
        <v>43</v>
      </c>
      <c r="E593" s="3">
        <v>45881.488981481481</v>
      </c>
      <c r="G593" s="2" t="s">
        <v>937</v>
      </c>
      <c r="H593" s="2">
        <v>1740414</v>
      </c>
      <c r="I593" s="2" t="s">
        <v>509</v>
      </c>
      <c r="L593" s="4" t="s">
        <v>513</v>
      </c>
      <c r="M593" s="4">
        <f>+VLOOKUP(L593,'Cotizacion menor valor'!$C$2:$M$60,11,0)</f>
        <v>2471351.1</v>
      </c>
      <c r="N593" s="4" t="b">
        <f t="shared" si="9"/>
        <v>1</v>
      </c>
      <c r="O593">
        <v>21</v>
      </c>
      <c r="P593" s="2" t="s">
        <v>153</v>
      </c>
      <c r="Q593">
        <v>2846724.3</v>
      </c>
      <c r="R593">
        <v>2471351.1</v>
      </c>
      <c r="S593">
        <v>7882837.2000000002</v>
      </c>
      <c r="T593" s="5">
        <v>0.13186145212586972</v>
      </c>
    </row>
    <row r="594" spans="2:20" x14ac:dyDescent="0.2">
      <c r="B594" s="2">
        <v>1205613</v>
      </c>
      <c r="C594" s="2" t="s">
        <v>15</v>
      </c>
      <c r="D594" s="2" t="s">
        <v>43</v>
      </c>
      <c r="E594" s="3">
        <v>45881.488981481481</v>
      </c>
      <c r="G594" s="2" t="s">
        <v>937</v>
      </c>
      <c r="H594" s="2">
        <v>1740415</v>
      </c>
      <c r="I594" s="2" t="s">
        <v>522</v>
      </c>
      <c r="L594" s="4" t="s">
        <v>526</v>
      </c>
      <c r="M594" s="4">
        <f>+VLOOKUP(L594,'Cotizacion menor valor'!$C$2:$M$60,11,0)</f>
        <v>1948296.5</v>
      </c>
      <c r="N594" s="4" t="b">
        <f t="shared" si="9"/>
        <v>1</v>
      </c>
      <c r="O594">
        <v>21</v>
      </c>
      <c r="P594" s="2" t="s">
        <v>153</v>
      </c>
      <c r="Q594">
        <v>2175998.6</v>
      </c>
      <c r="R594">
        <v>1948296.5</v>
      </c>
      <c r="S594">
        <v>4781744.0999999996</v>
      </c>
      <c r="T594" s="5">
        <v>0.10464257651636356</v>
      </c>
    </row>
    <row r="595" spans="2:20" x14ac:dyDescent="0.2">
      <c r="B595" s="2">
        <v>1205613</v>
      </c>
      <c r="C595" s="2" t="s">
        <v>15</v>
      </c>
      <c r="D595" s="2" t="s">
        <v>43</v>
      </c>
      <c r="E595" s="3">
        <v>45881.488981481481</v>
      </c>
      <c r="G595" s="2" t="s">
        <v>937</v>
      </c>
      <c r="H595" s="2">
        <v>1740416</v>
      </c>
      <c r="I595" s="2" t="s">
        <v>535</v>
      </c>
      <c r="L595" s="4" t="s">
        <v>539</v>
      </c>
      <c r="M595" s="4">
        <f>+VLOOKUP(L595,'Cotizacion menor valor'!$C$2:$M$60,11,0)</f>
        <v>1948296.5</v>
      </c>
      <c r="N595" s="4" t="b">
        <f t="shared" si="9"/>
        <v>1</v>
      </c>
      <c r="O595">
        <v>21</v>
      </c>
      <c r="P595" s="2" t="s">
        <v>153</v>
      </c>
      <c r="Q595">
        <v>2175998.6</v>
      </c>
      <c r="R595">
        <v>1948296.5</v>
      </c>
      <c r="S595">
        <v>4781744.0999999996</v>
      </c>
      <c r="T595" s="5">
        <v>0.10464257651636356</v>
      </c>
    </row>
    <row r="596" spans="2:20" x14ac:dyDescent="0.2">
      <c r="B596" s="2">
        <v>1205613</v>
      </c>
      <c r="C596" s="2" t="s">
        <v>15</v>
      </c>
      <c r="D596" s="2" t="s">
        <v>43</v>
      </c>
      <c r="E596" s="3">
        <v>45881.488981481481</v>
      </c>
      <c r="G596" s="2" t="s">
        <v>937</v>
      </c>
      <c r="H596" s="2">
        <v>1740417</v>
      </c>
      <c r="I596" s="2" t="s">
        <v>548</v>
      </c>
      <c r="L596" s="4" t="s">
        <v>552</v>
      </c>
      <c r="M596" s="4">
        <f>+VLOOKUP(L596,'Cotizacion menor valor'!$C$2:$M$60,11,0)</f>
        <v>8006931.5999999996</v>
      </c>
      <c r="N596" s="4" t="b">
        <f t="shared" si="9"/>
        <v>1</v>
      </c>
      <c r="O596">
        <v>21</v>
      </c>
      <c r="P596" s="2" t="s">
        <v>153</v>
      </c>
      <c r="Q596">
        <v>9732372.1500000004</v>
      </c>
      <c r="R596">
        <v>8006931.5999999996</v>
      </c>
      <c r="S596">
        <v>36234251.549999997</v>
      </c>
      <c r="T596" s="5">
        <v>0.17728879695583774</v>
      </c>
    </row>
    <row r="597" spans="2:20" x14ac:dyDescent="0.2">
      <c r="B597" s="2">
        <v>1205613</v>
      </c>
      <c r="C597" s="2" t="s">
        <v>15</v>
      </c>
      <c r="D597" s="2" t="s">
        <v>43</v>
      </c>
      <c r="E597" s="3">
        <v>45881.488981481481</v>
      </c>
      <c r="G597" s="2" t="s">
        <v>937</v>
      </c>
      <c r="H597" s="2">
        <v>1740418</v>
      </c>
      <c r="I597" s="2" t="s">
        <v>561</v>
      </c>
      <c r="L597" s="4" t="s">
        <v>565</v>
      </c>
      <c r="M597" s="4">
        <f>+VLOOKUP(L597,'Cotizacion menor valor'!$C$2:$M$60,11,0)</f>
        <v>5892156.2000000002</v>
      </c>
      <c r="N597" s="4" t="b">
        <f t="shared" si="9"/>
        <v>1</v>
      </c>
      <c r="O597">
        <v>21</v>
      </c>
      <c r="P597" s="2" t="s">
        <v>153</v>
      </c>
      <c r="Q597">
        <v>7457024.9000000004</v>
      </c>
      <c r="R597">
        <v>5892156.2000000002</v>
      </c>
      <c r="S597">
        <v>32862242.699999999</v>
      </c>
      <c r="T597" s="5">
        <v>0.20985161253786347</v>
      </c>
    </row>
    <row r="598" spans="2:20" x14ac:dyDescent="0.2">
      <c r="B598" s="2">
        <v>1205613</v>
      </c>
      <c r="C598" s="2" t="s">
        <v>15</v>
      </c>
      <c r="D598" s="2" t="s">
        <v>43</v>
      </c>
      <c r="E598" s="3">
        <v>45881.488981481481</v>
      </c>
      <c r="G598" s="2" t="s">
        <v>937</v>
      </c>
      <c r="H598" s="2">
        <v>1740419</v>
      </c>
      <c r="I598" s="2" t="s">
        <v>574</v>
      </c>
      <c r="L598" s="4" t="s">
        <v>578</v>
      </c>
      <c r="M598" s="4">
        <f>+VLOOKUP(L598,'Cotizacion menor valor'!$C$2:$M$60,11,0)</f>
        <v>5892156.2000000002</v>
      </c>
      <c r="N598" s="4" t="b">
        <f t="shared" si="9"/>
        <v>1</v>
      </c>
      <c r="O598">
        <v>21</v>
      </c>
      <c r="P598" s="2" t="s">
        <v>153</v>
      </c>
      <c r="Q598">
        <v>7457024.9000000004</v>
      </c>
      <c r="R598">
        <v>5892156.2000000002</v>
      </c>
      <c r="S598">
        <v>32862242.699999999</v>
      </c>
      <c r="T598" s="5">
        <v>0.20985161253786347</v>
      </c>
    </row>
    <row r="599" spans="2:20" x14ac:dyDescent="0.2">
      <c r="B599" s="2">
        <v>1205613</v>
      </c>
      <c r="C599" s="2" t="s">
        <v>15</v>
      </c>
      <c r="D599" s="2" t="s">
        <v>43</v>
      </c>
      <c r="E599" s="3">
        <v>45881.488981481481</v>
      </c>
      <c r="G599" s="2" t="s">
        <v>937</v>
      </c>
      <c r="H599" s="2">
        <v>1740420</v>
      </c>
      <c r="I599" s="2" t="s">
        <v>587</v>
      </c>
      <c r="L599" s="4" t="s">
        <v>591</v>
      </c>
      <c r="M599" s="4">
        <f>+VLOOKUP(L599,'Cotizacion menor valor'!$C$2:$M$60,11,0)</f>
        <v>1694828.95</v>
      </c>
      <c r="N599" s="4" t="b">
        <f t="shared" si="9"/>
        <v>1</v>
      </c>
      <c r="O599">
        <v>21</v>
      </c>
      <c r="P599" s="2" t="s">
        <v>153</v>
      </c>
      <c r="Q599">
        <v>1694828.95</v>
      </c>
      <c r="R599">
        <v>1694828.95</v>
      </c>
      <c r="S599">
        <v>0</v>
      </c>
      <c r="T599" s="5">
        <v>0</v>
      </c>
    </row>
    <row r="600" spans="2:20" x14ac:dyDescent="0.2">
      <c r="B600" s="2">
        <v>1205613</v>
      </c>
      <c r="C600" s="2" t="s">
        <v>15</v>
      </c>
      <c r="D600" s="2" t="s">
        <v>43</v>
      </c>
      <c r="E600" s="3">
        <v>45881.488981481481</v>
      </c>
      <c r="G600" s="2" t="s">
        <v>937</v>
      </c>
      <c r="H600" s="2">
        <v>1740421</v>
      </c>
      <c r="I600" s="2" t="s">
        <v>600</v>
      </c>
      <c r="L600" s="4" t="s">
        <v>604</v>
      </c>
      <c r="M600" s="4">
        <f>+VLOOKUP(L600,'Cotizacion menor valor'!$C$2:$M$60,11,0)</f>
        <v>1935411.2</v>
      </c>
      <c r="N600" s="4" t="b">
        <f t="shared" si="9"/>
        <v>1</v>
      </c>
      <c r="O600">
        <v>21</v>
      </c>
      <c r="P600" s="2" t="s">
        <v>153</v>
      </c>
      <c r="Q600">
        <v>1935411.2</v>
      </c>
      <c r="R600">
        <v>1935411.2</v>
      </c>
      <c r="S600">
        <v>0</v>
      </c>
      <c r="T600" s="5">
        <v>0</v>
      </c>
    </row>
    <row r="601" spans="2:20" x14ac:dyDescent="0.2">
      <c r="B601" s="2">
        <v>1205613</v>
      </c>
      <c r="C601" s="2" t="s">
        <v>15</v>
      </c>
      <c r="D601" s="2" t="s">
        <v>43</v>
      </c>
      <c r="E601" s="3">
        <v>45881.488981481481</v>
      </c>
      <c r="G601" s="2" t="s">
        <v>937</v>
      </c>
      <c r="H601" s="2">
        <v>1740422</v>
      </c>
      <c r="I601" s="2" t="s">
        <v>613</v>
      </c>
      <c r="L601" s="4" t="s">
        <v>617</v>
      </c>
      <c r="M601" s="4">
        <f>+VLOOKUP(L601,'Cotizacion menor valor'!$C$2:$M$60,11,0)</f>
        <v>4886918.2</v>
      </c>
      <c r="N601" s="4" t="b">
        <f t="shared" si="9"/>
        <v>1</v>
      </c>
      <c r="O601">
        <v>21</v>
      </c>
      <c r="P601" s="2" t="s">
        <v>153</v>
      </c>
      <c r="Q601">
        <v>4886918.2</v>
      </c>
      <c r="R601">
        <v>4886918.2</v>
      </c>
      <c r="S601">
        <v>0</v>
      </c>
      <c r="T601" s="5">
        <v>0</v>
      </c>
    </row>
    <row r="602" spans="2:20" x14ac:dyDescent="0.2">
      <c r="B602" s="2">
        <v>1205613</v>
      </c>
      <c r="C602" s="2" t="s">
        <v>15</v>
      </c>
      <c r="D602" s="2" t="s">
        <v>43</v>
      </c>
      <c r="E602" s="3">
        <v>45881.488981481481</v>
      </c>
      <c r="G602" s="2" t="s">
        <v>937</v>
      </c>
      <c r="H602" s="2">
        <v>1740423</v>
      </c>
      <c r="I602" s="2" t="s">
        <v>626</v>
      </c>
      <c r="L602" s="4" t="s">
        <v>630</v>
      </c>
      <c r="M602" s="4">
        <f>+VLOOKUP(L602,'Cotizacion menor valor'!$C$2:$M$60,11,0)</f>
        <v>2168996.63</v>
      </c>
      <c r="N602" s="4" t="b">
        <f t="shared" si="9"/>
        <v>1</v>
      </c>
      <c r="O602">
        <v>21</v>
      </c>
      <c r="P602" s="2" t="s">
        <v>153</v>
      </c>
      <c r="Q602">
        <v>2168996.63</v>
      </c>
      <c r="R602">
        <v>2168996.63</v>
      </c>
      <c r="S602">
        <v>0</v>
      </c>
      <c r="T602" s="5">
        <v>0</v>
      </c>
    </row>
    <row r="603" spans="2:20" x14ac:dyDescent="0.2">
      <c r="B603" s="2">
        <v>1205613</v>
      </c>
      <c r="C603" s="2" t="s">
        <v>15</v>
      </c>
      <c r="D603" s="2" t="s">
        <v>43</v>
      </c>
      <c r="E603" s="3">
        <v>45881.488981481481</v>
      </c>
      <c r="G603" s="2" t="s">
        <v>937</v>
      </c>
      <c r="H603" s="2">
        <v>1740424</v>
      </c>
      <c r="I603" s="2" t="s">
        <v>639</v>
      </c>
      <c r="L603" t="s">
        <v>643</v>
      </c>
      <c r="M603" s="4">
        <f>+VLOOKUP(L603,'Cotizacion menor valor'!$C$2:$M$60,11,0)</f>
        <v>320683.68</v>
      </c>
      <c r="N603" s="4" t="b">
        <f t="shared" si="9"/>
        <v>1</v>
      </c>
      <c r="O603">
        <v>21</v>
      </c>
      <c r="P603" s="2" t="s">
        <v>153</v>
      </c>
      <c r="Q603">
        <v>424529.97</v>
      </c>
      <c r="R603">
        <v>320683.68</v>
      </c>
      <c r="S603">
        <v>2180772.09</v>
      </c>
      <c r="T603" s="5">
        <v>0.24461474416046528</v>
      </c>
    </row>
    <row r="604" spans="2:20" x14ac:dyDescent="0.2">
      <c r="B604" s="2">
        <v>1205613</v>
      </c>
      <c r="C604" s="2" t="s">
        <v>15</v>
      </c>
      <c r="D604" s="2" t="s">
        <v>43</v>
      </c>
      <c r="E604" s="3">
        <v>45881.488981481481</v>
      </c>
      <c r="G604" s="2" t="s">
        <v>937</v>
      </c>
      <c r="H604" s="2">
        <v>1740425</v>
      </c>
      <c r="I604" s="2" t="s">
        <v>652</v>
      </c>
      <c r="L604" s="4" t="s">
        <v>656</v>
      </c>
      <c r="M604" s="4">
        <f>+VLOOKUP(L604,'Cotizacion menor valor'!$C$2:$M$60,11,0)</f>
        <v>42581.88</v>
      </c>
      <c r="N604" s="4" t="b">
        <f t="shared" si="9"/>
        <v>1</v>
      </c>
      <c r="O604">
        <v>21</v>
      </c>
      <c r="P604" s="2" t="s">
        <v>153</v>
      </c>
      <c r="Q604">
        <v>42581.88</v>
      </c>
      <c r="R604">
        <v>42581.88</v>
      </c>
      <c r="S604">
        <v>0</v>
      </c>
      <c r="T604" s="5">
        <v>0</v>
      </c>
    </row>
    <row r="605" spans="2:20" x14ac:dyDescent="0.2">
      <c r="B605" s="2">
        <v>1205613</v>
      </c>
      <c r="C605" s="2" t="s">
        <v>15</v>
      </c>
      <c r="D605" s="2" t="s">
        <v>43</v>
      </c>
      <c r="E605" s="3">
        <v>45881.488981481481</v>
      </c>
      <c r="G605" s="2" t="s">
        <v>937</v>
      </c>
      <c r="H605" s="2">
        <v>1740426</v>
      </c>
      <c r="I605" s="2" t="s">
        <v>665</v>
      </c>
      <c r="L605" s="4" t="s">
        <v>669</v>
      </c>
      <c r="M605" s="4">
        <f>+VLOOKUP(L605,'Cotizacion menor valor'!$C$2:$M$60,11,0)</f>
        <v>2020798.2</v>
      </c>
      <c r="N605" s="4" t="b">
        <f t="shared" si="9"/>
        <v>1</v>
      </c>
      <c r="O605">
        <v>21</v>
      </c>
      <c r="P605" s="2" t="s">
        <v>153</v>
      </c>
      <c r="Q605">
        <v>2020798.2</v>
      </c>
      <c r="R605">
        <v>2020798.2</v>
      </c>
      <c r="S605">
        <v>0</v>
      </c>
      <c r="T605" s="5">
        <v>0</v>
      </c>
    </row>
    <row r="606" spans="2:20" x14ac:dyDescent="0.2">
      <c r="B606" s="2">
        <v>1205613</v>
      </c>
      <c r="C606" s="2" t="s">
        <v>15</v>
      </c>
      <c r="D606" s="2" t="s">
        <v>43</v>
      </c>
      <c r="E606" s="3">
        <v>45881.488981481481</v>
      </c>
      <c r="G606" s="2" t="s">
        <v>937</v>
      </c>
      <c r="H606" s="2">
        <v>1740427</v>
      </c>
      <c r="I606" s="2" t="s">
        <v>678</v>
      </c>
      <c r="L606" s="4" t="s">
        <v>682</v>
      </c>
      <c r="M606" s="4">
        <f>+VLOOKUP(L606,'Cotizacion menor valor'!$C$2:$M$60,11,0)</f>
        <v>2203927.0499999998</v>
      </c>
      <c r="N606" s="4" t="b">
        <f t="shared" si="9"/>
        <v>1</v>
      </c>
      <c r="O606">
        <v>21</v>
      </c>
      <c r="P606" s="2" t="s">
        <v>153</v>
      </c>
      <c r="Q606">
        <v>2203927.0499999998</v>
      </c>
      <c r="R606">
        <v>2203927.0499999998</v>
      </c>
      <c r="S606">
        <v>0</v>
      </c>
      <c r="T606" s="5">
        <v>0</v>
      </c>
    </row>
    <row r="607" spans="2:20" x14ac:dyDescent="0.2">
      <c r="B607" s="2">
        <v>1205613</v>
      </c>
      <c r="C607" s="2" t="s">
        <v>15</v>
      </c>
      <c r="D607" s="2" t="s">
        <v>43</v>
      </c>
      <c r="E607" s="3">
        <v>45881.488981481481</v>
      </c>
      <c r="G607" s="2" t="s">
        <v>937</v>
      </c>
      <c r="H607" s="2">
        <v>1740428</v>
      </c>
      <c r="I607" s="2" t="s">
        <v>691</v>
      </c>
      <c r="L607" s="4" t="s">
        <v>695</v>
      </c>
      <c r="M607" s="4">
        <f>+VLOOKUP(L607,'Cotizacion menor valor'!$C$2:$M$60,11,0)</f>
        <v>1609977.55</v>
      </c>
      <c r="N607" s="4" t="b">
        <f t="shared" si="9"/>
        <v>1</v>
      </c>
      <c r="O607">
        <v>21</v>
      </c>
      <c r="P607" s="2" t="s">
        <v>153</v>
      </c>
      <c r="Q607">
        <v>3389657.9</v>
      </c>
      <c r="R607">
        <v>1609977.55</v>
      </c>
      <c r="S607">
        <v>37373287.350000001</v>
      </c>
      <c r="T607" s="5">
        <v>0.52503243763920837</v>
      </c>
    </row>
    <row r="608" spans="2:20" x14ac:dyDescent="0.2">
      <c r="B608" s="2">
        <v>1205613</v>
      </c>
      <c r="C608" s="2" t="s">
        <v>15</v>
      </c>
      <c r="D608" s="2" t="s">
        <v>43</v>
      </c>
      <c r="E608" s="3">
        <v>45881.488981481481</v>
      </c>
      <c r="G608" s="2" t="s">
        <v>937</v>
      </c>
      <c r="H608" s="2">
        <v>1740429</v>
      </c>
      <c r="I608" s="2" t="s">
        <v>704</v>
      </c>
      <c r="L608" s="4" t="s">
        <v>708</v>
      </c>
      <c r="M608" s="4">
        <f>+VLOOKUP(L608,'Cotizacion menor valor'!$C$2:$M$60,11,0)</f>
        <v>784886.22</v>
      </c>
      <c r="N608" s="4" t="b">
        <f t="shared" si="9"/>
        <v>1</v>
      </c>
      <c r="O608">
        <v>21</v>
      </c>
      <c r="P608" s="2" t="s">
        <v>153</v>
      </c>
      <c r="Q608">
        <v>888550.56</v>
      </c>
      <c r="R608">
        <v>784886.22</v>
      </c>
      <c r="S608">
        <v>2176951.14</v>
      </c>
      <c r="T608" s="5">
        <v>0.11666678821292961</v>
      </c>
    </row>
    <row r="609" spans="2:20" x14ac:dyDescent="0.2">
      <c r="B609" s="2">
        <v>1205613</v>
      </c>
      <c r="C609" s="2" t="s">
        <v>15</v>
      </c>
      <c r="D609" s="2" t="s">
        <v>43</v>
      </c>
      <c r="E609" s="3">
        <v>45881.488981481481</v>
      </c>
      <c r="G609" s="2" t="s">
        <v>937</v>
      </c>
      <c r="H609" s="2">
        <v>1740430</v>
      </c>
      <c r="I609" s="2" t="s">
        <v>717</v>
      </c>
      <c r="L609" s="4" t="s">
        <v>721</v>
      </c>
      <c r="M609" s="4">
        <f>+VLOOKUP(L609,'Cotizacion menor valor'!$C$2:$M$60,11,0)</f>
        <v>1808913.23</v>
      </c>
      <c r="N609" s="4" t="b">
        <f t="shared" si="9"/>
        <v>1</v>
      </c>
      <c r="O609">
        <v>21</v>
      </c>
      <c r="P609" s="2" t="s">
        <v>153</v>
      </c>
      <c r="Q609">
        <v>1808913.23</v>
      </c>
      <c r="R609">
        <v>1808913.23</v>
      </c>
      <c r="S609">
        <v>0</v>
      </c>
      <c r="T609" s="5">
        <v>0</v>
      </c>
    </row>
    <row r="610" spans="2:20" x14ac:dyDescent="0.2">
      <c r="B610" s="2">
        <v>1205613</v>
      </c>
      <c r="C610" s="2" t="s">
        <v>15</v>
      </c>
      <c r="D610" s="2" t="s">
        <v>43</v>
      </c>
      <c r="E610" s="3">
        <v>45881.488981481481</v>
      </c>
      <c r="G610" s="2" t="s">
        <v>937</v>
      </c>
      <c r="H610" s="2">
        <v>1740431</v>
      </c>
      <c r="I610" s="2" t="s">
        <v>730</v>
      </c>
      <c r="L610" s="4" t="s">
        <v>734</v>
      </c>
      <c r="M610" s="4">
        <f>+VLOOKUP(L610,'Cotizacion menor valor'!$C$2:$M$60,11,0)</f>
        <v>360340.35</v>
      </c>
      <c r="N610" s="4" t="b">
        <f t="shared" si="9"/>
        <v>1</v>
      </c>
      <c r="O610">
        <v>21</v>
      </c>
      <c r="P610" s="2" t="s">
        <v>153</v>
      </c>
      <c r="Q610">
        <v>2824713.2</v>
      </c>
      <c r="R610">
        <v>360340.35</v>
      </c>
      <c r="S610">
        <v>51751829.850000001</v>
      </c>
      <c r="T610" s="5">
        <v>0.87243294292673679</v>
      </c>
    </row>
    <row r="611" spans="2:20" x14ac:dyDescent="0.2">
      <c r="B611" s="2">
        <v>1205613</v>
      </c>
      <c r="C611" s="2" t="s">
        <v>15</v>
      </c>
      <c r="D611" s="2" t="s">
        <v>43</v>
      </c>
      <c r="E611" s="3">
        <v>45881.488981481481</v>
      </c>
      <c r="G611" s="2" t="s">
        <v>937</v>
      </c>
      <c r="H611" s="2">
        <v>1740432</v>
      </c>
      <c r="I611" s="2" t="s">
        <v>743</v>
      </c>
      <c r="L611" s="4" t="s">
        <v>747</v>
      </c>
      <c r="M611" s="4">
        <f>+VLOOKUP(L611,'Cotizacion menor valor'!$C$2:$M$60,11,0)</f>
        <v>5197933.74</v>
      </c>
      <c r="N611" s="4" t="b">
        <f t="shared" si="9"/>
        <v>1</v>
      </c>
      <c r="O611">
        <v>21</v>
      </c>
      <c r="P611" s="2" t="s">
        <v>153</v>
      </c>
      <c r="Q611">
        <v>11419794.66</v>
      </c>
      <c r="R611">
        <v>5197933.74</v>
      </c>
      <c r="S611">
        <v>130659079.31999999</v>
      </c>
      <c r="T611" s="5">
        <v>0.54483124305144026</v>
      </c>
    </row>
    <row r="612" spans="2:20" x14ac:dyDescent="0.2">
      <c r="B612" s="2">
        <v>1205613</v>
      </c>
      <c r="C612" s="2" t="s">
        <v>15</v>
      </c>
      <c r="D612" s="2" t="s">
        <v>43</v>
      </c>
      <c r="E612" s="3">
        <v>45881.488981481481</v>
      </c>
      <c r="G612" s="2" t="s">
        <v>937</v>
      </c>
      <c r="H612" s="2">
        <v>1740433</v>
      </c>
      <c r="I612" s="2" t="s">
        <v>756</v>
      </c>
      <c r="L612" s="4" t="s">
        <v>760</v>
      </c>
      <c r="M612" s="4">
        <f>+VLOOKUP(L612,'Cotizacion menor valor'!$C$2:$M$60,11,0)</f>
        <v>1401935.47</v>
      </c>
      <c r="N612" s="4" t="b">
        <f t="shared" si="9"/>
        <v>1</v>
      </c>
      <c r="O612">
        <v>21</v>
      </c>
      <c r="P612" s="2" t="s">
        <v>153</v>
      </c>
      <c r="Q612">
        <v>1401935.47</v>
      </c>
      <c r="R612">
        <v>1401935.47</v>
      </c>
      <c r="S612">
        <v>0</v>
      </c>
      <c r="T612" s="5">
        <v>0</v>
      </c>
    </row>
    <row r="613" spans="2:20" x14ac:dyDescent="0.2">
      <c r="B613" s="2">
        <v>1205613</v>
      </c>
      <c r="C613" s="2" t="s">
        <v>15</v>
      </c>
      <c r="D613" s="2" t="s">
        <v>43</v>
      </c>
      <c r="E613" s="3">
        <v>45881.488981481481</v>
      </c>
      <c r="G613" s="2" t="s">
        <v>937</v>
      </c>
      <c r="H613" s="2">
        <v>1740434</v>
      </c>
      <c r="I613" s="2" t="s">
        <v>769</v>
      </c>
      <c r="L613" s="4" t="s">
        <v>773</v>
      </c>
      <c r="M613" s="4">
        <f>+VLOOKUP(L613,'Cotizacion menor valor'!$C$2:$M$60,11,0)</f>
        <v>463017.98</v>
      </c>
      <c r="N613" s="4" t="b">
        <f t="shared" si="9"/>
        <v>1</v>
      </c>
      <c r="O613">
        <v>21</v>
      </c>
      <c r="P613" s="2" t="s">
        <v>153</v>
      </c>
      <c r="Q613">
        <v>993037.24</v>
      </c>
      <c r="R613">
        <v>463017.98</v>
      </c>
      <c r="S613">
        <v>11130404.460000001</v>
      </c>
      <c r="T613" s="5">
        <v>0.53373553241568261</v>
      </c>
    </row>
    <row r="614" spans="2:20" x14ac:dyDescent="0.2">
      <c r="B614" s="2">
        <v>1205613</v>
      </c>
      <c r="C614" s="2" t="s">
        <v>15</v>
      </c>
      <c r="D614" s="2" t="s">
        <v>43</v>
      </c>
      <c r="E614" s="3">
        <v>45881.488981481481</v>
      </c>
      <c r="G614" s="2" t="s">
        <v>937</v>
      </c>
      <c r="H614" s="2">
        <v>1740435</v>
      </c>
      <c r="I614" s="2" t="s">
        <v>782</v>
      </c>
      <c r="L614" s="4" t="s">
        <v>786</v>
      </c>
      <c r="M614" s="4">
        <f>+VLOOKUP(L614,'Cotizacion menor valor'!$C$2:$M$60,11,0)</f>
        <v>1287767.8</v>
      </c>
      <c r="N614" s="4" t="b">
        <f t="shared" si="9"/>
        <v>1</v>
      </c>
      <c r="O614">
        <v>21</v>
      </c>
      <c r="P614" s="2" t="s">
        <v>153</v>
      </c>
      <c r="Q614">
        <v>1864526.6</v>
      </c>
      <c r="R614">
        <v>1287767.8</v>
      </c>
      <c r="S614">
        <v>12111934.800000001</v>
      </c>
      <c r="T614" s="5">
        <v>0.30933256731226039</v>
      </c>
    </row>
    <row r="615" spans="2:20" x14ac:dyDescent="0.2">
      <c r="B615" s="2">
        <v>1205613</v>
      </c>
      <c r="C615" s="2" t="s">
        <v>15</v>
      </c>
      <c r="D615" s="2" t="s">
        <v>43</v>
      </c>
      <c r="E615" s="3">
        <v>45881.488981481481</v>
      </c>
      <c r="G615" s="2" t="s">
        <v>937</v>
      </c>
      <c r="H615" s="2">
        <v>1740436</v>
      </c>
      <c r="I615" s="2" t="s">
        <v>795</v>
      </c>
      <c r="L615" s="4" t="s">
        <v>799</v>
      </c>
      <c r="M615" s="4">
        <f>+VLOOKUP(L615,'Cotizacion menor valor'!$C$2:$M$60,11,0)</f>
        <v>711988.41</v>
      </c>
      <c r="N615" s="4" t="b">
        <f t="shared" si="9"/>
        <v>1</v>
      </c>
      <c r="O615">
        <v>21</v>
      </c>
      <c r="P615" s="2" t="s">
        <v>153</v>
      </c>
      <c r="Q615">
        <v>3077840.67</v>
      </c>
      <c r="R615">
        <v>711988.41</v>
      </c>
      <c r="S615">
        <v>49682897.460000001</v>
      </c>
      <c r="T615" s="5">
        <v>0.76867275264122104</v>
      </c>
    </row>
    <row r="616" spans="2:20" x14ac:dyDescent="0.2">
      <c r="B616" s="2">
        <v>1205613</v>
      </c>
      <c r="C616" s="2" t="s">
        <v>15</v>
      </c>
      <c r="D616" s="2" t="s">
        <v>43</v>
      </c>
      <c r="E616" s="3">
        <v>45881.488981481481</v>
      </c>
      <c r="G616" s="2" t="s">
        <v>937</v>
      </c>
      <c r="H616" s="2">
        <v>1740437</v>
      </c>
      <c r="I616" s="2" t="s">
        <v>808</v>
      </c>
      <c r="L616" s="4" t="s">
        <v>812</v>
      </c>
      <c r="M616" s="4">
        <f>+VLOOKUP(L616,'Cotizacion menor valor'!$C$2:$M$60,11,0)</f>
        <v>302802.92</v>
      </c>
      <c r="N616" s="4" t="b">
        <f t="shared" si="9"/>
        <v>1</v>
      </c>
      <c r="O616">
        <v>21</v>
      </c>
      <c r="P616" s="2" t="s">
        <v>153</v>
      </c>
      <c r="Q616">
        <v>806277.36</v>
      </c>
      <c r="R616">
        <v>302802.92</v>
      </c>
      <c r="S616">
        <v>10572963.24</v>
      </c>
      <c r="T616" s="5">
        <v>0.62444323129698198</v>
      </c>
    </row>
    <row r="617" spans="2:20" x14ac:dyDescent="0.2">
      <c r="B617" s="2">
        <v>1205613</v>
      </c>
      <c r="C617" s="2" t="s">
        <v>15</v>
      </c>
      <c r="D617" s="2" t="s">
        <v>43</v>
      </c>
      <c r="E617" s="3">
        <v>45881.488981481481</v>
      </c>
      <c r="G617" s="2" t="s">
        <v>937</v>
      </c>
      <c r="H617" s="2">
        <v>1740438</v>
      </c>
      <c r="I617" s="2" t="s">
        <v>821</v>
      </c>
      <c r="L617" s="4" t="s">
        <v>825</v>
      </c>
      <c r="M617" s="4">
        <f>+VLOOKUP(L617,'Cotizacion menor valor'!$C$2:$M$60,11,0)</f>
        <v>10613242.800000001</v>
      </c>
      <c r="N617" s="4" t="b">
        <f t="shared" si="9"/>
        <v>1</v>
      </c>
      <c r="O617">
        <v>21</v>
      </c>
      <c r="P617" s="2" t="s">
        <v>153</v>
      </c>
      <c r="Q617">
        <v>14150990.4</v>
      </c>
      <c r="R617">
        <v>10613242.800000001</v>
      </c>
      <c r="S617">
        <v>74292699.599999994</v>
      </c>
      <c r="T617" s="5">
        <v>0.25</v>
      </c>
    </row>
    <row r="618" spans="2:20" x14ac:dyDescent="0.2">
      <c r="B618" s="2">
        <v>1205613</v>
      </c>
      <c r="C618" s="2" t="s">
        <v>15</v>
      </c>
      <c r="D618" s="2" t="s">
        <v>43</v>
      </c>
      <c r="E618" s="3">
        <v>45881.488981481481</v>
      </c>
      <c r="G618" s="2" t="s">
        <v>937</v>
      </c>
      <c r="H618" s="2">
        <v>1740439</v>
      </c>
      <c r="I618" s="2" t="s">
        <v>834</v>
      </c>
      <c r="L618" s="4" t="s">
        <v>838</v>
      </c>
      <c r="M618" s="4">
        <f>+VLOOKUP(L618,'Cotizacion menor valor'!$C$2:$M$60,11,0)</f>
        <v>3784567.2</v>
      </c>
      <c r="N618" s="4" t="b">
        <f t="shared" si="9"/>
        <v>1</v>
      </c>
      <c r="O618">
        <v>21</v>
      </c>
      <c r="P618" s="2" t="s">
        <v>153</v>
      </c>
      <c r="Q618">
        <v>3784567.2</v>
      </c>
      <c r="R618">
        <v>3784567.2</v>
      </c>
      <c r="S618">
        <v>0</v>
      </c>
      <c r="T618" s="5">
        <v>0</v>
      </c>
    </row>
    <row r="619" spans="2:20" x14ac:dyDescent="0.2">
      <c r="B619" s="2">
        <v>1205613</v>
      </c>
      <c r="C619" s="2" t="s">
        <v>15</v>
      </c>
      <c r="D619" s="2" t="s">
        <v>43</v>
      </c>
      <c r="E619" s="3">
        <v>45881.488981481481</v>
      </c>
      <c r="G619" s="2" t="s">
        <v>937</v>
      </c>
      <c r="H619" s="2">
        <v>1740440</v>
      </c>
      <c r="I619" s="2" t="s">
        <v>847</v>
      </c>
      <c r="L619" s="31" t="s">
        <v>847</v>
      </c>
      <c r="M619" s="4" t="e">
        <f>+VLOOKUP(L619,'Cotizacion menor valor'!$C$2:$M$60,11,0)</f>
        <v>#N/A</v>
      </c>
      <c r="N619" s="4" t="str">
        <f t="shared" si="9"/>
        <v>n/a</v>
      </c>
      <c r="O619">
        <v>1</v>
      </c>
      <c r="P619" s="2" t="s">
        <v>153</v>
      </c>
      <c r="Q619">
        <v>0</v>
      </c>
      <c r="R619">
        <v>0</v>
      </c>
      <c r="S619">
        <v>0</v>
      </c>
      <c r="T619" s="5"/>
    </row>
    <row r="620" spans="2:20" x14ac:dyDescent="0.2">
      <c r="B620" s="2">
        <v>1205613</v>
      </c>
      <c r="C620" s="2" t="s">
        <v>15</v>
      </c>
      <c r="D620" s="2" t="s">
        <v>43</v>
      </c>
      <c r="E620" s="3">
        <v>45881.488981481481</v>
      </c>
      <c r="G620" s="2" t="s">
        <v>937</v>
      </c>
      <c r="H620" s="2">
        <v>1740441</v>
      </c>
      <c r="I620" s="2" t="s">
        <v>860</v>
      </c>
      <c r="L620" s="31" t="s">
        <v>860</v>
      </c>
      <c r="M620" s="4" t="e">
        <f>+VLOOKUP(L620,'Cotizacion menor valor'!$C$2:$M$60,11,0)</f>
        <v>#N/A</v>
      </c>
      <c r="N620" s="4" t="str">
        <f t="shared" si="9"/>
        <v>n/a</v>
      </c>
      <c r="O620">
        <v>1</v>
      </c>
      <c r="P620" s="2" t="s">
        <v>153</v>
      </c>
      <c r="Q620">
        <v>3640399765.46</v>
      </c>
      <c r="R620">
        <v>3567397871.52</v>
      </c>
      <c r="S620">
        <v>73001893.939999998</v>
      </c>
      <c r="T620" s="5">
        <v>2.0053263004969867E-2</v>
      </c>
    </row>
    <row r="621" spans="2:20" x14ac:dyDescent="0.2">
      <c r="B621" s="2">
        <v>1205613</v>
      </c>
      <c r="C621" s="2" t="s">
        <v>15</v>
      </c>
      <c r="D621" s="2" t="s">
        <v>43</v>
      </c>
      <c r="E621" s="3">
        <v>45881.488981481481</v>
      </c>
      <c r="G621" s="2" t="s">
        <v>937</v>
      </c>
      <c r="H621" s="2">
        <v>1740442</v>
      </c>
      <c r="I621" s="2" t="s">
        <v>873</v>
      </c>
      <c r="L621" s="31" t="s">
        <v>873</v>
      </c>
      <c r="M621" s="4" t="e">
        <f>+VLOOKUP(L621,'Cotizacion menor valor'!$C$2:$M$60,11,0)</f>
        <v>#N/A</v>
      </c>
      <c r="N621" s="4" t="str">
        <f t="shared" si="9"/>
        <v>n/a</v>
      </c>
      <c r="O621">
        <v>1</v>
      </c>
      <c r="P621" s="2" t="s">
        <v>153</v>
      </c>
      <c r="Q621">
        <v>691675955.44000006</v>
      </c>
      <c r="R621">
        <v>677805595.59000003</v>
      </c>
      <c r="S621">
        <v>13870359.85</v>
      </c>
      <c r="T621" s="5">
        <v>2.0053263006918558E-2</v>
      </c>
    </row>
    <row r="622" spans="2:20" x14ac:dyDescent="0.2">
      <c r="B622" s="2">
        <v>1209662</v>
      </c>
      <c r="C622" s="2" t="s">
        <v>16</v>
      </c>
      <c r="D622" s="2" t="s">
        <v>44</v>
      </c>
      <c r="E622" s="3">
        <v>45881.459756944445</v>
      </c>
      <c r="G622" s="2" t="s">
        <v>937</v>
      </c>
      <c r="H622" s="2">
        <v>1740381</v>
      </c>
      <c r="I622" s="2" t="s">
        <v>64</v>
      </c>
      <c r="L622" s="4" t="s">
        <v>993</v>
      </c>
      <c r="M622" s="4" t="e">
        <f>+VLOOKUP(L622,'Cotizacion menor valor'!$C$2:$M$60,11,0)</f>
        <v>#N/A</v>
      </c>
      <c r="N622" s="4" t="str">
        <f t="shared" si="9"/>
        <v>n/a</v>
      </c>
      <c r="O622">
        <v>21</v>
      </c>
      <c r="P622" s="2" t="s">
        <v>84</v>
      </c>
      <c r="Q622">
        <v>1450014991.3499999</v>
      </c>
      <c r="R622">
        <v>1450014991.3499999</v>
      </c>
      <c r="S622">
        <v>0</v>
      </c>
      <c r="T622" s="5">
        <v>0</v>
      </c>
    </row>
    <row r="623" spans="2:20" x14ac:dyDescent="0.2">
      <c r="B623" s="2">
        <v>1209662</v>
      </c>
      <c r="C623" s="2" t="s">
        <v>16</v>
      </c>
      <c r="D623" s="2" t="s">
        <v>44</v>
      </c>
      <c r="E623" s="3">
        <v>45881.459756944445</v>
      </c>
      <c r="G623" s="2" t="s">
        <v>937</v>
      </c>
      <c r="H623" s="2">
        <v>1740382</v>
      </c>
      <c r="I623" s="2" t="s">
        <v>92</v>
      </c>
      <c r="L623" s="4" t="s">
        <v>994</v>
      </c>
      <c r="M623" s="4" t="e">
        <f>+VLOOKUP(L623,'Cotizacion menor valor'!$C$2:$M$60,11,0)</f>
        <v>#N/A</v>
      </c>
      <c r="N623" s="4" t="str">
        <f t="shared" si="9"/>
        <v>n/a</v>
      </c>
      <c r="O623">
        <v>21</v>
      </c>
      <c r="P623" s="2" t="s">
        <v>84</v>
      </c>
      <c r="Q623">
        <v>9590460</v>
      </c>
      <c r="R623">
        <v>9590460</v>
      </c>
      <c r="S623">
        <v>0</v>
      </c>
      <c r="T623" s="5">
        <v>0</v>
      </c>
    </row>
    <row r="624" spans="2:20" x14ac:dyDescent="0.2">
      <c r="B624" s="2">
        <v>1209662</v>
      </c>
      <c r="C624" s="2" t="s">
        <v>16</v>
      </c>
      <c r="D624" s="2" t="s">
        <v>44</v>
      </c>
      <c r="E624" s="3">
        <v>45881.459756944445</v>
      </c>
      <c r="G624" s="2" t="s">
        <v>937</v>
      </c>
      <c r="H624" s="2">
        <v>1740383</v>
      </c>
      <c r="I624" s="2" t="s">
        <v>105</v>
      </c>
      <c r="L624" s="31" t="s">
        <v>997</v>
      </c>
      <c r="M624" s="4" t="e">
        <f>+VLOOKUP(L624,'Cotizacion menor valor'!$C$2:$M$60,11,0)</f>
        <v>#N/A</v>
      </c>
      <c r="N624" s="4" t="str">
        <f t="shared" si="9"/>
        <v>n/a</v>
      </c>
      <c r="O624">
        <v>21</v>
      </c>
      <c r="P624" s="2" t="s">
        <v>84</v>
      </c>
      <c r="Q624">
        <v>935307.52</v>
      </c>
      <c r="R624">
        <v>935307.52</v>
      </c>
      <c r="S624">
        <v>0</v>
      </c>
      <c r="T624" s="5">
        <v>0</v>
      </c>
    </row>
    <row r="625" spans="2:20" x14ac:dyDescent="0.2">
      <c r="B625" s="2">
        <v>1209662</v>
      </c>
      <c r="C625" s="2" t="s">
        <v>16</v>
      </c>
      <c r="D625" s="2" t="s">
        <v>44</v>
      </c>
      <c r="E625" s="3">
        <v>45881.459756944445</v>
      </c>
      <c r="G625" s="2" t="s">
        <v>937</v>
      </c>
      <c r="H625" s="2">
        <v>1740384</v>
      </c>
      <c r="I625" s="2" t="s">
        <v>118</v>
      </c>
      <c r="L625" s="4" t="s">
        <v>995</v>
      </c>
      <c r="M625" s="4" t="e">
        <f>+VLOOKUP(L625,'Cotizacion menor valor'!$C$2:$M$60,11,0)</f>
        <v>#N/A</v>
      </c>
      <c r="N625" s="4" t="str">
        <f t="shared" si="9"/>
        <v>n/a</v>
      </c>
      <c r="O625">
        <v>21</v>
      </c>
      <c r="P625" s="2" t="s">
        <v>84</v>
      </c>
      <c r="Q625">
        <v>87282455.790000007</v>
      </c>
      <c r="R625">
        <v>87282455.790000007</v>
      </c>
      <c r="S625">
        <v>0</v>
      </c>
      <c r="T625" s="5">
        <v>0</v>
      </c>
    </row>
    <row r="626" spans="2:20" x14ac:dyDescent="0.2">
      <c r="B626" s="2">
        <v>1209662</v>
      </c>
      <c r="C626" s="2" t="s">
        <v>16</v>
      </c>
      <c r="D626" s="2" t="s">
        <v>44</v>
      </c>
      <c r="E626" s="3">
        <v>45881.459756944445</v>
      </c>
      <c r="G626" s="2" t="s">
        <v>937</v>
      </c>
      <c r="H626" s="2">
        <v>1740385</v>
      </c>
      <c r="I626" s="2" t="s">
        <v>131</v>
      </c>
      <c r="L626" s="4" t="s">
        <v>996</v>
      </c>
      <c r="M626" s="4" t="e">
        <f>+VLOOKUP(L626,'Cotizacion menor valor'!$C$2:$M$60,11,0)</f>
        <v>#N/A</v>
      </c>
      <c r="N626" s="4" t="str">
        <f t="shared" si="9"/>
        <v>n/a</v>
      </c>
      <c r="O626">
        <v>21</v>
      </c>
      <c r="P626" s="2" t="s">
        <v>84</v>
      </c>
      <c r="Q626">
        <v>25340067.809999999</v>
      </c>
      <c r="R626">
        <v>25340067.809999999</v>
      </c>
      <c r="S626">
        <v>0</v>
      </c>
      <c r="T626" s="5">
        <v>0</v>
      </c>
    </row>
    <row r="627" spans="2:20" x14ac:dyDescent="0.2">
      <c r="B627" s="2">
        <v>1209662</v>
      </c>
      <c r="C627" s="2" t="s">
        <v>16</v>
      </c>
      <c r="D627" s="2" t="s">
        <v>44</v>
      </c>
      <c r="E627" s="3">
        <v>45881.459756944445</v>
      </c>
      <c r="G627" s="2" t="s">
        <v>937</v>
      </c>
      <c r="H627" s="2">
        <v>1740386</v>
      </c>
      <c r="I627" s="2" t="s">
        <v>144</v>
      </c>
      <c r="L627" s="4" t="s">
        <v>148</v>
      </c>
      <c r="M627" s="4">
        <f>+VLOOKUP(L627,'Cotizacion menor valor'!$C$2:$M$60,11,0)</f>
        <v>2885395.65</v>
      </c>
      <c r="N627" s="4" t="b">
        <f t="shared" si="9"/>
        <v>0</v>
      </c>
      <c r="O627">
        <v>21</v>
      </c>
      <c r="P627" s="2" t="s">
        <v>153</v>
      </c>
      <c r="Q627">
        <v>3107185.55</v>
      </c>
      <c r="R627">
        <v>9321551.5</v>
      </c>
      <c r="S627">
        <v>-130501684.95</v>
      </c>
      <c r="T627" s="5">
        <v>-1.9999983425515093</v>
      </c>
    </row>
    <row r="628" spans="2:20" x14ac:dyDescent="0.2">
      <c r="B628" s="2">
        <v>1209662</v>
      </c>
      <c r="C628" s="2" t="s">
        <v>16</v>
      </c>
      <c r="D628" s="2" t="s">
        <v>44</v>
      </c>
      <c r="E628" s="3">
        <v>45881.459756944445</v>
      </c>
      <c r="G628" s="2" t="s">
        <v>937</v>
      </c>
      <c r="H628" s="2">
        <v>1740387</v>
      </c>
      <c r="I628" s="2" t="s">
        <v>158</v>
      </c>
      <c r="L628" s="4" t="s">
        <v>162</v>
      </c>
      <c r="M628" s="4">
        <f>+VLOOKUP(L628,'Cotizacion menor valor'!$C$2:$M$60,11,0)</f>
        <v>1518675.72</v>
      </c>
      <c r="N628" s="4" t="b">
        <f t="shared" si="9"/>
        <v>0</v>
      </c>
      <c r="O628">
        <v>21</v>
      </c>
      <c r="P628" s="2" t="s">
        <v>153</v>
      </c>
      <c r="Q628">
        <v>2122648.56</v>
      </c>
      <c r="R628">
        <v>5915168.5800000001</v>
      </c>
      <c r="S628">
        <v>-79642920.420000002</v>
      </c>
      <c r="T628" s="5">
        <v>-1.7866923858559045</v>
      </c>
    </row>
    <row r="629" spans="2:20" x14ac:dyDescent="0.2">
      <c r="B629" s="2">
        <v>1209662</v>
      </c>
      <c r="C629" s="2" t="s">
        <v>16</v>
      </c>
      <c r="D629" s="2" t="s">
        <v>44</v>
      </c>
      <c r="E629" s="3">
        <v>45881.459756944445</v>
      </c>
      <c r="G629" s="2" t="s">
        <v>937</v>
      </c>
      <c r="H629" s="2">
        <v>1740388</v>
      </c>
      <c r="I629" s="2" t="s">
        <v>171</v>
      </c>
      <c r="L629" s="4" t="s">
        <v>175</v>
      </c>
      <c r="M629" s="4">
        <f>+VLOOKUP(L629,'Cotizacion menor valor'!$C$2:$M$60,11,0)</f>
        <v>2641589.5</v>
      </c>
      <c r="N629" s="4" t="b">
        <f t="shared" si="9"/>
        <v>0</v>
      </c>
      <c r="O629">
        <v>21</v>
      </c>
      <c r="P629" s="2" t="s">
        <v>153</v>
      </c>
      <c r="Q629">
        <v>3954597.45</v>
      </c>
      <c r="R629">
        <v>9039084.3000000007</v>
      </c>
      <c r="S629">
        <v>-106774223.84999999</v>
      </c>
      <c r="T629" s="5">
        <v>-1.2857154019557666</v>
      </c>
    </row>
    <row r="630" spans="2:20" x14ac:dyDescent="0.2">
      <c r="B630" s="2">
        <v>1209662</v>
      </c>
      <c r="C630" s="2" t="s">
        <v>16</v>
      </c>
      <c r="D630" s="2" t="s">
        <v>44</v>
      </c>
      <c r="E630" s="3">
        <v>45881.459756944445</v>
      </c>
      <c r="G630" s="2" t="s">
        <v>937</v>
      </c>
      <c r="H630" s="2">
        <v>1740389</v>
      </c>
      <c r="I630" s="2" t="s">
        <v>184</v>
      </c>
      <c r="L630" s="4" t="s">
        <v>188</v>
      </c>
      <c r="M630" s="4">
        <f>+VLOOKUP(L630,'Cotizacion menor valor'!$C$2:$M$60,11,0)</f>
        <v>1236194.1000000001</v>
      </c>
      <c r="N630" s="4" t="b">
        <f t="shared" si="9"/>
        <v>0</v>
      </c>
      <c r="O630">
        <v>21</v>
      </c>
      <c r="P630" s="2" t="s">
        <v>153</v>
      </c>
      <c r="Q630">
        <v>2264158.98</v>
      </c>
      <c r="R630">
        <v>4358559.12</v>
      </c>
      <c r="S630">
        <v>-43982402.939999998</v>
      </c>
      <c r="T630" s="5">
        <v>-0.92502344512928147</v>
      </c>
    </row>
    <row r="631" spans="2:20" x14ac:dyDescent="0.2">
      <c r="B631" s="2">
        <v>1209662</v>
      </c>
      <c r="C631" s="2" t="s">
        <v>16</v>
      </c>
      <c r="D631" s="2" t="s">
        <v>44</v>
      </c>
      <c r="E631" s="3">
        <v>45881.459756944445</v>
      </c>
      <c r="G631" s="2" t="s">
        <v>937</v>
      </c>
      <c r="H631" s="2">
        <v>1740390</v>
      </c>
      <c r="I631" s="2" t="s">
        <v>197</v>
      </c>
      <c r="L631" s="4" t="s">
        <v>201</v>
      </c>
      <c r="M631" s="4">
        <f>+VLOOKUP(L631,'Cotizacion menor valor'!$C$2:$M$60,11,0)</f>
        <v>3156483.66</v>
      </c>
      <c r="N631" s="4" t="b">
        <f t="shared" si="9"/>
        <v>0</v>
      </c>
      <c r="O631">
        <v>21</v>
      </c>
      <c r="P631" s="2" t="s">
        <v>153</v>
      </c>
      <c r="Q631">
        <v>5935735.5899999999</v>
      </c>
      <c r="R631">
        <v>10768802.140000001</v>
      </c>
      <c r="S631">
        <v>-101494397.55</v>
      </c>
      <c r="T631" s="5">
        <v>-0.81423211609060231</v>
      </c>
    </row>
    <row r="632" spans="2:20" x14ac:dyDescent="0.2">
      <c r="B632" s="2">
        <v>1209662</v>
      </c>
      <c r="C632" s="2" t="s">
        <v>16</v>
      </c>
      <c r="D632" s="2" t="s">
        <v>44</v>
      </c>
      <c r="E632" s="3">
        <v>45881.459756944445</v>
      </c>
      <c r="G632" s="2" t="s">
        <v>937</v>
      </c>
      <c r="H632" s="2">
        <v>1740391</v>
      </c>
      <c r="I632" s="2" t="s">
        <v>210</v>
      </c>
      <c r="L632" s="4" t="s">
        <v>214</v>
      </c>
      <c r="M632" s="4">
        <f>+VLOOKUP(L632,'Cotizacion menor valor'!$C$2:$M$60,11,0)</f>
        <v>3062101.38</v>
      </c>
      <c r="N632" s="4" t="b">
        <f t="shared" si="9"/>
        <v>0</v>
      </c>
      <c r="O632">
        <v>21</v>
      </c>
      <c r="P632" s="2" t="s">
        <v>153</v>
      </c>
      <c r="Q632">
        <v>6509456.0999999996</v>
      </c>
      <c r="R632">
        <v>10613242.800000001</v>
      </c>
      <c r="S632">
        <v>-86179520.700000003</v>
      </c>
      <c r="T632" s="5">
        <v>-0.63043465336527882</v>
      </c>
    </row>
    <row r="633" spans="2:20" x14ac:dyDescent="0.2">
      <c r="B633" s="2">
        <v>1209662</v>
      </c>
      <c r="C633" s="2" t="s">
        <v>16</v>
      </c>
      <c r="D633" s="2" t="s">
        <v>44</v>
      </c>
      <c r="E633" s="3">
        <v>45881.459756944445</v>
      </c>
      <c r="G633" s="2" t="s">
        <v>937</v>
      </c>
      <c r="H633" s="2">
        <v>1740392</v>
      </c>
      <c r="I633" s="2" t="s">
        <v>223</v>
      </c>
      <c r="L633" s="4" t="s">
        <v>227</v>
      </c>
      <c r="M633" s="4">
        <f>+VLOOKUP(L633,'Cotizacion menor valor'!$C$2:$M$60,11,0)</f>
        <v>355254.39</v>
      </c>
      <c r="N633" s="4" t="b">
        <f t="shared" si="9"/>
        <v>0</v>
      </c>
      <c r="O633">
        <v>21</v>
      </c>
      <c r="P633" s="2" t="s">
        <v>153</v>
      </c>
      <c r="Q633">
        <v>566039.1</v>
      </c>
      <c r="R633">
        <v>1132079.49</v>
      </c>
      <c r="S633">
        <v>-11886848.189999999</v>
      </c>
      <c r="T633" s="5">
        <v>-1.0000022789945076</v>
      </c>
    </row>
    <row r="634" spans="2:20" x14ac:dyDescent="0.2">
      <c r="B634" s="2">
        <v>1209662</v>
      </c>
      <c r="C634" s="2" t="s">
        <v>16</v>
      </c>
      <c r="D634" s="2" t="s">
        <v>44</v>
      </c>
      <c r="E634" s="3">
        <v>45881.459756944445</v>
      </c>
      <c r="G634" s="2" t="s">
        <v>937</v>
      </c>
      <c r="H634" s="2">
        <v>1740393</v>
      </c>
      <c r="I634" s="2" t="s">
        <v>236</v>
      </c>
      <c r="L634" s="4" t="s">
        <v>240</v>
      </c>
      <c r="M634" s="4">
        <f>+VLOOKUP(L634,'Cotizacion menor valor'!$C$2:$M$60,11,0)</f>
        <v>293916.18</v>
      </c>
      <c r="N634" s="4" t="b">
        <f t="shared" si="9"/>
        <v>0</v>
      </c>
      <c r="O634">
        <v>21</v>
      </c>
      <c r="P634" s="2" t="s">
        <v>153</v>
      </c>
      <c r="Q634">
        <v>495285.18</v>
      </c>
      <c r="R634">
        <v>962320.65</v>
      </c>
      <c r="S634">
        <v>-9807744.8699999992</v>
      </c>
      <c r="T634" s="5">
        <v>-0.94296273916372786</v>
      </c>
    </row>
    <row r="635" spans="2:20" x14ac:dyDescent="0.2">
      <c r="B635" s="2">
        <v>1209662</v>
      </c>
      <c r="C635" s="2" t="s">
        <v>16</v>
      </c>
      <c r="D635" s="2" t="s">
        <v>44</v>
      </c>
      <c r="E635" s="3">
        <v>45881.459756944445</v>
      </c>
      <c r="G635" s="2" t="s">
        <v>937</v>
      </c>
      <c r="H635" s="2">
        <v>1740394</v>
      </c>
      <c r="I635" s="2" t="s">
        <v>249</v>
      </c>
      <c r="L635" s="4" t="s">
        <v>253</v>
      </c>
      <c r="M635" s="4">
        <f>+VLOOKUP(L635,'Cotizacion menor valor'!$C$2:$M$60,11,0)</f>
        <v>7909194.9000000004</v>
      </c>
      <c r="N635" s="4" t="b">
        <f t="shared" si="9"/>
        <v>0</v>
      </c>
      <c r="O635">
        <v>21</v>
      </c>
      <c r="P635" s="2" t="s">
        <v>153</v>
      </c>
      <c r="Q635">
        <v>7909194.9000000004</v>
      </c>
      <c r="R635">
        <v>44065521.799999997</v>
      </c>
      <c r="S635">
        <v>-759282864.89999998</v>
      </c>
      <c r="T635" s="5">
        <v>-4.5714295016298054</v>
      </c>
    </row>
    <row r="636" spans="2:20" x14ac:dyDescent="0.2">
      <c r="B636" s="2">
        <v>1209662</v>
      </c>
      <c r="C636" s="2" t="s">
        <v>16</v>
      </c>
      <c r="D636" s="2" t="s">
        <v>44</v>
      </c>
      <c r="E636" s="3">
        <v>45881.459756944445</v>
      </c>
      <c r="G636" s="2" t="s">
        <v>937</v>
      </c>
      <c r="H636" s="2">
        <v>1740395</v>
      </c>
      <c r="I636" s="2" t="s">
        <v>262</v>
      </c>
      <c r="L636" s="4" t="s">
        <v>266</v>
      </c>
      <c r="M636" s="4">
        <f>+VLOOKUP(L636,'Cotizacion menor valor'!$C$2:$M$60,11,0)</f>
        <v>1981138.14</v>
      </c>
      <c r="N636" s="4" t="b">
        <f t="shared" si="9"/>
        <v>0</v>
      </c>
      <c r="O636">
        <v>21</v>
      </c>
      <c r="P636" s="2" t="s">
        <v>153</v>
      </c>
      <c r="Q636">
        <v>1981138.14</v>
      </c>
      <c r="R636">
        <v>10556745.960000001</v>
      </c>
      <c r="S636">
        <v>-180087764.22</v>
      </c>
      <c r="T636" s="5">
        <v>-4.3286268871690092</v>
      </c>
    </row>
    <row r="637" spans="2:20" x14ac:dyDescent="0.2">
      <c r="B637" s="2">
        <v>1209662</v>
      </c>
      <c r="C637" s="2" t="s">
        <v>16</v>
      </c>
      <c r="D637" s="2" t="s">
        <v>44</v>
      </c>
      <c r="E637" s="3">
        <v>45881.459756944445</v>
      </c>
      <c r="G637" s="2" t="s">
        <v>937</v>
      </c>
      <c r="H637" s="2">
        <v>1740396</v>
      </c>
      <c r="I637" s="2" t="s">
        <v>275</v>
      </c>
      <c r="L637" s="4" t="s">
        <v>279</v>
      </c>
      <c r="M637" s="4">
        <f>+VLOOKUP(L637,'Cotizacion menor valor'!$C$2:$M$60,11,0)</f>
        <v>820677.36</v>
      </c>
      <c r="N637" s="4" t="b">
        <f t="shared" si="9"/>
        <v>0</v>
      </c>
      <c r="O637">
        <v>21</v>
      </c>
      <c r="P637" s="2" t="s">
        <v>153</v>
      </c>
      <c r="Q637">
        <v>2122648.56</v>
      </c>
      <c r="R637">
        <v>3198097.05</v>
      </c>
      <c r="S637">
        <v>-22584418.289999999</v>
      </c>
      <c r="T637" s="5">
        <v>-0.50665405016457365</v>
      </c>
    </row>
    <row r="638" spans="2:20" x14ac:dyDescent="0.2">
      <c r="B638" s="2">
        <v>1209662</v>
      </c>
      <c r="C638" s="2" t="s">
        <v>16</v>
      </c>
      <c r="D638" s="2" t="s">
        <v>44</v>
      </c>
      <c r="E638" s="3">
        <v>45881.459756944445</v>
      </c>
      <c r="G638" s="2" t="s">
        <v>937</v>
      </c>
      <c r="H638" s="2">
        <v>1740397</v>
      </c>
      <c r="I638" s="2" t="s">
        <v>288</v>
      </c>
      <c r="L638" s="4" t="s">
        <v>292</v>
      </c>
      <c r="M638" s="4">
        <f>+VLOOKUP(L638,'Cotizacion menor valor'!$C$2:$M$60,11,0)</f>
        <v>1371786</v>
      </c>
      <c r="N638" s="4" t="b">
        <f t="shared" si="9"/>
        <v>0</v>
      </c>
      <c r="O638">
        <v>21</v>
      </c>
      <c r="P638" s="2" t="s">
        <v>153</v>
      </c>
      <c r="Q638">
        <v>1981138.14</v>
      </c>
      <c r="R638">
        <v>5490637.3200000003</v>
      </c>
      <c r="S638">
        <v>-73699482.780000001</v>
      </c>
      <c r="T638" s="5">
        <v>-1.771456068177053</v>
      </c>
    </row>
    <row r="639" spans="2:20" x14ac:dyDescent="0.2">
      <c r="B639" s="2">
        <v>1209662</v>
      </c>
      <c r="C639" s="2" t="s">
        <v>16</v>
      </c>
      <c r="D639" s="2" t="s">
        <v>44</v>
      </c>
      <c r="E639" s="3">
        <v>45881.459756944445</v>
      </c>
      <c r="G639" s="2" t="s">
        <v>937</v>
      </c>
      <c r="H639" s="2">
        <v>1740398</v>
      </c>
      <c r="I639" s="2" t="s">
        <v>301</v>
      </c>
      <c r="L639" s="4" t="s">
        <v>305</v>
      </c>
      <c r="M639" s="4">
        <f>+VLOOKUP(L639,'Cotizacion menor valor'!$C$2:$M$60,11,0)</f>
        <v>661411.38</v>
      </c>
      <c r="N639" s="4" t="b">
        <f t="shared" si="9"/>
        <v>0</v>
      </c>
      <c r="O639">
        <v>21</v>
      </c>
      <c r="P639" s="2" t="s">
        <v>153</v>
      </c>
      <c r="Q639">
        <v>990569.07</v>
      </c>
      <c r="R639">
        <v>2292406.11</v>
      </c>
      <c r="S639">
        <v>-27338577.84</v>
      </c>
      <c r="T639" s="5">
        <v>-1.3142314649497384</v>
      </c>
    </row>
    <row r="640" spans="2:20" x14ac:dyDescent="0.2">
      <c r="B640" s="2">
        <v>1209662</v>
      </c>
      <c r="C640" s="2" t="s">
        <v>16</v>
      </c>
      <c r="D640" s="2" t="s">
        <v>44</v>
      </c>
      <c r="E640" s="3">
        <v>45881.459756944445</v>
      </c>
      <c r="G640" s="2" t="s">
        <v>937</v>
      </c>
      <c r="H640" s="2">
        <v>1740399</v>
      </c>
      <c r="I640" s="2" t="s">
        <v>314</v>
      </c>
      <c r="L640" s="4" t="s">
        <v>318</v>
      </c>
      <c r="M640" s="4">
        <f>+VLOOKUP(L640,'Cotizacion menor valor'!$C$2:$M$60,11,0)</f>
        <v>2655015.5499999998</v>
      </c>
      <c r="N640" s="4" t="b">
        <f t="shared" si="9"/>
        <v>0</v>
      </c>
      <c r="O640">
        <v>21</v>
      </c>
      <c r="P640" s="2" t="s">
        <v>153</v>
      </c>
      <c r="Q640">
        <v>2655015.5499999998</v>
      </c>
      <c r="R640">
        <v>7287868</v>
      </c>
      <c r="S640">
        <v>-97289901.450000003</v>
      </c>
      <c r="T640" s="5">
        <v>-1.7449436218932879</v>
      </c>
    </row>
    <row r="641" spans="2:20" x14ac:dyDescent="0.2">
      <c r="B641" s="2">
        <v>1209662</v>
      </c>
      <c r="C641" s="2" t="s">
        <v>16</v>
      </c>
      <c r="D641" s="2" t="s">
        <v>44</v>
      </c>
      <c r="E641" s="3">
        <v>45881.459756944445</v>
      </c>
      <c r="G641" s="2" t="s">
        <v>937</v>
      </c>
      <c r="H641" s="2">
        <v>1740400</v>
      </c>
      <c r="I641" s="2" t="s">
        <v>327</v>
      </c>
      <c r="L641" s="4" t="s">
        <v>331</v>
      </c>
      <c r="M641" s="4">
        <f>+VLOOKUP(L641,'Cotizacion menor valor'!$C$2:$M$60,11,0)</f>
        <v>1330085.46</v>
      </c>
      <c r="N641" s="4" t="b">
        <f t="shared" si="9"/>
        <v>0</v>
      </c>
      <c r="O641">
        <v>21</v>
      </c>
      <c r="P641" s="2" t="s">
        <v>153</v>
      </c>
      <c r="Q641">
        <v>1330085.46</v>
      </c>
      <c r="R641">
        <v>4188800.28</v>
      </c>
      <c r="S641">
        <v>-60033011.219999999</v>
      </c>
      <c r="T641" s="5">
        <v>-2.149271536281586</v>
      </c>
    </row>
    <row r="642" spans="2:20" x14ac:dyDescent="0.2">
      <c r="B642" s="2">
        <v>1209662</v>
      </c>
      <c r="C642" s="2" t="s">
        <v>16</v>
      </c>
      <c r="D642" s="2" t="s">
        <v>44</v>
      </c>
      <c r="E642" s="3">
        <v>45881.459756944445</v>
      </c>
      <c r="G642" s="2" t="s">
        <v>937</v>
      </c>
      <c r="H642" s="2">
        <v>1740401</v>
      </c>
      <c r="I642" s="2" t="s">
        <v>340</v>
      </c>
      <c r="L642" s="4" t="s">
        <v>344</v>
      </c>
      <c r="M642" s="4">
        <f>+VLOOKUP(L642,'Cotizacion menor valor'!$C$2:$M$60,11,0)</f>
        <v>215877.7</v>
      </c>
      <c r="N642" s="4" t="b">
        <f t="shared" si="9"/>
        <v>0</v>
      </c>
      <c r="O642">
        <v>21</v>
      </c>
      <c r="P642" s="2" t="s">
        <v>153</v>
      </c>
      <c r="Q642">
        <v>215877.7</v>
      </c>
      <c r="R642">
        <v>847411.9</v>
      </c>
      <c r="S642">
        <v>-13262218.199999999</v>
      </c>
      <c r="T642" s="5">
        <v>-2.9254258313850854</v>
      </c>
    </row>
    <row r="643" spans="2:20" x14ac:dyDescent="0.2">
      <c r="B643" s="2">
        <v>1209662</v>
      </c>
      <c r="C643" s="2" t="s">
        <v>16</v>
      </c>
      <c r="D643" s="2" t="s">
        <v>44</v>
      </c>
      <c r="E643" s="3">
        <v>45881.459756944445</v>
      </c>
      <c r="G643" s="2" t="s">
        <v>937</v>
      </c>
      <c r="H643" s="2">
        <v>1740402</v>
      </c>
      <c r="I643" s="2" t="s">
        <v>353</v>
      </c>
      <c r="L643" s="4" t="s">
        <v>357</v>
      </c>
      <c r="M643" s="4">
        <f>+VLOOKUP(L643,'Cotizacion menor valor'!$C$2:$M$60,11,0)</f>
        <v>1388728.4</v>
      </c>
      <c r="N643" s="4" t="b">
        <f t="shared" ref="N643:N706" si="10">IFERROR(M643=R643,"n/a")</f>
        <v>0</v>
      </c>
      <c r="O643">
        <v>21</v>
      </c>
      <c r="P643" s="2" t="s">
        <v>153</v>
      </c>
      <c r="Q643">
        <v>1388728.4</v>
      </c>
      <c r="R643">
        <v>4237069.8</v>
      </c>
      <c r="S643">
        <v>-59815169.399999999</v>
      </c>
      <c r="T643" s="5">
        <v>-2.0510428100987927</v>
      </c>
    </row>
    <row r="644" spans="2:20" x14ac:dyDescent="0.2">
      <c r="B644" s="2">
        <v>1209662</v>
      </c>
      <c r="C644" s="2" t="s">
        <v>16</v>
      </c>
      <c r="D644" s="2" t="s">
        <v>44</v>
      </c>
      <c r="E644" s="3">
        <v>45881.459756944445</v>
      </c>
      <c r="G644" s="2" t="s">
        <v>937</v>
      </c>
      <c r="H644" s="2">
        <v>1740403</v>
      </c>
      <c r="I644" s="2" t="s">
        <v>366</v>
      </c>
      <c r="L644" s="4" t="s">
        <v>370</v>
      </c>
      <c r="M644" s="4">
        <f>+VLOOKUP(L644,'Cotizacion menor valor'!$C$2:$M$60,11,0)</f>
        <v>678493.56</v>
      </c>
      <c r="N644" s="4" t="b">
        <f t="shared" si="10"/>
        <v>0</v>
      </c>
      <c r="O644">
        <v>21</v>
      </c>
      <c r="P644" s="2" t="s">
        <v>153</v>
      </c>
      <c r="Q644">
        <v>678493.56</v>
      </c>
      <c r="R644">
        <v>2122648.56</v>
      </c>
      <c r="S644">
        <v>-30327255</v>
      </c>
      <c r="T644" s="5">
        <v>-2.1284726711333857</v>
      </c>
    </row>
    <row r="645" spans="2:20" x14ac:dyDescent="0.2">
      <c r="B645" s="2">
        <v>1209662</v>
      </c>
      <c r="C645" s="2" t="s">
        <v>16</v>
      </c>
      <c r="D645" s="2" t="s">
        <v>44</v>
      </c>
      <c r="E645" s="3">
        <v>45881.459756944445</v>
      </c>
      <c r="G645" s="2" t="s">
        <v>937</v>
      </c>
      <c r="H645" s="2">
        <v>1740404</v>
      </c>
      <c r="I645" s="2" t="s">
        <v>379</v>
      </c>
      <c r="L645" s="4" t="s">
        <v>383</v>
      </c>
      <c r="M645" s="4">
        <f>+VLOOKUP(L645,'Cotizacion menor valor'!$C$2:$M$60,11,0)</f>
        <v>3347515.15</v>
      </c>
      <c r="N645" s="4" t="b">
        <f t="shared" si="10"/>
        <v>0</v>
      </c>
      <c r="O645">
        <v>21</v>
      </c>
      <c r="P645" s="2" t="s">
        <v>153</v>
      </c>
      <c r="Q645">
        <v>3347515.15</v>
      </c>
      <c r="R645">
        <v>7971005.9400000004</v>
      </c>
      <c r="S645">
        <v>-97093306.590000004</v>
      </c>
      <c r="T645" s="5">
        <v>-1.3811709829005554</v>
      </c>
    </row>
    <row r="646" spans="2:20" x14ac:dyDescent="0.2">
      <c r="B646" s="2">
        <v>1209662</v>
      </c>
      <c r="C646" s="2" t="s">
        <v>16</v>
      </c>
      <c r="D646" s="2" t="s">
        <v>44</v>
      </c>
      <c r="E646" s="3">
        <v>45881.459756944445</v>
      </c>
      <c r="G646" s="2" t="s">
        <v>937</v>
      </c>
      <c r="H646" s="2">
        <v>1740405</v>
      </c>
      <c r="I646" s="2" t="s">
        <v>392</v>
      </c>
      <c r="L646" s="4" t="s">
        <v>396</v>
      </c>
      <c r="M646" s="4">
        <f>+VLOOKUP(L646,'Cotizacion menor valor'!$C$2:$M$60,11,0)</f>
        <v>559044.72</v>
      </c>
      <c r="N646" s="4" t="b">
        <f t="shared" si="10"/>
        <v>0</v>
      </c>
      <c r="O646">
        <v>21</v>
      </c>
      <c r="P646" s="2" t="s">
        <v>153</v>
      </c>
      <c r="Q646">
        <v>559044.72</v>
      </c>
      <c r="R646">
        <v>1217091.78</v>
      </c>
      <c r="S646">
        <v>-13818988.26</v>
      </c>
      <c r="T646" s="5">
        <v>-1.1770919864872349</v>
      </c>
    </row>
    <row r="647" spans="2:20" x14ac:dyDescent="0.2">
      <c r="B647" s="2">
        <v>1209662</v>
      </c>
      <c r="C647" s="2" t="s">
        <v>16</v>
      </c>
      <c r="D647" s="2" t="s">
        <v>44</v>
      </c>
      <c r="E647" s="3">
        <v>45881.459756944445</v>
      </c>
      <c r="G647" s="2" t="s">
        <v>937</v>
      </c>
      <c r="H647" s="2">
        <v>1740406</v>
      </c>
      <c r="I647" s="2" t="s">
        <v>405</v>
      </c>
      <c r="L647" s="4" t="s">
        <v>409</v>
      </c>
      <c r="M647" s="4">
        <f>+VLOOKUP(L647,'Cotizacion menor valor'!$C$2:$M$60,11,0)</f>
        <v>5087777.78</v>
      </c>
      <c r="N647" s="4" t="b">
        <f t="shared" si="10"/>
        <v>0</v>
      </c>
      <c r="O647">
        <v>21</v>
      </c>
      <c r="P647" s="2" t="s">
        <v>153</v>
      </c>
      <c r="Q647">
        <v>5087777.78</v>
      </c>
      <c r="R647">
        <v>11532131.91</v>
      </c>
      <c r="S647">
        <v>-135331436.72999999</v>
      </c>
      <c r="T647" s="5">
        <v>-1.2666343556380719</v>
      </c>
    </row>
    <row r="648" spans="2:20" x14ac:dyDescent="0.2">
      <c r="B648" s="2">
        <v>1209662</v>
      </c>
      <c r="C648" s="2" t="s">
        <v>16</v>
      </c>
      <c r="D648" s="2" t="s">
        <v>44</v>
      </c>
      <c r="E648" s="3">
        <v>45881.459756944445</v>
      </c>
      <c r="G648" s="2" t="s">
        <v>937</v>
      </c>
      <c r="H648" s="2">
        <v>1740407</v>
      </c>
      <c r="I648" s="2" t="s">
        <v>418</v>
      </c>
      <c r="L648" s="4" t="s">
        <v>422</v>
      </c>
      <c r="M648" s="4">
        <f>+VLOOKUP(L648,'Cotizacion menor valor'!$C$2:$M$60,11,0)</f>
        <v>3347515.15</v>
      </c>
      <c r="N648" s="4" t="b">
        <f t="shared" si="10"/>
        <v>0</v>
      </c>
      <c r="O648">
        <v>21</v>
      </c>
      <c r="P648" s="2" t="s">
        <v>153</v>
      </c>
      <c r="Q648">
        <v>3347515.15</v>
      </c>
      <c r="R648">
        <v>9158318.4800000004</v>
      </c>
      <c r="S648">
        <v>-122026869.93000001</v>
      </c>
      <c r="T648" s="5">
        <v>-1.7358557227142049</v>
      </c>
    </row>
    <row r="649" spans="2:20" x14ac:dyDescent="0.2">
      <c r="B649" s="2">
        <v>1209662</v>
      </c>
      <c r="C649" s="2" t="s">
        <v>16</v>
      </c>
      <c r="D649" s="2" t="s">
        <v>44</v>
      </c>
      <c r="E649" s="3">
        <v>45881.459756944445</v>
      </c>
      <c r="G649" s="2" t="s">
        <v>937</v>
      </c>
      <c r="H649" s="2">
        <v>1740408</v>
      </c>
      <c r="I649" s="2" t="s">
        <v>431</v>
      </c>
      <c r="L649" s="4" t="s">
        <v>435</v>
      </c>
      <c r="M649" s="4">
        <f>+VLOOKUP(L649,'Cotizacion menor valor'!$C$2:$M$60,11,0)</f>
        <v>1947760.9</v>
      </c>
      <c r="N649" s="4" t="b">
        <f t="shared" si="10"/>
        <v>0</v>
      </c>
      <c r="O649">
        <v>21</v>
      </c>
      <c r="P649" s="2" t="s">
        <v>153</v>
      </c>
      <c r="Q649">
        <v>1947760.9</v>
      </c>
      <c r="R649">
        <v>4914784.05</v>
      </c>
      <c r="S649">
        <v>-62307486.149999999</v>
      </c>
      <c r="T649" s="5">
        <v>-1.5232994717164721</v>
      </c>
    </row>
    <row r="650" spans="2:20" x14ac:dyDescent="0.2">
      <c r="B650" s="2">
        <v>1209662</v>
      </c>
      <c r="C650" s="2" t="s">
        <v>16</v>
      </c>
      <c r="D650" s="2" t="s">
        <v>44</v>
      </c>
      <c r="E650" s="3">
        <v>45881.459756944445</v>
      </c>
      <c r="G650" s="2" t="s">
        <v>937</v>
      </c>
      <c r="H650" s="2">
        <v>1740409</v>
      </c>
      <c r="I650" s="2" t="s">
        <v>444</v>
      </c>
      <c r="L650" s="4" t="s">
        <v>448</v>
      </c>
      <c r="M650" s="4">
        <f>+VLOOKUP(L650,'Cotizacion menor valor'!$C$2:$M$60,11,0)</f>
        <v>2306665.77</v>
      </c>
      <c r="N650" s="4" t="b">
        <f t="shared" si="10"/>
        <v>0</v>
      </c>
      <c r="O650">
        <v>21</v>
      </c>
      <c r="P650" s="2" t="s">
        <v>153</v>
      </c>
      <c r="Q650">
        <v>2355091.08</v>
      </c>
      <c r="R650">
        <v>4117910.91</v>
      </c>
      <c r="S650">
        <v>-37019216.43</v>
      </c>
      <c r="T650" s="5">
        <v>-0.74851450331169356</v>
      </c>
    </row>
    <row r="651" spans="2:20" x14ac:dyDescent="0.2">
      <c r="B651" s="2">
        <v>1209662</v>
      </c>
      <c r="C651" s="2" t="s">
        <v>16</v>
      </c>
      <c r="D651" s="2" t="s">
        <v>44</v>
      </c>
      <c r="E651" s="3">
        <v>45881.459756944445</v>
      </c>
      <c r="G651" s="2" t="s">
        <v>937</v>
      </c>
      <c r="H651" s="2">
        <v>1740410</v>
      </c>
      <c r="I651" s="2" t="s">
        <v>457</v>
      </c>
      <c r="L651" s="4" t="s">
        <v>461</v>
      </c>
      <c r="M651" s="4">
        <f>+VLOOKUP(L651,'Cotizacion menor valor'!$C$2:$M$60,11,0)</f>
        <v>2306665.77</v>
      </c>
      <c r="N651" s="4" t="b">
        <f t="shared" si="10"/>
        <v>0</v>
      </c>
      <c r="O651">
        <v>21</v>
      </c>
      <c r="P651" s="2" t="s">
        <v>153</v>
      </c>
      <c r="Q651">
        <v>2355091.08</v>
      </c>
      <c r="R651">
        <v>4372683.33</v>
      </c>
      <c r="S651">
        <v>-42369437.25</v>
      </c>
      <c r="T651" s="5">
        <v>-0.85669393728925336</v>
      </c>
    </row>
    <row r="652" spans="2:20" x14ac:dyDescent="0.2">
      <c r="B652" s="2">
        <v>1209662</v>
      </c>
      <c r="C652" s="2" t="s">
        <v>16</v>
      </c>
      <c r="D652" s="2" t="s">
        <v>44</v>
      </c>
      <c r="E652" s="3">
        <v>45881.459756944445</v>
      </c>
      <c r="G652" s="2" t="s">
        <v>937</v>
      </c>
      <c r="H652" s="2">
        <v>1740411</v>
      </c>
      <c r="I652" s="2" t="s">
        <v>470</v>
      </c>
      <c r="L652" s="4" t="s">
        <v>474</v>
      </c>
      <c r="M652" s="4">
        <f>+VLOOKUP(L652,'Cotizacion menor valor'!$C$2:$M$60,11,0)</f>
        <v>962329</v>
      </c>
      <c r="N652" s="4" t="b">
        <f t="shared" si="10"/>
        <v>0</v>
      </c>
      <c r="O652">
        <v>21</v>
      </c>
      <c r="P652" s="2" t="s">
        <v>153</v>
      </c>
      <c r="Q652">
        <v>962329</v>
      </c>
      <c r="R652">
        <v>3840746.4</v>
      </c>
      <c r="S652">
        <v>-60446765.399999999</v>
      </c>
      <c r="T652" s="5">
        <v>-2.9910949373862783</v>
      </c>
    </row>
    <row r="653" spans="2:20" x14ac:dyDescent="0.2">
      <c r="B653" s="2">
        <v>1209662</v>
      </c>
      <c r="C653" s="2" t="s">
        <v>16</v>
      </c>
      <c r="D653" s="2" t="s">
        <v>44</v>
      </c>
      <c r="E653" s="3">
        <v>45881.459756944445</v>
      </c>
      <c r="G653" s="2" t="s">
        <v>937</v>
      </c>
      <c r="H653" s="2">
        <v>1740412</v>
      </c>
      <c r="I653" s="2" t="s">
        <v>483</v>
      </c>
      <c r="L653" s="4" t="s">
        <v>487</v>
      </c>
      <c r="M653" s="4">
        <f>+VLOOKUP(L653,'Cotizacion menor valor'!$C$2:$M$60,11,0)</f>
        <v>278177.25</v>
      </c>
      <c r="N653" s="4" t="b">
        <f t="shared" si="10"/>
        <v>0</v>
      </c>
      <c r="O653">
        <v>21</v>
      </c>
      <c r="P653" s="2" t="s">
        <v>153</v>
      </c>
      <c r="Q653">
        <v>278177.25</v>
      </c>
      <c r="R653">
        <v>1073496.8999999999</v>
      </c>
      <c r="S653">
        <v>-16701712.65</v>
      </c>
      <c r="T653" s="5">
        <v>-2.8590391557900583</v>
      </c>
    </row>
    <row r="654" spans="2:20" x14ac:dyDescent="0.2">
      <c r="B654" s="2">
        <v>1209662</v>
      </c>
      <c r="C654" s="2" t="s">
        <v>16</v>
      </c>
      <c r="D654" s="2" t="s">
        <v>44</v>
      </c>
      <c r="E654" s="3">
        <v>45881.459756944445</v>
      </c>
      <c r="G654" s="2" t="s">
        <v>937</v>
      </c>
      <c r="H654" s="2">
        <v>1740413</v>
      </c>
      <c r="I654" s="2" t="s">
        <v>496</v>
      </c>
      <c r="L654" s="4" t="s">
        <v>500</v>
      </c>
      <c r="M654" s="4">
        <f>+VLOOKUP(L654,'Cotizacion menor valor'!$C$2:$M$60,11,0)</f>
        <v>278177.25</v>
      </c>
      <c r="N654" s="4" t="b">
        <f t="shared" si="10"/>
        <v>0</v>
      </c>
      <c r="O654">
        <v>21</v>
      </c>
      <c r="P654" s="2" t="s">
        <v>153</v>
      </c>
      <c r="Q654">
        <v>278177.25</v>
      </c>
      <c r="R654">
        <v>1129884.25</v>
      </c>
      <c r="S654">
        <v>-17885847</v>
      </c>
      <c r="T654" s="5">
        <v>-3.0617421086735166</v>
      </c>
    </row>
    <row r="655" spans="2:20" x14ac:dyDescent="0.2">
      <c r="B655" s="2">
        <v>1209662</v>
      </c>
      <c r="C655" s="2" t="s">
        <v>16</v>
      </c>
      <c r="D655" s="2" t="s">
        <v>44</v>
      </c>
      <c r="E655" s="3">
        <v>45881.459756944445</v>
      </c>
      <c r="G655" s="2" t="s">
        <v>937</v>
      </c>
      <c r="H655" s="2">
        <v>1740414</v>
      </c>
      <c r="I655" s="2" t="s">
        <v>509</v>
      </c>
      <c r="L655" s="4" t="s">
        <v>513</v>
      </c>
      <c r="M655" s="4">
        <f>+VLOOKUP(L655,'Cotizacion menor valor'!$C$2:$M$60,11,0)</f>
        <v>2471351.1</v>
      </c>
      <c r="N655" s="4" t="b">
        <f t="shared" si="10"/>
        <v>0</v>
      </c>
      <c r="O655">
        <v>21</v>
      </c>
      <c r="P655" s="2" t="s">
        <v>153</v>
      </c>
      <c r="Q655">
        <v>2846724.3</v>
      </c>
      <c r="R655">
        <v>6610158.9000000004</v>
      </c>
      <c r="S655">
        <v>-79032126.599999994</v>
      </c>
      <c r="T655" s="5">
        <v>-1.3220228597479566</v>
      </c>
    </row>
    <row r="656" spans="2:20" x14ac:dyDescent="0.2">
      <c r="B656" s="2">
        <v>1209662</v>
      </c>
      <c r="C656" s="2" t="s">
        <v>16</v>
      </c>
      <c r="D656" s="2" t="s">
        <v>44</v>
      </c>
      <c r="E656" s="3">
        <v>45881.459756944445</v>
      </c>
      <c r="G656" s="2" t="s">
        <v>937</v>
      </c>
      <c r="H656" s="2">
        <v>1740415</v>
      </c>
      <c r="I656" s="2" t="s">
        <v>522</v>
      </c>
      <c r="L656" s="4" t="s">
        <v>526</v>
      </c>
      <c r="M656" s="4">
        <f>+VLOOKUP(L656,'Cotizacion menor valor'!$C$2:$M$60,11,0)</f>
        <v>1948296.5</v>
      </c>
      <c r="N656" s="4" t="b">
        <f t="shared" si="10"/>
        <v>0</v>
      </c>
      <c r="O656">
        <v>21</v>
      </c>
      <c r="P656" s="2" t="s">
        <v>153</v>
      </c>
      <c r="Q656">
        <v>2175998.6</v>
      </c>
      <c r="R656">
        <v>4858932.3</v>
      </c>
      <c r="S656">
        <v>-56341607.700000003</v>
      </c>
      <c r="T656" s="5">
        <v>-1.232966648048395</v>
      </c>
    </row>
    <row r="657" spans="2:20" x14ac:dyDescent="0.2">
      <c r="B657" s="2">
        <v>1209662</v>
      </c>
      <c r="C657" s="2" t="s">
        <v>16</v>
      </c>
      <c r="D657" s="2" t="s">
        <v>44</v>
      </c>
      <c r="E657" s="3">
        <v>45881.459756944445</v>
      </c>
      <c r="G657" s="2" t="s">
        <v>937</v>
      </c>
      <c r="H657" s="2">
        <v>1740416</v>
      </c>
      <c r="I657" s="2" t="s">
        <v>535</v>
      </c>
      <c r="L657" s="4" t="s">
        <v>539</v>
      </c>
      <c r="M657" s="4">
        <f>+VLOOKUP(L657,'Cotizacion menor valor'!$C$2:$M$60,11,0)</f>
        <v>1948296.5</v>
      </c>
      <c r="N657" s="4" t="b">
        <f t="shared" si="10"/>
        <v>0</v>
      </c>
      <c r="O657">
        <v>21</v>
      </c>
      <c r="P657" s="2" t="s">
        <v>153</v>
      </c>
      <c r="Q657">
        <v>2175998.6</v>
      </c>
      <c r="R657">
        <v>5197256.4000000004</v>
      </c>
      <c r="S657">
        <v>-63446413.799999997</v>
      </c>
      <c r="T657" s="5">
        <v>-1.3884465734490823</v>
      </c>
    </row>
    <row r="658" spans="2:20" x14ac:dyDescent="0.2">
      <c r="B658" s="2">
        <v>1209662</v>
      </c>
      <c r="C658" s="2" t="s">
        <v>16</v>
      </c>
      <c r="D658" s="2" t="s">
        <v>44</v>
      </c>
      <c r="E658" s="3">
        <v>45881.459756944445</v>
      </c>
      <c r="G658" s="2" t="s">
        <v>937</v>
      </c>
      <c r="H658" s="2">
        <v>1740417</v>
      </c>
      <c r="I658" s="2" t="s">
        <v>548</v>
      </c>
      <c r="L658" s="4" t="s">
        <v>552</v>
      </c>
      <c r="M658" s="4">
        <f>+VLOOKUP(L658,'Cotizacion menor valor'!$C$2:$M$60,11,0)</f>
        <v>8006931.5999999996</v>
      </c>
      <c r="N658" s="4" t="b">
        <f t="shared" si="10"/>
        <v>0</v>
      </c>
      <c r="O658">
        <v>21</v>
      </c>
      <c r="P658" s="2" t="s">
        <v>153</v>
      </c>
      <c r="Q658">
        <v>9732372.1500000004</v>
      </c>
      <c r="R658">
        <v>13049533.5</v>
      </c>
      <c r="S658">
        <v>-69660388.349999994</v>
      </c>
      <c r="T658" s="5">
        <v>-0.34083790661457597</v>
      </c>
    </row>
    <row r="659" spans="2:20" x14ac:dyDescent="0.2">
      <c r="B659" s="2">
        <v>1209662</v>
      </c>
      <c r="C659" s="2" t="s">
        <v>16</v>
      </c>
      <c r="D659" s="2" t="s">
        <v>44</v>
      </c>
      <c r="E659" s="3">
        <v>45881.459756944445</v>
      </c>
      <c r="G659" s="2" t="s">
        <v>937</v>
      </c>
      <c r="H659" s="2">
        <v>1740418</v>
      </c>
      <c r="I659" s="2" t="s">
        <v>561</v>
      </c>
      <c r="L659" s="4" t="s">
        <v>565</v>
      </c>
      <c r="M659" s="4">
        <f>+VLOOKUP(L659,'Cotizacion menor valor'!$C$2:$M$60,11,0)</f>
        <v>5892156.2000000002</v>
      </c>
      <c r="N659" s="4" t="b">
        <f t="shared" si="10"/>
        <v>0</v>
      </c>
      <c r="O659">
        <v>21</v>
      </c>
      <c r="P659" s="2" t="s">
        <v>153</v>
      </c>
      <c r="Q659">
        <v>7457024.9000000004</v>
      </c>
      <c r="R659">
        <v>9829568.0999999996</v>
      </c>
      <c r="S659">
        <v>-49823407.200000003</v>
      </c>
      <c r="T659" s="5">
        <v>-0.31816216679120918</v>
      </c>
    </row>
    <row r="660" spans="2:20" x14ac:dyDescent="0.2">
      <c r="B660" s="2">
        <v>1209662</v>
      </c>
      <c r="C660" s="2" t="s">
        <v>16</v>
      </c>
      <c r="D660" s="2" t="s">
        <v>44</v>
      </c>
      <c r="E660" s="3">
        <v>45881.459756944445</v>
      </c>
      <c r="G660" s="2" t="s">
        <v>937</v>
      </c>
      <c r="H660" s="2">
        <v>1740419</v>
      </c>
      <c r="I660" s="2" t="s">
        <v>574</v>
      </c>
      <c r="L660" s="4" t="s">
        <v>578</v>
      </c>
      <c r="M660" s="4">
        <f>+VLOOKUP(L660,'Cotizacion menor valor'!$C$2:$M$60,11,0)</f>
        <v>5892156.2000000002</v>
      </c>
      <c r="N660" s="4" t="b">
        <f t="shared" si="10"/>
        <v>0</v>
      </c>
      <c r="O660">
        <v>21</v>
      </c>
      <c r="P660" s="2" t="s">
        <v>153</v>
      </c>
      <c r="Q660">
        <v>7457024.9000000004</v>
      </c>
      <c r="R660">
        <v>10394512.800000001</v>
      </c>
      <c r="S660">
        <v>-61687245.899999999</v>
      </c>
      <c r="T660" s="5">
        <v>-0.39392223298060863</v>
      </c>
    </row>
    <row r="661" spans="2:20" x14ac:dyDescent="0.2">
      <c r="B661" s="2">
        <v>1209662</v>
      </c>
      <c r="C661" s="2" t="s">
        <v>16</v>
      </c>
      <c r="D661" s="2" t="s">
        <v>44</v>
      </c>
      <c r="E661" s="3">
        <v>45881.459756944445</v>
      </c>
      <c r="G661" s="2" t="s">
        <v>937</v>
      </c>
      <c r="H661" s="2">
        <v>1740420</v>
      </c>
      <c r="I661" s="2" t="s">
        <v>587</v>
      </c>
      <c r="L661" s="4" t="s">
        <v>591</v>
      </c>
      <c r="M661" s="4">
        <f>+VLOOKUP(L661,'Cotizacion menor valor'!$C$2:$M$60,11,0)</f>
        <v>1694828.95</v>
      </c>
      <c r="N661" s="4" t="b">
        <f t="shared" si="10"/>
        <v>0</v>
      </c>
      <c r="O661">
        <v>21</v>
      </c>
      <c r="P661" s="2" t="s">
        <v>153</v>
      </c>
      <c r="Q661">
        <v>1694828.95</v>
      </c>
      <c r="R661">
        <v>3728512.45</v>
      </c>
      <c r="S661">
        <v>-42707353.5</v>
      </c>
      <c r="T661" s="5">
        <v>-1.1999343650579015</v>
      </c>
    </row>
    <row r="662" spans="2:20" x14ac:dyDescent="0.2">
      <c r="B662" s="2">
        <v>1209662</v>
      </c>
      <c r="C662" s="2" t="s">
        <v>16</v>
      </c>
      <c r="D662" s="2" t="s">
        <v>44</v>
      </c>
      <c r="E662" s="3">
        <v>45881.459756944445</v>
      </c>
      <c r="G662" s="2" t="s">
        <v>937</v>
      </c>
      <c r="H662" s="2">
        <v>1740421</v>
      </c>
      <c r="I662" s="2" t="s">
        <v>600</v>
      </c>
      <c r="L662" s="4" t="s">
        <v>604</v>
      </c>
      <c r="M662" s="4">
        <f>+VLOOKUP(L662,'Cotizacion menor valor'!$C$2:$M$60,11,0)</f>
        <v>1935411.2</v>
      </c>
      <c r="N662" s="4" t="b">
        <f t="shared" si="10"/>
        <v>0</v>
      </c>
      <c r="O662">
        <v>21</v>
      </c>
      <c r="P662" s="2" t="s">
        <v>153</v>
      </c>
      <c r="Q662">
        <v>1935411.2</v>
      </c>
      <c r="R662">
        <v>4406767.45</v>
      </c>
      <c r="S662">
        <v>-51898481.25</v>
      </c>
      <c r="T662" s="5">
        <v>-1.2769153397479565</v>
      </c>
    </row>
    <row r="663" spans="2:20" x14ac:dyDescent="0.2">
      <c r="B663" s="2">
        <v>1209662</v>
      </c>
      <c r="C663" s="2" t="s">
        <v>16</v>
      </c>
      <c r="D663" s="2" t="s">
        <v>44</v>
      </c>
      <c r="E663" s="3">
        <v>45881.459756944445</v>
      </c>
      <c r="G663" s="2" t="s">
        <v>937</v>
      </c>
      <c r="H663" s="2">
        <v>1740422</v>
      </c>
      <c r="I663" s="2" t="s">
        <v>613</v>
      </c>
      <c r="L663" s="4" t="s">
        <v>617</v>
      </c>
      <c r="M663" s="4">
        <f>+VLOOKUP(L663,'Cotizacion menor valor'!$C$2:$M$60,11,0)</f>
        <v>4886918.2</v>
      </c>
      <c r="N663" s="4" t="b">
        <f t="shared" si="10"/>
        <v>0</v>
      </c>
      <c r="O663">
        <v>21</v>
      </c>
      <c r="P663" s="2" t="s">
        <v>153</v>
      </c>
      <c r="Q663">
        <v>4886918.2</v>
      </c>
      <c r="R663">
        <v>7980500.4000000004</v>
      </c>
      <c r="S663">
        <v>-64965226.200000003</v>
      </c>
      <c r="T663" s="5">
        <v>-0.63303335013874384</v>
      </c>
    </row>
    <row r="664" spans="2:20" x14ac:dyDescent="0.2">
      <c r="B664" s="2">
        <v>1209662</v>
      </c>
      <c r="C664" s="2" t="s">
        <v>16</v>
      </c>
      <c r="D664" s="2" t="s">
        <v>44</v>
      </c>
      <c r="E664" s="3">
        <v>45881.459756944445</v>
      </c>
      <c r="G664" s="2" t="s">
        <v>937</v>
      </c>
      <c r="H664" s="2">
        <v>1740423</v>
      </c>
      <c r="I664" s="2" t="s">
        <v>626</v>
      </c>
      <c r="L664" s="4" t="s">
        <v>630</v>
      </c>
      <c r="M664" s="4">
        <f>+VLOOKUP(L664,'Cotizacion menor valor'!$C$2:$M$60,11,0)</f>
        <v>2168996.63</v>
      </c>
      <c r="N664" s="4" t="b">
        <f t="shared" si="10"/>
        <v>0</v>
      </c>
      <c r="O664">
        <v>21</v>
      </c>
      <c r="P664" s="2" t="s">
        <v>153</v>
      </c>
      <c r="Q664">
        <v>2168996.63</v>
      </c>
      <c r="R664">
        <v>4043453.73</v>
      </c>
      <c r="S664">
        <v>-39363599.100000001</v>
      </c>
      <c r="T664" s="5">
        <v>-0.86420470833096685</v>
      </c>
    </row>
    <row r="665" spans="2:20" x14ac:dyDescent="0.2">
      <c r="B665" s="2">
        <v>1209662</v>
      </c>
      <c r="C665" s="2" t="s">
        <v>16</v>
      </c>
      <c r="D665" s="2" t="s">
        <v>44</v>
      </c>
      <c r="E665" s="3">
        <v>45881.459756944445</v>
      </c>
      <c r="G665" s="2" t="s">
        <v>937</v>
      </c>
      <c r="H665" s="2">
        <v>1740424</v>
      </c>
      <c r="I665" s="2" t="s">
        <v>639</v>
      </c>
      <c r="L665" t="s">
        <v>643</v>
      </c>
      <c r="M665" s="4">
        <f>+VLOOKUP(L665,'Cotizacion menor valor'!$C$2:$M$60,11,0)</f>
        <v>320683.68</v>
      </c>
      <c r="N665" s="4" t="b">
        <f t="shared" si="10"/>
        <v>0</v>
      </c>
      <c r="O665">
        <v>21</v>
      </c>
      <c r="P665" s="2" t="s">
        <v>153</v>
      </c>
      <c r="Q665">
        <v>424529.97</v>
      </c>
      <c r="R665">
        <v>721673.73</v>
      </c>
      <c r="S665">
        <v>-6240018.96</v>
      </c>
      <c r="T665" s="5">
        <v>-0.69993588438526499</v>
      </c>
    </row>
    <row r="666" spans="2:20" x14ac:dyDescent="0.2">
      <c r="B666" s="2">
        <v>1209662</v>
      </c>
      <c r="C666" s="2" t="s">
        <v>16</v>
      </c>
      <c r="D666" s="2" t="s">
        <v>44</v>
      </c>
      <c r="E666" s="3">
        <v>45881.459756944445</v>
      </c>
      <c r="G666" s="2" t="s">
        <v>937</v>
      </c>
      <c r="H666" s="2">
        <v>1740425</v>
      </c>
      <c r="I666" s="2" t="s">
        <v>652</v>
      </c>
      <c r="L666" s="4" t="s">
        <v>656</v>
      </c>
      <c r="M666" s="4">
        <f>+VLOOKUP(L666,'Cotizacion menor valor'!$C$2:$M$60,11,0)</f>
        <v>42581.88</v>
      </c>
      <c r="N666" s="4" t="b">
        <f t="shared" si="10"/>
        <v>0</v>
      </c>
      <c r="O666">
        <v>21</v>
      </c>
      <c r="P666" s="2" t="s">
        <v>153</v>
      </c>
      <c r="Q666">
        <v>42581.88</v>
      </c>
      <c r="R666">
        <v>132951</v>
      </c>
      <c r="S666">
        <v>-1897751.52</v>
      </c>
      <c r="T666" s="5">
        <v>-2.1222435458462612</v>
      </c>
    </row>
    <row r="667" spans="2:20" x14ac:dyDescent="0.2">
      <c r="B667" s="2">
        <v>1209662</v>
      </c>
      <c r="C667" s="2" t="s">
        <v>16</v>
      </c>
      <c r="D667" s="2" t="s">
        <v>44</v>
      </c>
      <c r="E667" s="3">
        <v>45881.459756944445</v>
      </c>
      <c r="G667" s="2" t="s">
        <v>937</v>
      </c>
      <c r="H667" s="2">
        <v>1740426</v>
      </c>
      <c r="I667" s="2" t="s">
        <v>665</v>
      </c>
      <c r="L667" s="4" t="s">
        <v>669</v>
      </c>
      <c r="M667" s="4">
        <f>+VLOOKUP(L667,'Cotizacion menor valor'!$C$2:$M$60,11,0)</f>
        <v>2020798.2</v>
      </c>
      <c r="N667" s="4" t="b">
        <f t="shared" si="10"/>
        <v>0</v>
      </c>
      <c r="O667">
        <v>21</v>
      </c>
      <c r="P667" s="2" t="s">
        <v>153</v>
      </c>
      <c r="Q667">
        <v>2020798.2</v>
      </c>
      <c r="R667">
        <v>3954597.45</v>
      </c>
      <c r="S667">
        <v>-40609784.25</v>
      </c>
      <c r="T667" s="5">
        <v>-0.95694822471635221</v>
      </c>
    </row>
    <row r="668" spans="2:20" x14ac:dyDescent="0.2">
      <c r="B668" s="2">
        <v>1209662</v>
      </c>
      <c r="C668" s="2" t="s">
        <v>16</v>
      </c>
      <c r="D668" s="2" t="s">
        <v>44</v>
      </c>
      <c r="E668" s="3">
        <v>45881.459756944445</v>
      </c>
      <c r="G668" s="2" t="s">
        <v>937</v>
      </c>
      <c r="H668" s="2">
        <v>1740427</v>
      </c>
      <c r="I668" s="2" t="s">
        <v>678</v>
      </c>
      <c r="L668" s="4" t="s">
        <v>682</v>
      </c>
      <c r="M668" s="4">
        <f>+VLOOKUP(L668,'Cotizacion menor valor'!$C$2:$M$60,11,0)</f>
        <v>2203927.0499999998</v>
      </c>
      <c r="N668" s="4" t="b">
        <f t="shared" si="10"/>
        <v>0</v>
      </c>
      <c r="O668">
        <v>21</v>
      </c>
      <c r="P668" s="2" t="s">
        <v>153</v>
      </c>
      <c r="Q668">
        <v>2203927.0499999998</v>
      </c>
      <c r="R668">
        <v>7288398.4500000002</v>
      </c>
      <c r="S668">
        <v>-106773899.40000001</v>
      </c>
      <c r="T668" s="5">
        <v>-2.3070053067319085</v>
      </c>
    </row>
    <row r="669" spans="2:20" x14ac:dyDescent="0.2">
      <c r="B669" s="2">
        <v>1209662</v>
      </c>
      <c r="C669" s="2" t="s">
        <v>16</v>
      </c>
      <c r="D669" s="2" t="s">
        <v>44</v>
      </c>
      <c r="E669" s="3">
        <v>45881.459756944445</v>
      </c>
      <c r="G669" s="2" t="s">
        <v>937</v>
      </c>
      <c r="H669" s="2">
        <v>1740428</v>
      </c>
      <c r="I669" s="2" t="s">
        <v>691</v>
      </c>
      <c r="L669" s="4" t="s">
        <v>695</v>
      </c>
      <c r="M669" s="4">
        <f>+VLOOKUP(L669,'Cotizacion menor valor'!$C$2:$M$60,11,0)</f>
        <v>1609977.55</v>
      </c>
      <c r="N669" s="4" t="b">
        <f t="shared" si="10"/>
        <v>0</v>
      </c>
      <c r="O669">
        <v>21</v>
      </c>
      <c r="P669" s="2" t="s">
        <v>153</v>
      </c>
      <c r="Q669">
        <v>3389657.9</v>
      </c>
      <c r="R669">
        <v>3672125.1</v>
      </c>
      <c r="S669">
        <v>-5931811.2000000002</v>
      </c>
      <c r="T669" s="5">
        <v>-8.3332067227197174E-2</v>
      </c>
    </row>
    <row r="670" spans="2:20" x14ac:dyDescent="0.2">
      <c r="B670" s="2">
        <v>1209662</v>
      </c>
      <c r="C670" s="2" t="s">
        <v>16</v>
      </c>
      <c r="D670" s="2" t="s">
        <v>44</v>
      </c>
      <c r="E670" s="3">
        <v>45881.459756944445</v>
      </c>
      <c r="G670" s="2" t="s">
        <v>937</v>
      </c>
      <c r="H670" s="2">
        <v>1740429</v>
      </c>
      <c r="I670" s="2" t="s">
        <v>704</v>
      </c>
      <c r="L670" s="4" t="s">
        <v>708</v>
      </c>
      <c r="M670" s="4">
        <f>+VLOOKUP(L670,'Cotizacion menor valor'!$C$2:$M$60,11,0)</f>
        <v>784886.22</v>
      </c>
      <c r="N670" s="4" t="b">
        <f t="shared" si="10"/>
        <v>0</v>
      </c>
      <c r="O670">
        <v>21</v>
      </c>
      <c r="P670" s="2" t="s">
        <v>153</v>
      </c>
      <c r="Q670">
        <v>888550.56</v>
      </c>
      <c r="R670">
        <v>918169.02</v>
      </c>
      <c r="S670">
        <v>-621987.66</v>
      </c>
      <c r="T670" s="5">
        <v>-3.3333454879596269E-2</v>
      </c>
    </row>
    <row r="671" spans="2:20" x14ac:dyDescent="0.2">
      <c r="B671" s="2">
        <v>1209662</v>
      </c>
      <c r="C671" s="2" t="s">
        <v>16</v>
      </c>
      <c r="D671" s="2" t="s">
        <v>44</v>
      </c>
      <c r="E671" s="3">
        <v>45881.459756944445</v>
      </c>
      <c r="G671" s="2" t="s">
        <v>937</v>
      </c>
      <c r="H671" s="2">
        <v>1740430</v>
      </c>
      <c r="I671" s="2" t="s">
        <v>717</v>
      </c>
      <c r="L671" s="4" t="s">
        <v>721</v>
      </c>
      <c r="M671" s="4">
        <f>+VLOOKUP(L671,'Cotizacion menor valor'!$C$2:$M$60,11,0)</f>
        <v>1808913.23</v>
      </c>
      <c r="N671" s="4" t="b">
        <f t="shared" si="10"/>
        <v>0</v>
      </c>
      <c r="O671">
        <v>21</v>
      </c>
      <c r="P671" s="2" t="s">
        <v>153</v>
      </c>
      <c r="Q671">
        <v>1808913.23</v>
      </c>
      <c r="R671">
        <v>4362673.9400000004</v>
      </c>
      <c r="S671">
        <v>-53628974.909999996</v>
      </c>
      <c r="T671" s="5">
        <v>-1.4117651790296211</v>
      </c>
    </row>
    <row r="672" spans="2:20" x14ac:dyDescent="0.2">
      <c r="B672" s="2">
        <v>1209662</v>
      </c>
      <c r="C672" s="2" t="s">
        <v>16</v>
      </c>
      <c r="D672" s="2" t="s">
        <v>44</v>
      </c>
      <c r="E672" s="3">
        <v>45881.459756944445</v>
      </c>
      <c r="G672" s="2" t="s">
        <v>937</v>
      </c>
      <c r="H672" s="2">
        <v>1740431</v>
      </c>
      <c r="I672" s="2" t="s">
        <v>730</v>
      </c>
      <c r="L672" s="4" t="s">
        <v>734</v>
      </c>
      <c r="M672" s="4">
        <f>+VLOOKUP(L672,'Cotizacion menor valor'!$C$2:$M$60,11,0)</f>
        <v>360340.35</v>
      </c>
      <c r="N672" s="4" t="b">
        <f t="shared" si="10"/>
        <v>0</v>
      </c>
      <c r="O672">
        <v>21</v>
      </c>
      <c r="P672" s="2" t="s">
        <v>153</v>
      </c>
      <c r="Q672">
        <v>2824713.2</v>
      </c>
      <c r="R672">
        <v>677714.25</v>
      </c>
      <c r="S672">
        <v>45086977.950000003</v>
      </c>
      <c r="T672" s="5">
        <v>0.7600767929289246</v>
      </c>
    </row>
    <row r="673" spans="2:20" x14ac:dyDescent="0.2">
      <c r="B673" s="2">
        <v>1209662</v>
      </c>
      <c r="C673" s="2" t="s">
        <v>16</v>
      </c>
      <c r="D673" s="2" t="s">
        <v>44</v>
      </c>
      <c r="E673" s="3">
        <v>45881.459756944445</v>
      </c>
      <c r="G673" s="2" t="s">
        <v>937</v>
      </c>
      <c r="H673" s="2">
        <v>1740432</v>
      </c>
      <c r="I673" s="2" t="s">
        <v>743</v>
      </c>
      <c r="L673" s="4" t="s">
        <v>747</v>
      </c>
      <c r="M673" s="4">
        <f>+VLOOKUP(L673,'Cotizacion menor valor'!$C$2:$M$60,11,0)</f>
        <v>5197933.74</v>
      </c>
      <c r="N673" s="4" t="b">
        <f t="shared" si="10"/>
        <v>0</v>
      </c>
      <c r="O673">
        <v>21</v>
      </c>
      <c r="P673" s="2" t="s">
        <v>153</v>
      </c>
      <c r="Q673">
        <v>11419794.66</v>
      </c>
      <c r="R673">
        <v>14037728.4</v>
      </c>
      <c r="S673">
        <v>-54976608.539999999</v>
      </c>
      <c r="T673" s="5">
        <v>-0.22924525509813326</v>
      </c>
    </row>
    <row r="674" spans="2:20" x14ac:dyDescent="0.2">
      <c r="B674" s="2">
        <v>1209662</v>
      </c>
      <c r="C674" s="2" t="s">
        <v>16</v>
      </c>
      <c r="D674" s="2" t="s">
        <v>44</v>
      </c>
      <c r="E674" s="3">
        <v>45881.459756944445</v>
      </c>
      <c r="G674" s="2" t="s">
        <v>937</v>
      </c>
      <c r="H674" s="2">
        <v>1740433</v>
      </c>
      <c r="I674" s="2" t="s">
        <v>756</v>
      </c>
      <c r="L674" s="4" t="s">
        <v>760</v>
      </c>
      <c r="M674" s="4">
        <f>+VLOOKUP(L674,'Cotizacion menor valor'!$C$2:$M$60,11,0)</f>
        <v>1401935.47</v>
      </c>
      <c r="N674" s="4" t="b">
        <f t="shared" si="10"/>
        <v>0</v>
      </c>
      <c r="O674">
        <v>21</v>
      </c>
      <c r="P674" s="2" t="s">
        <v>153</v>
      </c>
      <c r="Q674">
        <v>1401935.47</v>
      </c>
      <c r="R674">
        <v>5062544.24</v>
      </c>
      <c r="S674">
        <v>-76872784.170000002</v>
      </c>
      <c r="T674" s="5">
        <v>-2.6111107453469309</v>
      </c>
    </row>
    <row r="675" spans="2:20" x14ac:dyDescent="0.2">
      <c r="B675" s="2">
        <v>1209662</v>
      </c>
      <c r="C675" s="2" t="s">
        <v>16</v>
      </c>
      <c r="D675" s="2" t="s">
        <v>44</v>
      </c>
      <c r="E675" s="3">
        <v>45881.459756944445</v>
      </c>
      <c r="G675" s="2" t="s">
        <v>937</v>
      </c>
      <c r="H675" s="2">
        <v>1740434</v>
      </c>
      <c r="I675" s="2" t="s">
        <v>769</v>
      </c>
      <c r="L675" s="4" t="s">
        <v>773</v>
      </c>
      <c r="M675" s="4">
        <f>+VLOOKUP(L675,'Cotizacion menor valor'!$C$2:$M$60,11,0)</f>
        <v>463017.98</v>
      </c>
      <c r="N675" s="4" t="b">
        <f t="shared" si="10"/>
        <v>0</v>
      </c>
      <c r="O675">
        <v>21</v>
      </c>
      <c r="P675" s="2" t="s">
        <v>153</v>
      </c>
      <c r="Q675">
        <v>993037.24</v>
      </c>
      <c r="R675">
        <v>1168279.44</v>
      </c>
      <c r="S675">
        <v>-3680086.2</v>
      </c>
      <c r="T675" s="5">
        <v>-0.17647092469563377</v>
      </c>
    </row>
    <row r="676" spans="2:20" x14ac:dyDescent="0.2">
      <c r="B676" s="2">
        <v>1209662</v>
      </c>
      <c r="C676" s="2" t="s">
        <v>16</v>
      </c>
      <c r="D676" s="2" t="s">
        <v>44</v>
      </c>
      <c r="E676" s="3">
        <v>45881.459756944445</v>
      </c>
      <c r="G676" s="2" t="s">
        <v>937</v>
      </c>
      <c r="H676" s="2">
        <v>1740435</v>
      </c>
      <c r="I676" s="2" t="s">
        <v>782</v>
      </c>
      <c r="L676" s="4" t="s">
        <v>786</v>
      </c>
      <c r="M676" s="4">
        <f>+VLOOKUP(L676,'Cotizacion menor valor'!$C$2:$M$60,11,0)</f>
        <v>1287767.8</v>
      </c>
      <c r="N676" s="4" t="b">
        <f t="shared" si="10"/>
        <v>0</v>
      </c>
      <c r="O676">
        <v>21</v>
      </c>
      <c r="P676" s="2" t="s">
        <v>153</v>
      </c>
      <c r="Q676">
        <v>1864526.6</v>
      </c>
      <c r="R676">
        <v>1977301.3</v>
      </c>
      <c r="S676">
        <v>-2368268.7000000002</v>
      </c>
      <c r="T676" s="5">
        <v>-6.0484361016892974E-2</v>
      </c>
    </row>
    <row r="677" spans="2:20" x14ac:dyDescent="0.2">
      <c r="B677" s="2">
        <v>1209662</v>
      </c>
      <c r="C677" s="2" t="s">
        <v>16</v>
      </c>
      <c r="D677" s="2" t="s">
        <v>44</v>
      </c>
      <c r="E677" s="3">
        <v>45881.459756944445</v>
      </c>
      <c r="G677" s="2" t="s">
        <v>937</v>
      </c>
      <c r="H677" s="2">
        <v>1740436</v>
      </c>
      <c r="I677" s="2" t="s">
        <v>795</v>
      </c>
      <c r="L677" s="4" t="s">
        <v>799</v>
      </c>
      <c r="M677" s="4">
        <f>+VLOOKUP(L677,'Cotizacion menor valor'!$C$2:$M$60,11,0)</f>
        <v>711988.41</v>
      </c>
      <c r="N677" s="4" t="b">
        <f t="shared" si="10"/>
        <v>0</v>
      </c>
      <c r="O677">
        <v>21</v>
      </c>
      <c r="P677" s="2" t="s">
        <v>153</v>
      </c>
      <c r="Q677">
        <v>3077840.67</v>
      </c>
      <c r="R677">
        <v>8490594.2400000002</v>
      </c>
      <c r="S677">
        <v>-113667824.97</v>
      </c>
      <c r="T677" s="5">
        <v>-1.7586204584137879</v>
      </c>
    </row>
    <row r="678" spans="2:20" x14ac:dyDescent="0.2">
      <c r="B678" s="2">
        <v>1209662</v>
      </c>
      <c r="C678" s="2" t="s">
        <v>16</v>
      </c>
      <c r="D678" s="2" t="s">
        <v>44</v>
      </c>
      <c r="E678" s="3">
        <v>45881.459756944445</v>
      </c>
      <c r="G678" s="2" t="s">
        <v>937</v>
      </c>
      <c r="H678" s="2">
        <v>1740437</v>
      </c>
      <c r="I678" s="2" t="s">
        <v>808</v>
      </c>
      <c r="L678" s="4" t="s">
        <v>812</v>
      </c>
      <c r="M678" s="4">
        <f>+VLOOKUP(L678,'Cotizacion menor valor'!$C$2:$M$60,11,0)</f>
        <v>302802.92</v>
      </c>
      <c r="N678" s="4" t="b">
        <f t="shared" si="10"/>
        <v>0</v>
      </c>
      <c r="O678">
        <v>21</v>
      </c>
      <c r="P678" s="2" t="s">
        <v>153</v>
      </c>
      <c r="Q678">
        <v>806277.36</v>
      </c>
      <c r="R678">
        <v>1420583.92</v>
      </c>
      <c r="S678">
        <v>-12900437.76</v>
      </c>
      <c r="T678" s="5">
        <v>-0.76190476190476186</v>
      </c>
    </row>
    <row r="679" spans="2:20" x14ac:dyDescent="0.2">
      <c r="B679" s="2">
        <v>1209662</v>
      </c>
      <c r="C679" s="2" t="s">
        <v>16</v>
      </c>
      <c r="D679" s="2" t="s">
        <v>44</v>
      </c>
      <c r="E679" s="3">
        <v>45881.459756944445</v>
      </c>
      <c r="G679" s="2" t="s">
        <v>937</v>
      </c>
      <c r="H679" s="2">
        <v>1740438</v>
      </c>
      <c r="I679" s="2" t="s">
        <v>821</v>
      </c>
      <c r="L679" s="4" t="s">
        <v>825</v>
      </c>
      <c r="M679" s="4">
        <f>+VLOOKUP(L679,'Cotizacion menor valor'!$C$2:$M$60,11,0)</f>
        <v>10613242.800000001</v>
      </c>
      <c r="N679" s="4" t="b">
        <f t="shared" si="10"/>
        <v>0</v>
      </c>
      <c r="O679">
        <v>21</v>
      </c>
      <c r="P679" s="2" t="s">
        <v>153</v>
      </c>
      <c r="Q679">
        <v>14150990.4</v>
      </c>
      <c r="R679">
        <v>49528467.689999998</v>
      </c>
      <c r="S679">
        <v>-742927023.09000003</v>
      </c>
      <c r="T679" s="5">
        <v>-2.5000000911596971</v>
      </c>
    </row>
    <row r="680" spans="2:20" x14ac:dyDescent="0.2">
      <c r="B680" s="2">
        <v>1209662</v>
      </c>
      <c r="C680" s="2" t="s">
        <v>16</v>
      </c>
      <c r="D680" s="2" t="s">
        <v>44</v>
      </c>
      <c r="E680" s="3">
        <v>45881.459756944445</v>
      </c>
      <c r="G680" s="2" t="s">
        <v>937</v>
      </c>
      <c r="H680" s="2">
        <v>1740439</v>
      </c>
      <c r="I680" s="2" t="s">
        <v>834</v>
      </c>
      <c r="L680" s="4" t="s">
        <v>838</v>
      </c>
      <c r="M680" s="4">
        <f>+VLOOKUP(L680,'Cotizacion menor valor'!$C$2:$M$60,11,0)</f>
        <v>3784567.2</v>
      </c>
      <c r="N680" s="4" t="b">
        <f t="shared" si="10"/>
        <v>0</v>
      </c>
      <c r="O680">
        <v>21</v>
      </c>
      <c r="P680" s="2" t="s">
        <v>153</v>
      </c>
      <c r="Q680">
        <v>3784567.2</v>
      </c>
      <c r="R680">
        <v>11353701.6</v>
      </c>
      <c r="S680">
        <v>-158951822.40000001</v>
      </c>
      <c r="T680" s="5">
        <v>-2</v>
      </c>
    </row>
    <row r="681" spans="2:20" x14ac:dyDescent="0.2">
      <c r="B681" s="2">
        <v>1209662</v>
      </c>
      <c r="C681" s="2" t="s">
        <v>16</v>
      </c>
      <c r="D681" s="2" t="s">
        <v>44</v>
      </c>
      <c r="E681" s="3">
        <v>45881.459756944445</v>
      </c>
      <c r="G681" s="2" t="s">
        <v>937</v>
      </c>
      <c r="H681" s="2">
        <v>1740440</v>
      </c>
      <c r="I681" s="2" t="s">
        <v>847</v>
      </c>
      <c r="L681" s="31" t="s">
        <v>847</v>
      </c>
      <c r="M681" s="4" t="e">
        <f>+VLOOKUP(L681,'Cotizacion menor valor'!$C$2:$M$60,11,0)</f>
        <v>#N/A</v>
      </c>
      <c r="N681" s="4" t="str">
        <f t="shared" si="10"/>
        <v>n/a</v>
      </c>
      <c r="O681">
        <v>1</v>
      </c>
      <c r="P681" s="2" t="s">
        <v>153</v>
      </c>
      <c r="Q681">
        <v>0</v>
      </c>
      <c r="R681">
        <v>0</v>
      </c>
      <c r="S681">
        <v>0</v>
      </c>
      <c r="T681" s="5"/>
    </row>
    <row r="682" spans="2:20" x14ac:dyDescent="0.2">
      <c r="B682" s="2">
        <v>1209662</v>
      </c>
      <c r="C682" s="2" t="s">
        <v>16</v>
      </c>
      <c r="D682" s="2" t="s">
        <v>44</v>
      </c>
      <c r="E682" s="3">
        <v>45881.459756944445</v>
      </c>
      <c r="G682" s="2" t="s">
        <v>937</v>
      </c>
      <c r="H682" s="2">
        <v>1740441</v>
      </c>
      <c r="I682" s="2" t="s">
        <v>860</v>
      </c>
      <c r="L682" s="31" t="s">
        <v>860</v>
      </c>
      <c r="M682" s="4" t="e">
        <f>+VLOOKUP(L682,'Cotizacion menor valor'!$C$2:$M$60,11,0)</f>
        <v>#N/A</v>
      </c>
      <c r="N682" s="4" t="str">
        <f t="shared" si="10"/>
        <v>n/a</v>
      </c>
      <c r="O682">
        <v>1</v>
      </c>
      <c r="P682" s="2" t="s">
        <v>153</v>
      </c>
      <c r="Q682">
        <v>3640399765.46</v>
      </c>
      <c r="R682">
        <v>4081887708.3200002</v>
      </c>
      <c r="S682">
        <v>-441487942.86000001</v>
      </c>
      <c r="T682" s="5">
        <v>-0.12127457732769459</v>
      </c>
    </row>
    <row r="683" spans="2:20" x14ac:dyDescent="0.2">
      <c r="B683" s="2">
        <v>1209662</v>
      </c>
      <c r="C683" s="2" t="s">
        <v>16</v>
      </c>
      <c r="D683" s="2" t="s">
        <v>44</v>
      </c>
      <c r="E683" s="3">
        <v>45881.459756944445</v>
      </c>
      <c r="G683" s="2" t="s">
        <v>937</v>
      </c>
      <c r="H683" s="2">
        <v>1740442</v>
      </c>
      <c r="I683" s="2" t="s">
        <v>873</v>
      </c>
      <c r="L683" s="31" t="s">
        <v>873</v>
      </c>
      <c r="M683" s="4" t="e">
        <f>+VLOOKUP(L683,'Cotizacion menor valor'!$C$2:$M$60,11,0)</f>
        <v>#N/A</v>
      </c>
      <c r="N683" s="4" t="str">
        <f t="shared" si="10"/>
        <v>n/a</v>
      </c>
      <c r="O683">
        <v>1</v>
      </c>
      <c r="P683" s="2" t="s">
        <v>153</v>
      </c>
      <c r="Q683">
        <v>691675955.44000006</v>
      </c>
      <c r="R683">
        <v>775558664.58000004</v>
      </c>
      <c r="S683">
        <v>-83882709.140000001</v>
      </c>
      <c r="T683" s="5">
        <v>-0.12127457732232312</v>
      </c>
    </row>
    <row r="684" spans="2:20" x14ac:dyDescent="0.2">
      <c r="B684" s="2">
        <v>1205614</v>
      </c>
      <c r="C684" s="2" t="s">
        <v>17</v>
      </c>
      <c r="D684" s="2" t="s">
        <v>45</v>
      </c>
      <c r="E684" s="3">
        <v>45881.595300925925</v>
      </c>
      <c r="G684" s="2" t="s">
        <v>937</v>
      </c>
      <c r="H684" s="2">
        <v>1740381</v>
      </c>
      <c r="I684" s="2" t="s">
        <v>64</v>
      </c>
      <c r="L684" s="4" t="s">
        <v>993</v>
      </c>
      <c r="M684" s="4" t="e">
        <f>+VLOOKUP(L684,'Cotizacion menor valor'!$C$2:$M$60,11,0)</f>
        <v>#N/A</v>
      </c>
      <c r="N684" s="4" t="str">
        <f t="shared" si="10"/>
        <v>n/a</v>
      </c>
      <c r="O684">
        <v>21</v>
      </c>
      <c r="P684" s="2" t="s">
        <v>84</v>
      </c>
      <c r="Q684">
        <v>1450014991.3499999</v>
      </c>
      <c r="R684">
        <v>1450014991.3499999</v>
      </c>
      <c r="S684">
        <v>0</v>
      </c>
      <c r="T684" s="5">
        <v>0</v>
      </c>
    </row>
    <row r="685" spans="2:20" x14ac:dyDescent="0.2">
      <c r="B685" s="2">
        <v>1205614</v>
      </c>
      <c r="C685" s="2" t="s">
        <v>17</v>
      </c>
      <c r="D685" s="2" t="s">
        <v>45</v>
      </c>
      <c r="E685" s="3">
        <v>45881.595300925925</v>
      </c>
      <c r="G685" s="2" t="s">
        <v>937</v>
      </c>
      <c r="H685" s="2">
        <v>1740382</v>
      </c>
      <c r="I685" s="2" t="s">
        <v>92</v>
      </c>
      <c r="L685" s="4" t="s">
        <v>994</v>
      </c>
      <c r="M685" s="4" t="e">
        <f>+VLOOKUP(L685,'Cotizacion menor valor'!$C$2:$M$60,11,0)</f>
        <v>#N/A</v>
      </c>
      <c r="N685" s="4" t="str">
        <f t="shared" si="10"/>
        <v>n/a</v>
      </c>
      <c r="O685">
        <v>21</v>
      </c>
      <c r="P685" s="2" t="s">
        <v>84</v>
      </c>
      <c r="Q685">
        <v>9590460</v>
      </c>
      <c r="R685">
        <v>9590460</v>
      </c>
      <c r="S685">
        <v>0</v>
      </c>
      <c r="T685" s="5">
        <v>0</v>
      </c>
    </row>
    <row r="686" spans="2:20" x14ac:dyDescent="0.2">
      <c r="B686" s="2">
        <v>1205614</v>
      </c>
      <c r="C686" s="2" t="s">
        <v>17</v>
      </c>
      <c r="D686" s="2" t="s">
        <v>45</v>
      </c>
      <c r="E686" s="3">
        <v>45881.595300925925</v>
      </c>
      <c r="G686" s="2" t="s">
        <v>937</v>
      </c>
      <c r="H686" s="2">
        <v>1740383</v>
      </c>
      <c r="I686" s="2" t="s">
        <v>105</v>
      </c>
      <c r="L686" s="31" t="s">
        <v>997</v>
      </c>
      <c r="M686" s="4" t="e">
        <f>+VLOOKUP(L686,'Cotizacion menor valor'!$C$2:$M$60,11,0)</f>
        <v>#N/A</v>
      </c>
      <c r="N686" s="4" t="str">
        <f t="shared" si="10"/>
        <v>n/a</v>
      </c>
      <c r="O686">
        <v>21</v>
      </c>
      <c r="P686" s="2" t="s">
        <v>84</v>
      </c>
      <c r="Q686">
        <v>935307.52</v>
      </c>
      <c r="R686">
        <v>935307.52</v>
      </c>
      <c r="S686">
        <v>0</v>
      </c>
      <c r="T686" s="5">
        <v>0</v>
      </c>
    </row>
    <row r="687" spans="2:20" x14ac:dyDescent="0.2">
      <c r="B687" s="2">
        <v>1205614</v>
      </c>
      <c r="C687" s="2" t="s">
        <v>17</v>
      </c>
      <c r="D687" s="2" t="s">
        <v>45</v>
      </c>
      <c r="E687" s="3">
        <v>45881.595300925925</v>
      </c>
      <c r="G687" s="2" t="s">
        <v>937</v>
      </c>
      <c r="H687" s="2">
        <v>1740384</v>
      </c>
      <c r="I687" s="2" t="s">
        <v>118</v>
      </c>
      <c r="L687" s="4" t="s">
        <v>995</v>
      </c>
      <c r="M687" s="4" t="e">
        <f>+VLOOKUP(L687,'Cotizacion menor valor'!$C$2:$M$60,11,0)</f>
        <v>#N/A</v>
      </c>
      <c r="N687" s="4" t="str">
        <f t="shared" si="10"/>
        <v>n/a</v>
      </c>
      <c r="O687">
        <v>21</v>
      </c>
      <c r="P687" s="2" t="s">
        <v>84</v>
      </c>
      <c r="Q687">
        <v>87282455.790000007</v>
      </c>
      <c r="R687">
        <v>87282455.790000007</v>
      </c>
      <c r="S687">
        <v>0</v>
      </c>
      <c r="T687" s="5">
        <v>0</v>
      </c>
    </row>
    <row r="688" spans="2:20" x14ac:dyDescent="0.2">
      <c r="B688" s="2">
        <v>1205614</v>
      </c>
      <c r="C688" s="2" t="s">
        <v>17</v>
      </c>
      <c r="D688" s="2" t="s">
        <v>45</v>
      </c>
      <c r="E688" s="3">
        <v>45881.595300925925</v>
      </c>
      <c r="G688" s="2" t="s">
        <v>937</v>
      </c>
      <c r="H688" s="2">
        <v>1740385</v>
      </c>
      <c r="I688" s="2" t="s">
        <v>131</v>
      </c>
      <c r="L688" s="4" t="s">
        <v>996</v>
      </c>
      <c r="M688" s="4" t="e">
        <f>+VLOOKUP(L688,'Cotizacion menor valor'!$C$2:$M$60,11,0)</f>
        <v>#N/A</v>
      </c>
      <c r="N688" s="4" t="str">
        <f t="shared" si="10"/>
        <v>n/a</v>
      </c>
      <c r="O688">
        <v>21</v>
      </c>
      <c r="P688" s="2" t="s">
        <v>84</v>
      </c>
      <c r="Q688">
        <v>25340067.809999999</v>
      </c>
      <c r="R688">
        <v>25340067.809999999</v>
      </c>
      <c r="S688">
        <v>0</v>
      </c>
      <c r="T688" s="5">
        <v>0</v>
      </c>
    </row>
    <row r="689" spans="2:20" x14ac:dyDescent="0.2">
      <c r="B689" s="2">
        <v>1205614</v>
      </c>
      <c r="C689" s="2" t="s">
        <v>17</v>
      </c>
      <c r="D689" s="2" t="s">
        <v>45</v>
      </c>
      <c r="E689" s="3">
        <v>45881.595300925925</v>
      </c>
      <c r="G689" s="2" t="s">
        <v>937</v>
      </c>
      <c r="H689" s="2">
        <v>1740386</v>
      </c>
      <c r="I689" s="2" t="s">
        <v>144</v>
      </c>
      <c r="L689" s="4" t="s">
        <v>148</v>
      </c>
      <c r="M689" s="4">
        <f>+VLOOKUP(L689,'Cotizacion menor valor'!$C$2:$M$60,11,0)</f>
        <v>2885395.65</v>
      </c>
      <c r="N689" s="4" t="b">
        <f t="shared" si="10"/>
        <v>1</v>
      </c>
      <c r="O689">
        <v>21</v>
      </c>
      <c r="P689" s="2" t="s">
        <v>153</v>
      </c>
      <c r="Q689">
        <v>3107185.55</v>
      </c>
      <c r="R689">
        <v>2885395.65</v>
      </c>
      <c r="S689">
        <v>4657587.9000000004</v>
      </c>
      <c r="T689" s="5">
        <v>7.1379676698097416E-2</v>
      </c>
    </row>
    <row r="690" spans="2:20" x14ac:dyDescent="0.2">
      <c r="B690" s="2">
        <v>1205614</v>
      </c>
      <c r="C690" s="2" t="s">
        <v>17</v>
      </c>
      <c r="D690" s="2" t="s">
        <v>45</v>
      </c>
      <c r="E690" s="3">
        <v>45881.595300925925</v>
      </c>
      <c r="G690" s="2" t="s">
        <v>937</v>
      </c>
      <c r="H690" s="2">
        <v>1740387</v>
      </c>
      <c r="I690" s="2" t="s">
        <v>158</v>
      </c>
      <c r="L690" s="4" t="s">
        <v>162</v>
      </c>
      <c r="M690" s="4">
        <f>+VLOOKUP(L690,'Cotizacion menor valor'!$C$2:$M$60,11,0)</f>
        <v>1518675.72</v>
      </c>
      <c r="N690" s="4" t="b">
        <f t="shared" si="10"/>
        <v>1</v>
      </c>
      <c r="O690">
        <v>21</v>
      </c>
      <c r="P690" s="2" t="s">
        <v>153</v>
      </c>
      <c r="Q690">
        <v>2122648.56</v>
      </c>
      <c r="R690">
        <v>1518675.72</v>
      </c>
      <c r="S690">
        <v>12683429.640000001</v>
      </c>
      <c r="T690" s="5">
        <v>0.28453737061400308</v>
      </c>
    </row>
    <row r="691" spans="2:20" x14ac:dyDescent="0.2">
      <c r="B691" s="2">
        <v>1205614</v>
      </c>
      <c r="C691" s="2" t="s">
        <v>17</v>
      </c>
      <c r="D691" s="2" t="s">
        <v>45</v>
      </c>
      <c r="E691" s="3">
        <v>45881.595300925925</v>
      </c>
      <c r="G691" s="2" t="s">
        <v>937</v>
      </c>
      <c r="H691" s="2">
        <v>1740388</v>
      </c>
      <c r="I691" s="2" t="s">
        <v>171</v>
      </c>
      <c r="L691" s="4" t="s">
        <v>175</v>
      </c>
      <c r="M691" s="4">
        <f>+VLOOKUP(L691,'Cotizacion menor valor'!$C$2:$M$60,11,0)</f>
        <v>2641589.5</v>
      </c>
      <c r="N691" s="4" t="b">
        <f t="shared" si="10"/>
        <v>1</v>
      </c>
      <c r="O691">
        <v>21</v>
      </c>
      <c r="P691" s="2" t="s">
        <v>153</v>
      </c>
      <c r="Q691">
        <v>3954597.45</v>
      </c>
      <c r="R691">
        <v>2641589.5</v>
      </c>
      <c r="S691">
        <v>27573166.949999999</v>
      </c>
      <c r="T691" s="5">
        <v>0.33202063335169552</v>
      </c>
    </row>
    <row r="692" spans="2:20" x14ac:dyDescent="0.2">
      <c r="B692" s="2">
        <v>1205614</v>
      </c>
      <c r="C692" s="2" t="s">
        <v>17</v>
      </c>
      <c r="D692" s="2" t="s">
        <v>45</v>
      </c>
      <c r="E692" s="3">
        <v>45881.595300925925</v>
      </c>
      <c r="G692" s="2" t="s">
        <v>937</v>
      </c>
      <c r="H692" s="2">
        <v>1740389</v>
      </c>
      <c r="I692" s="2" t="s">
        <v>184</v>
      </c>
      <c r="L692" s="4" t="s">
        <v>188</v>
      </c>
      <c r="M692" s="4">
        <f>+VLOOKUP(L692,'Cotizacion menor valor'!$C$2:$M$60,11,0)</f>
        <v>1236194.1000000001</v>
      </c>
      <c r="N692" s="4" t="b">
        <f t="shared" si="10"/>
        <v>1</v>
      </c>
      <c r="O692">
        <v>21</v>
      </c>
      <c r="P692" s="2" t="s">
        <v>153</v>
      </c>
      <c r="Q692">
        <v>2264158.98</v>
      </c>
      <c r="R692">
        <v>1236194.1000000001</v>
      </c>
      <c r="S692">
        <v>21587262.48</v>
      </c>
      <c r="T692" s="5">
        <v>0.45401621046946095</v>
      </c>
    </row>
    <row r="693" spans="2:20" x14ac:dyDescent="0.2">
      <c r="B693" s="2">
        <v>1205614</v>
      </c>
      <c r="C693" s="2" t="s">
        <v>17</v>
      </c>
      <c r="D693" s="2" t="s">
        <v>45</v>
      </c>
      <c r="E693" s="3">
        <v>45881.595300925925</v>
      </c>
      <c r="G693" s="2" t="s">
        <v>937</v>
      </c>
      <c r="H693" s="2">
        <v>1740390</v>
      </c>
      <c r="I693" s="2" t="s">
        <v>197</v>
      </c>
      <c r="L693" s="4" t="s">
        <v>201</v>
      </c>
      <c r="M693" s="4">
        <f>+VLOOKUP(L693,'Cotizacion menor valor'!$C$2:$M$60,11,0)</f>
        <v>3156483.66</v>
      </c>
      <c r="N693" s="4" t="b">
        <f t="shared" si="10"/>
        <v>1</v>
      </c>
      <c r="O693">
        <v>21</v>
      </c>
      <c r="P693" s="2" t="s">
        <v>153</v>
      </c>
      <c r="Q693">
        <v>5935735.5899999999</v>
      </c>
      <c r="R693">
        <v>3156483.66</v>
      </c>
      <c r="S693">
        <v>58364290.530000001</v>
      </c>
      <c r="T693" s="5">
        <v>0.46822367470044263</v>
      </c>
    </row>
    <row r="694" spans="2:20" x14ac:dyDescent="0.2">
      <c r="B694" s="2">
        <v>1205614</v>
      </c>
      <c r="C694" s="2" t="s">
        <v>17</v>
      </c>
      <c r="D694" s="2" t="s">
        <v>45</v>
      </c>
      <c r="E694" s="3">
        <v>45881.595300925925</v>
      </c>
      <c r="G694" s="2" t="s">
        <v>937</v>
      </c>
      <c r="H694" s="2">
        <v>1740391</v>
      </c>
      <c r="I694" s="2" t="s">
        <v>210</v>
      </c>
      <c r="L694" s="4" t="s">
        <v>214</v>
      </c>
      <c r="M694" s="4">
        <f>+VLOOKUP(L694,'Cotizacion menor valor'!$C$2:$M$60,11,0)</f>
        <v>3062101.38</v>
      </c>
      <c r="N694" s="4" t="b">
        <f t="shared" si="10"/>
        <v>1</v>
      </c>
      <c r="O694">
        <v>21</v>
      </c>
      <c r="P694" s="2" t="s">
        <v>153</v>
      </c>
      <c r="Q694">
        <v>6509456.0999999996</v>
      </c>
      <c r="R694">
        <v>3062101.38</v>
      </c>
      <c r="S694">
        <v>72394449.120000005</v>
      </c>
      <c r="T694" s="5">
        <v>0.52959182257946247</v>
      </c>
    </row>
    <row r="695" spans="2:20" x14ac:dyDescent="0.2">
      <c r="B695" s="2">
        <v>1205614</v>
      </c>
      <c r="C695" s="2" t="s">
        <v>17</v>
      </c>
      <c r="D695" s="2" t="s">
        <v>45</v>
      </c>
      <c r="E695" s="3">
        <v>45881.595300925925</v>
      </c>
      <c r="G695" s="2" t="s">
        <v>937</v>
      </c>
      <c r="H695" s="2">
        <v>1740392</v>
      </c>
      <c r="I695" s="2" t="s">
        <v>223</v>
      </c>
      <c r="L695" s="4" t="s">
        <v>227</v>
      </c>
      <c r="M695" s="4">
        <f>+VLOOKUP(L695,'Cotizacion menor valor'!$C$2:$M$60,11,0)</f>
        <v>355254.39</v>
      </c>
      <c r="N695" s="4" t="b">
        <f t="shared" si="10"/>
        <v>1</v>
      </c>
      <c r="O695">
        <v>21</v>
      </c>
      <c r="P695" s="2" t="s">
        <v>153</v>
      </c>
      <c r="Q695">
        <v>566039.1</v>
      </c>
      <c r="R695">
        <v>355254.39</v>
      </c>
      <c r="S695">
        <v>4426478.91</v>
      </c>
      <c r="T695" s="5">
        <v>0.37238542355112925</v>
      </c>
    </row>
    <row r="696" spans="2:20" x14ac:dyDescent="0.2">
      <c r="B696" s="2">
        <v>1205614</v>
      </c>
      <c r="C696" s="2" t="s">
        <v>17</v>
      </c>
      <c r="D696" s="2" t="s">
        <v>45</v>
      </c>
      <c r="E696" s="3">
        <v>45881.595300925925</v>
      </c>
      <c r="G696" s="2" t="s">
        <v>937</v>
      </c>
      <c r="H696" s="2">
        <v>1740393</v>
      </c>
      <c r="I696" s="2" t="s">
        <v>236</v>
      </c>
      <c r="L696" s="4" t="s">
        <v>240</v>
      </c>
      <c r="M696" s="4">
        <f>+VLOOKUP(L696,'Cotizacion menor valor'!$C$2:$M$60,11,0)</f>
        <v>293916.18</v>
      </c>
      <c r="N696" s="4" t="b">
        <f t="shared" si="10"/>
        <v>1</v>
      </c>
      <c r="O696">
        <v>21</v>
      </c>
      <c r="P696" s="2" t="s">
        <v>153</v>
      </c>
      <c r="Q696">
        <v>495285.18</v>
      </c>
      <c r="R696">
        <v>293916.18</v>
      </c>
      <c r="S696">
        <v>4228749</v>
      </c>
      <c r="T696" s="5">
        <v>0.40657182595287827</v>
      </c>
    </row>
    <row r="697" spans="2:20" x14ac:dyDescent="0.2">
      <c r="B697" s="2">
        <v>1205614</v>
      </c>
      <c r="C697" s="2" t="s">
        <v>17</v>
      </c>
      <c r="D697" s="2" t="s">
        <v>45</v>
      </c>
      <c r="E697" s="3">
        <v>45881.595300925925</v>
      </c>
      <c r="G697" s="2" t="s">
        <v>937</v>
      </c>
      <c r="H697" s="2">
        <v>1740394</v>
      </c>
      <c r="I697" s="2" t="s">
        <v>249</v>
      </c>
      <c r="L697" s="4" t="s">
        <v>253</v>
      </c>
      <c r="M697" s="4">
        <f>+VLOOKUP(L697,'Cotizacion menor valor'!$C$2:$M$60,11,0)</f>
        <v>7909194.9000000004</v>
      </c>
      <c r="N697" s="4" t="b">
        <f t="shared" si="10"/>
        <v>1</v>
      </c>
      <c r="O697">
        <v>21</v>
      </c>
      <c r="P697" s="2" t="s">
        <v>153</v>
      </c>
      <c r="Q697">
        <v>7909194.9000000004</v>
      </c>
      <c r="R697">
        <v>7909194.9000000004</v>
      </c>
      <c r="S697">
        <v>0</v>
      </c>
      <c r="T697" s="5">
        <v>0</v>
      </c>
    </row>
    <row r="698" spans="2:20" x14ac:dyDescent="0.2">
      <c r="B698" s="2">
        <v>1205614</v>
      </c>
      <c r="C698" s="2" t="s">
        <v>17</v>
      </c>
      <c r="D698" s="2" t="s">
        <v>45</v>
      </c>
      <c r="E698" s="3">
        <v>45881.595300925925</v>
      </c>
      <c r="G698" s="2" t="s">
        <v>937</v>
      </c>
      <c r="H698" s="2">
        <v>1740395</v>
      </c>
      <c r="I698" s="2" t="s">
        <v>262</v>
      </c>
      <c r="L698" s="4" t="s">
        <v>266</v>
      </c>
      <c r="M698" s="4">
        <f>+VLOOKUP(L698,'Cotizacion menor valor'!$C$2:$M$60,11,0)</f>
        <v>1981138.14</v>
      </c>
      <c r="N698" s="4" t="b">
        <f t="shared" si="10"/>
        <v>1</v>
      </c>
      <c r="O698">
        <v>21</v>
      </c>
      <c r="P698" s="2" t="s">
        <v>153</v>
      </c>
      <c r="Q698">
        <v>1981138.14</v>
      </c>
      <c r="R698">
        <v>1981138.14</v>
      </c>
      <c r="S698">
        <v>0</v>
      </c>
      <c r="T698" s="5">
        <v>0</v>
      </c>
    </row>
    <row r="699" spans="2:20" x14ac:dyDescent="0.2">
      <c r="B699" s="2">
        <v>1205614</v>
      </c>
      <c r="C699" s="2" t="s">
        <v>17</v>
      </c>
      <c r="D699" s="2" t="s">
        <v>45</v>
      </c>
      <c r="E699" s="3">
        <v>45881.595300925925</v>
      </c>
      <c r="G699" s="2" t="s">
        <v>937</v>
      </c>
      <c r="H699" s="2">
        <v>1740396</v>
      </c>
      <c r="I699" s="2" t="s">
        <v>275</v>
      </c>
      <c r="L699" s="4" t="s">
        <v>279</v>
      </c>
      <c r="M699" s="4">
        <f>+VLOOKUP(L699,'Cotizacion menor valor'!$C$2:$M$60,11,0)</f>
        <v>820677.36</v>
      </c>
      <c r="N699" s="4" t="b">
        <f t="shared" si="10"/>
        <v>1</v>
      </c>
      <c r="O699">
        <v>21</v>
      </c>
      <c r="P699" s="2" t="s">
        <v>153</v>
      </c>
      <c r="Q699">
        <v>2122648.56</v>
      </c>
      <c r="R699">
        <v>820677.36</v>
      </c>
      <c r="S699">
        <v>27341395.199999999</v>
      </c>
      <c r="T699" s="5">
        <v>0.61337106129334951</v>
      </c>
    </row>
    <row r="700" spans="2:20" x14ac:dyDescent="0.2">
      <c r="B700" s="2">
        <v>1205614</v>
      </c>
      <c r="C700" s="2" t="s">
        <v>17</v>
      </c>
      <c r="D700" s="2" t="s">
        <v>45</v>
      </c>
      <c r="E700" s="3">
        <v>45881.595300925925</v>
      </c>
      <c r="G700" s="2" t="s">
        <v>937</v>
      </c>
      <c r="H700" s="2">
        <v>1740397</v>
      </c>
      <c r="I700" s="2" t="s">
        <v>288</v>
      </c>
      <c r="L700" s="4" t="s">
        <v>292</v>
      </c>
      <c r="M700" s="4">
        <f>+VLOOKUP(L700,'Cotizacion menor valor'!$C$2:$M$60,11,0)</f>
        <v>1371786</v>
      </c>
      <c r="N700" s="4" t="b">
        <f t="shared" si="10"/>
        <v>1</v>
      </c>
      <c r="O700">
        <v>21</v>
      </c>
      <c r="P700" s="2" t="s">
        <v>153</v>
      </c>
      <c r="Q700">
        <v>1981138.14</v>
      </c>
      <c r="R700">
        <v>1371786</v>
      </c>
      <c r="S700">
        <v>12796394.939999999</v>
      </c>
      <c r="T700" s="5">
        <v>0.30757680532060222</v>
      </c>
    </row>
    <row r="701" spans="2:20" x14ac:dyDescent="0.2">
      <c r="B701" s="2">
        <v>1205614</v>
      </c>
      <c r="C701" s="2" t="s">
        <v>17</v>
      </c>
      <c r="D701" s="2" t="s">
        <v>45</v>
      </c>
      <c r="E701" s="3">
        <v>45881.595300925925</v>
      </c>
      <c r="G701" s="2" t="s">
        <v>937</v>
      </c>
      <c r="H701" s="2">
        <v>1740398</v>
      </c>
      <c r="I701" s="2" t="s">
        <v>301</v>
      </c>
      <c r="L701" s="4" t="s">
        <v>305</v>
      </c>
      <c r="M701" s="4">
        <f>+VLOOKUP(L701,'Cotizacion menor valor'!$C$2:$M$60,11,0)</f>
        <v>661411.38</v>
      </c>
      <c r="N701" s="4" t="b">
        <f t="shared" si="10"/>
        <v>1</v>
      </c>
      <c r="O701">
        <v>21</v>
      </c>
      <c r="P701" s="2" t="s">
        <v>153</v>
      </c>
      <c r="Q701">
        <v>990569.07</v>
      </c>
      <c r="R701">
        <v>661411.38</v>
      </c>
      <c r="S701">
        <v>6912311.4900000002</v>
      </c>
      <c r="T701" s="5">
        <v>0.33229150795108109</v>
      </c>
    </row>
    <row r="702" spans="2:20" x14ac:dyDescent="0.2">
      <c r="B702" s="2">
        <v>1205614</v>
      </c>
      <c r="C702" s="2" t="s">
        <v>17</v>
      </c>
      <c r="D702" s="2" t="s">
        <v>45</v>
      </c>
      <c r="E702" s="3">
        <v>45881.595300925925</v>
      </c>
      <c r="G702" s="2" t="s">
        <v>937</v>
      </c>
      <c r="H702" s="2">
        <v>1740399</v>
      </c>
      <c r="I702" s="2" t="s">
        <v>314</v>
      </c>
      <c r="L702" s="4" t="s">
        <v>318</v>
      </c>
      <c r="M702" s="4">
        <f>+VLOOKUP(L702,'Cotizacion menor valor'!$C$2:$M$60,11,0)</f>
        <v>2655015.5499999998</v>
      </c>
      <c r="N702" s="4" t="b">
        <f t="shared" si="10"/>
        <v>1</v>
      </c>
      <c r="O702">
        <v>21</v>
      </c>
      <c r="P702" s="2" t="s">
        <v>153</v>
      </c>
      <c r="Q702">
        <v>2655015.5499999998</v>
      </c>
      <c r="R702">
        <v>2655015.5499999998</v>
      </c>
      <c r="S702">
        <v>0</v>
      </c>
      <c r="T702" s="5">
        <v>0</v>
      </c>
    </row>
    <row r="703" spans="2:20" x14ac:dyDescent="0.2">
      <c r="B703" s="2">
        <v>1205614</v>
      </c>
      <c r="C703" s="2" t="s">
        <v>17</v>
      </c>
      <c r="D703" s="2" t="s">
        <v>45</v>
      </c>
      <c r="E703" s="3">
        <v>45881.595300925925</v>
      </c>
      <c r="G703" s="2" t="s">
        <v>937</v>
      </c>
      <c r="H703" s="2">
        <v>1740400</v>
      </c>
      <c r="I703" s="2" t="s">
        <v>327</v>
      </c>
      <c r="L703" s="4" t="s">
        <v>331</v>
      </c>
      <c r="M703" s="4">
        <f>+VLOOKUP(L703,'Cotizacion menor valor'!$C$2:$M$60,11,0)</f>
        <v>1330085.46</v>
      </c>
      <c r="N703" s="4" t="b">
        <f t="shared" si="10"/>
        <v>1</v>
      </c>
      <c r="O703">
        <v>21</v>
      </c>
      <c r="P703" s="2" t="s">
        <v>153</v>
      </c>
      <c r="Q703">
        <v>1330085.46</v>
      </c>
      <c r="R703">
        <v>1330085.46</v>
      </c>
      <c r="S703">
        <v>0</v>
      </c>
      <c r="T703" s="5">
        <v>0</v>
      </c>
    </row>
    <row r="704" spans="2:20" x14ac:dyDescent="0.2">
      <c r="B704" s="2">
        <v>1205614</v>
      </c>
      <c r="C704" s="2" t="s">
        <v>17</v>
      </c>
      <c r="D704" s="2" t="s">
        <v>45</v>
      </c>
      <c r="E704" s="3">
        <v>45881.595300925925</v>
      </c>
      <c r="G704" s="2" t="s">
        <v>937</v>
      </c>
      <c r="H704" s="2">
        <v>1740401</v>
      </c>
      <c r="I704" s="2" t="s">
        <v>340</v>
      </c>
      <c r="L704" s="4" t="s">
        <v>344</v>
      </c>
      <c r="M704" s="4">
        <f>+VLOOKUP(L704,'Cotizacion menor valor'!$C$2:$M$60,11,0)</f>
        <v>215877.7</v>
      </c>
      <c r="N704" s="4" t="b">
        <f t="shared" si="10"/>
        <v>1</v>
      </c>
      <c r="O704">
        <v>21</v>
      </c>
      <c r="P704" s="2" t="s">
        <v>153</v>
      </c>
      <c r="Q704">
        <v>215877.7</v>
      </c>
      <c r="R704">
        <v>215877.7</v>
      </c>
      <c r="S704">
        <v>0</v>
      </c>
      <c r="T704" s="5">
        <v>0</v>
      </c>
    </row>
    <row r="705" spans="2:20" x14ac:dyDescent="0.2">
      <c r="B705" s="2">
        <v>1205614</v>
      </c>
      <c r="C705" s="2" t="s">
        <v>17</v>
      </c>
      <c r="D705" s="2" t="s">
        <v>45</v>
      </c>
      <c r="E705" s="3">
        <v>45881.595300925925</v>
      </c>
      <c r="G705" s="2" t="s">
        <v>937</v>
      </c>
      <c r="H705" s="2">
        <v>1740402</v>
      </c>
      <c r="I705" s="2" t="s">
        <v>353</v>
      </c>
      <c r="L705" s="4" t="s">
        <v>357</v>
      </c>
      <c r="M705" s="4">
        <f>+VLOOKUP(L705,'Cotizacion menor valor'!$C$2:$M$60,11,0)</f>
        <v>1388728.4</v>
      </c>
      <c r="N705" s="4" t="b">
        <f t="shared" si="10"/>
        <v>1</v>
      </c>
      <c r="O705">
        <v>21</v>
      </c>
      <c r="P705" s="2" t="s">
        <v>153</v>
      </c>
      <c r="Q705">
        <v>1388728.4</v>
      </c>
      <c r="R705">
        <v>1388728.4</v>
      </c>
      <c r="S705">
        <v>0</v>
      </c>
      <c r="T705" s="5">
        <v>0</v>
      </c>
    </row>
    <row r="706" spans="2:20" x14ac:dyDescent="0.2">
      <c r="B706" s="2">
        <v>1205614</v>
      </c>
      <c r="C706" s="2" t="s">
        <v>17</v>
      </c>
      <c r="D706" s="2" t="s">
        <v>45</v>
      </c>
      <c r="E706" s="3">
        <v>45881.595300925925</v>
      </c>
      <c r="G706" s="2" t="s">
        <v>937</v>
      </c>
      <c r="H706" s="2">
        <v>1740403</v>
      </c>
      <c r="I706" s="2" t="s">
        <v>366</v>
      </c>
      <c r="L706" s="4" t="s">
        <v>370</v>
      </c>
      <c r="M706" s="4">
        <f>+VLOOKUP(L706,'Cotizacion menor valor'!$C$2:$M$60,11,0)</f>
        <v>678493.56</v>
      </c>
      <c r="N706" s="4" t="b">
        <f t="shared" si="10"/>
        <v>1</v>
      </c>
      <c r="O706">
        <v>21</v>
      </c>
      <c r="P706" s="2" t="s">
        <v>153</v>
      </c>
      <c r="Q706">
        <v>678493.56</v>
      </c>
      <c r="R706">
        <v>678493.56</v>
      </c>
      <c r="S706">
        <v>0</v>
      </c>
      <c r="T706" s="5">
        <v>0</v>
      </c>
    </row>
    <row r="707" spans="2:20" x14ac:dyDescent="0.2">
      <c r="B707" s="2">
        <v>1205614</v>
      </c>
      <c r="C707" s="2" t="s">
        <v>17</v>
      </c>
      <c r="D707" s="2" t="s">
        <v>45</v>
      </c>
      <c r="E707" s="3">
        <v>45881.595300925925</v>
      </c>
      <c r="G707" s="2" t="s">
        <v>937</v>
      </c>
      <c r="H707" s="2">
        <v>1740404</v>
      </c>
      <c r="I707" s="2" t="s">
        <v>379</v>
      </c>
      <c r="L707" s="4" t="s">
        <v>383</v>
      </c>
      <c r="M707" s="4">
        <f>+VLOOKUP(L707,'Cotizacion menor valor'!$C$2:$M$60,11,0)</f>
        <v>3347515.15</v>
      </c>
      <c r="N707" s="4" t="b">
        <f t="shared" ref="N707:N770" si="11">IFERROR(M707=R707,"n/a")</f>
        <v>1</v>
      </c>
      <c r="O707">
        <v>21</v>
      </c>
      <c r="P707" s="2" t="s">
        <v>153</v>
      </c>
      <c r="Q707">
        <v>3347515.15</v>
      </c>
      <c r="R707">
        <v>3347515.15</v>
      </c>
      <c r="S707">
        <v>0</v>
      </c>
      <c r="T707" s="5">
        <v>0</v>
      </c>
    </row>
    <row r="708" spans="2:20" x14ac:dyDescent="0.2">
      <c r="B708" s="2">
        <v>1205614</v>
      </c>
      <c r="C708" s="2" t="s">
        <v>17</v>
      </c>
      <c r="D708" s="2" t="s">
        <v>45</v>
      </c>
      <c r="E708" s="3">
        <v>45881.595300925925</v>
      </c>
      <c r="G708" s="2" t="s">
        <v>937</v>
      </c>
      <c r="H708" s="2">
        <v>1740405</v>
      </c>
      <c r="I708" s="2" t="s">
        <v>392</v>
      </c>
      <c r="L708" s="4" t="s">
        <v>396</v>
      </c>
      <c r="M708" s="4">
        <f>+VLOOKUP(L708,'Cotizacion menor valor'!$C$2:$M$60,11,0)</f>
        <v>559044.72</v>
      </c>
      <c r="N708" s="4" t="b">
        <f t="shared" si="11"/>
        <v>1</v>
      </c>
      <c r="O708">
        <v>21</v>
      </c>
      <c r="P708" s="2" t="s">
        <v>153</v>
      </c>
      <c r="Q708">
        <v>559044.72</v>
      </c>
      <c r="R708">
        <v>559044.72</v>
      </c>
      <c r="S708">
        <v>0</v>
      </c>
      <c r="T708" s="5">
        <v>0</v>
      </c>
    </row>
    <row r="709" spans="2:20" x14ac:dyDescent="0.2">
      <c r="B709" s="2">
        <v>1205614</v>
      </c>
      <c r="C709" s="2" t="s">
        <v>17</v>
      </c>
      <c r="D709" s="2" t="s">
        <v>45</v>
      </c>
      <c r="E709" s="3">
        <v>45881.595300925925</v>
      </c>
      <c r="G709" s="2" t="s">
        <v>937</v>
      </c>
      <c r="H709" s="2">
        <v>1740406</v>
      </c>
      <c r="I709" s="2" t="s">
        <v>405</v>
      </c>
      <c r="L709" s="4" t="s">
        <v>409</v>
      </c>
      <c r="M709" s="4">
        <f>+VLOOKUP(L709,'Cotizacion menor valor'!$C$2:$M$60,11,0)</f>
        <v>5087777.78</v>
      </c>
      <c r="N709" s="4" t="b">
        <f t="shared" si="11"/>
        <v>1</v>
      </c>
      <c r="O709">
        <v>21</v>
      </c>
      <c r="P709" s="2" t="s">
        <v>153</v>
      </c>
      <c r="Q709">
        <v>5087777.78</v>
      </c>
      <c r="R709">
        <v>5087777.78</v>
      </c>
      <c r="S709">
        <v>0</v>
      </c>
      <c r="T709" s="5">
        <v>0</v>
      </c>
    </row>
    <row r="710" spans="2:20" x14ac:dyDescent="0.2">
      <c r="B710" s="2">
        <v>1205614</v>
      </c>
      <c r="C710" s="2" t="s">
        <v>17</v>
      </c>
      <c r="D710" s="2" t="s">
        <v>45</v>
      </c>
      <c r="E710" s="3">
        <v>45881.595300925925</v>
      </c>
      <c r="G710" s="2" t="s">
        <v>937</v>
      </c>
      <c r="H710" s="2">
        <v>1740407</v>
      </c>
      <c r="I710" s="2" t="s">
        <v>418</v>
      </c>
      <c r="L710" s="4" t="s">
        <v>422</v>
      </c>
      <c r="M710" s="4">
        <f>+VLOOKUP(L710,'Cotizacion menor valor'!$C$2:$M$60,11,0)</f>
        <v>3347515.15</v>
      </c>
      <c r="N710" s="4" t="b">
        <f t="shared" si="11"/>
        <v>1</v>
      </c>
      <c r="O710">
        <v>21</v>
      </c>
      <c r="P710" s="2" t="s">
        <v>153</v>
      </c>
      <c r="Q710">
        <v>3347515.15</v>
      </c>
      <c r="R710">
        <v>3347515.15</v>
      </c>
      <c r="S710">
        <v>0</v>
      </c>
      <c r="T710" s="5">
        <v>0</v>
      </c>
    </row>
    <row r="711" spans="2:20" x14ac:dyDescent="0.2">
      <c r="B711" s="2">
        <v>1205614</v>
      </c>
      <c r="C711" s="2" t="s">
        <v>17</v>
      </c>
      <c r="D711" s="2" t="s">
        <v>45</v>
      </c>
      <c r="E711" s="3">
        <v>45881.595300925925</v>
      </c>
      <c r="G711" s="2" t="s">
        <v>937</v>
      </c>
      <c r="H711" s="2">
        <v>1740408</v>
      </c>
      <c r="I711" s="2" t="s">
        <v>431</v>
      </c>
      <c r="L711" s="4" t="s">
        <v>435</v>
      </c>
      <c r="M711" s="4">
        <f>+VLOOKUP(L711,'Cotizacion menor valor'!$C$2:$M$60,11,0)</f>
        <v>1947760.9</v>
      </c>
      <c r="N711" s="4" t="b">
        <f t="shared" si="11"/>
        <v>1</v>
      </c>
      <c r="O711">
        <v>21</v>
      </c>
      <c r="P711" s="2" t="s">
        <v>153</v>
      </c>
      <c r="Q711">
        <v>1947760.9</v>
      </c>
      <c r="R711">
        <v>1947760.9</v>
      </c>
      <c r="S711">
        <v>0</v>
      </c>
      <c r="T711" s="5">
        <v>0</v>
      </c>
    </row>
    <row r="712" spans="2:20" x14ac:dyDescent="0.2">
      <c r="B712" s="2">
        <v>1205614</v>
      </c>
      <c r="C712" s="2" t="s">
        <v>17</v>
      </c>
      <c r="D712" s="2" t="s">
        <v>45</v>
      </c>
      <c r="E712" s="3">
        <v>45881.595300925925</v>
      </c>
      <c r="G712" s="2" t="s">
        <v>937</v>
      </c>
      <c r="H712" s="2">
        <v>1740409</v>
      </c>
      <c r="I712" s="2" t="s">
        <v>444</v>
      </c>
      <c r="L712" s="4" t="s">
        <v>448</v>
      </c>
      <c r="M712" s="4">
        <f>+VLOOKUP(L712,'Cotizacion menor valor'!$C$2:$M$60,11,0)</f>
        <v>2306665.77</v>
      </c>
      <c r="N712" s="4" t="b">
        <f t="shared" si="11"/>
        <v>1</v>
      </c>
      <c r="O712">
        <v>21</v>
      </c>
      <c r="P712" s="2" t="s">
        <v>153</v>
      </c>
      <c r="Q712">
        <v>2355091.08</v>
      </c>
      <c r="R712">
        <v>2306665.77</v>
      </c>
      <c r="S712">
        <v>1016931.51</v>
      </c>
      <c r="T712" s="5">
        <v>2.0561969093781291E-2</v>
      </c>
    </row>
    <row r="713" spans="2:20" x14ac:dyDescent="0.2">
      <c r="B713" s="2">
        <v>1205614</v>
      </c>
      <c r="C713" s="2" t="s">
        <v>17</v>
      </c>
      <c r="D713" s="2" t="s">
        <v>45</v>
      </c>
      <c r="E713" s="3">
        <v>45881.595300925925</v>
      </c>
      <c r="G713" s="2" t="s">
        <v>937</v>
      </c>
      <c r="H713" s="2">
        <v>1740410</v>
      </c>
      <c r="I713" s="2" t="s">
        <v>457</v>
      </c>
      <c r="L713" s="4" t="s">
        <v>461</v>
      </c>
      <c r="M713" s="4">
        <f>+VLOOKUP(L713,'Cotizacion menor valor'!$C$2:$M$60,11,0)</f>
        <v>2306665.77</v>
      </c>
      <c r="N713" s="4" t="b">
        <f t="shared" si="11"/>
        <v>1</v>
      </c>
      <c r="O713">
        <v>21</v>
      </c>
      <c r="P713" s="2" t="s">
        <v>153</v>
      </c>
      <c r="Q713">
        <v>2355091.08</v>
      </c>
      <c r="R713">
        <v>2306665.77</v>
      </c>
      <c r="S713">
        <v>1016931.51</v>
      </c>
      <c r="T713" s="5">
        <v>2.0561969093781291E-2</v>
      </c>
    </row>
    <row r="714" spans="2:20" x14ac:dyDescent="0.2">
      <c r="B714" s="2">
        <v>1205614</v>
      </c>
      <c r="C714" s="2" t="s">
        <v>17</v>
      </c>
      <c r="D714" s="2" t="s">
        <v>45</v>
      </c>
      <c r="E714" s="3">
        <v>45881.595300925925</v>
      </c>
      <c r="G714" s="2" t="s">
        <v>937</v>
      </c>
      <c r="H714" s="2">
        <v>1740411</v>
      </c>
      <c r="I714" s="2" t="s">
        <v>470</v>
      </c>
      <c r="L714" s="4" t="s">
        <v>474</v>
      </c>
      <c r="M714" s="4">
        <f>+VLOOKUP(L714,'Cotizacion menor valor'!$C$2:$M$60,11,0)</f>
        <v>962329</v>
      </c>
      <c r="N714" s="4" t="b">
        <f t="shared" si="11"/>
        <v>1</v>
      </c>
      <c r="O714">
        <v>21</v>
      </c>
      <c r="P714" s="2" t="s">
        <v>153</v>
      </c>
      <c r="Q714">
        <v>962329</v>
      </c>
      <c r="R714">
        <v>962329</v>
      </c>
      <c r="S714">
        <v>0</v>
      </c>
      <c r="T714" s="5">
        <v>0</v>
      </c>
    </row>
    <row r="715" spans="2:20" x14ac:dyDescent="0.2">
      <c r="B715" s="2">
        <v>1205614</v>
      </c>
      <c r="C715" s="2" t="s">
        <v>17</v>
      </c>
      <c r="D715" s="2" t="s">
        <v>45</v>
      </c>
      <c r="E715" s="3">
        <v>45881.595300925925</v>
      </c>
      <c r="G715" s="2" t="s">
        <v>937</v>
      </c>
      <c r="H715" s="2">
        <v>1740412</v>
      </c>
      <c r="I715" s="2" t="s">
        <v>483</v>
      </c>
      <c r="L715" s="4" t="s">
        <v>487</v>
      </c>
      <c r="M715" s="4">
        <f>+VLOOKUP(L715,'Cotizacion menor valor'!$C$2:$M$60,11,0)</f>
        <v>278177.25</v>
      </c>
      <c r="N715" s="4" t="b">
        <f t="shared" si="11"/>
        <v>1</v>
      </c>
      <c r="O715">
        <v>21</v>
      </c>
      <c r="P715" s="2" t="s">
        <v>153</v>
      </c>
      <c r="Q715">
        <v>278177.25</v>
      </c>
      <c r="R715">
        <v>278177.25</v>
      </c>
      <c r="S715">
        <v>0</v>
      </c>
      <c r="T715" s="5">
        <v>0</v>
      </c>
    </row>
    <row r="716" spans="2:20" x14ac:dyDescent="0.2">
      <c r="B716" s="2">
        <v>1205614</v>
      </c>
      <c r="C716" s="2" t="s">
        <v>17</v>
      </c>
      <c r="D716" s="2" t="s">
        <v>45</v>
      </c>
      <c r="E716" s="3">
        <v>45881.595300925925</v>
      </c>
      <c r="G716" s="2" t="s">
        <v>937</v>
      </c>
      <c r="H716" s="2">
        <v>1740413</v>
      </c>
      <c r="I716" s="2" t="s">
        <v>496</v>
      </c>
      <c r="L716" s="4" t="s">
        <v>500</v>
      </c>
      <c r="M716" s="4">
        <f>+VLOOKUP(L716,'Cotizacion menor valor'!$C$2:$M$60,11,0)</f>
        <v>278177.25</v>
      </c>
      <c r="N716" s="4" t="b">
        <f t="shared" si="11"/>
        <v>1</v>
      </c>
      <c r="O716">
        <v>21</v>
      </c>
      <c r="P716" s="2" t="s">
        <v>153</v>
      </c>
      <c r="Q716">
        <v>278177.25</v>
      </c>
      <c r="R716">
        <v>278177.25</v>
      </c>
      <c r="S716">
        <v>0</v>
      </c>
      <c r="T716" s="5">
        <v>0</v>
      </c>
    </row>
    <row r="717" spans="2:20" x14ac:dyDescent="0.2">
      <c r="B717" s="2">
        <v>1205614</v>
      </c>
      <c r="C717" s="2" t="s">
        <v>17</v>
      </c>
      <c r="D717" s="2" t="s">
        <v>45</v>
      </c>
      <c r="E717" s="3">
        <v>45881.595300925925</v>
      </c>
      <c r="G717" s="2" t="s">
        <v>937</v>
      </c>
      <c r="H717" s="2">
        <v>1740414</v>
      </c>
      <c r="I717" s="2" t="s">
        <v>509</v>
      </c>
      <c r="L717" s="4" t="s">
        <v>513</v>
      </c>
      <c r="M717" s="4">
        <f>+VLOOKUP(L717,'Cotizacion menor valor'!$C$2:$M$60,11,0)</f>
        <v>2471351.1</v>
      </c>
      <c r="N717" s="4" t="b">
        <f t="shared" si="11"/>
        <v>1</v>
      </c>
      <c r="O717">
        <v>21</v>
      </c>
      <c r="P717" s="2" t="s">
        <v>153</v>
      </c>
      <c r="Q717">
        <v>2846724.3</v>
      </c>
      <c r="R717">
        <v>2471351.1</v>
      </c>
      <c r="S717">
        <v>7882837.2000000002</v>
      </c>
      <c r="T717" s="5">
        <v>0.13186145212586972</v>
      </c>
    </row>
    <row r="718" spans="2:20" x14ac:dyDescent="0.2">
      <c r="B718" s="2">
        <v>1205614</v>
      </c>
      <c r="C718" s="2" t="s">
        <v>17</v>
      </c>
      <c r="D718" s="2" t="s">
        <v>45</v>
      </c>
      <c r="E718" s="3">
        <v>45881.595300925925</v>
      </c>
      <c r="G718" s="2" t="s">
        <v>937</v>
      </c>
      <c r="H718" s="2">
        <v>1740415</v>
      </c>
      <c r="I718" s="2" t="s">
        <v>522</v>
      </c>
      <c r="L718" s="4" t="s">
        <v>526</v>
      </c>
      <c r="M718" s="4">
        <f>+VLOOKUP(L718,'Cotizacion menor valor'!$C$2:$M$60,11,0)</f>
        <v>1948296.5</v>
      </c>
      <c r="N718" s="4" t="b">
        <f t="shared" si="11"/>
        <v>1</v>
      </c>
      <c r="O718">
        <v>21</v>
      </c>
      <c r="P718" s="2" t="s">
        <v>153</v>
      </c>
      <c r="Q718">
        <v>2175998.6</v>
      </c>
      <c r="R718">
        <v>1948296.5</v>
      </c>
      <c r="S718">
        <v>4781744.0999999996</v>
      </c>
      <c r="T718" s="5">
        <v>0.10464257651636356</v>
      </c>
    </row>
    <row r="719" spans="2:20" x14ac:dyDescent="0.2">
      <c r="B719" s="2">
        <v>1205614</v>
      </c>
      <c r="C719" s="2" t="s">
        <v>17</v>
      </c>
      <c r="D719" s="2" t="s">
        <v>45</v>
      </c>
      <c r="E719" s="3">
        <v>45881.595300925925</v>
      </c>
      <c r="G719" s="2" t="s">
        <v>937</v>
      </c>
      <c r="H719" s="2">
        <v>1740416</v>
      </c>
      <c r="I719" s="2" t="s">
        <v>535</v>
      </c>
      <c r="L719" s="4" t="s">
        <v>539</v>
      </c>
      <c r="M719" s="4">
        <f>+VLOOKUP(L719,'Cotizacion menor valor'!$C$2:$M$60,11,0)</f>
        <v>1948296.5</v>
      </c>
      <c r="N719" s="4" t="b">
        <f t="shared" si="11"/>
        <v>1</v>
      </c>
      <c r="O719">
        <v>21</v>
      </c>
      <c r="P719" s="2" t="s">
        <v>153</v>
      </c>
      <c r="Q719">
        <v>2175998.6</v>
      </c>
      <c r="R719">
        <v>1948296.5</v>
      </c>
      <c r="S719">
        <v>4781744.0999999996</v>
      </c>
      <c r="T719" s="5">
        <v>0.10464257651636356</v>
      </c>
    </row>
    <row r="720" spans="2:20" x14ac:dyDescent="0.2">
      <c r="B720" s="2">
        <v>1205614</v>
      </c>
      <c r="C720" s="2" t="s">
        <v>17</v>
      </c>
      <c r="D720" s="2" t="s">
        <v>45</v>
      </c>
      <c r="E720" s="3">
        <v>45881.595300925925</v>
      </c>
      <c r="G720" s="2" t="s">
        <v>937</v>
      </c>
      <c r="H720" s="2">
        <v>1740417</v>
      </c>
      <c r="I720" s="2" t="s">
        <v>548</v>
      </c>
      <c r="L720" s="4" t="s">
        <v>552</v>
      </c>
      <c r="M720" s="4">
        <f>+VLOOKUP(L720,'Cotizacion menor valor'!$C$2:$M$60,11,0)</f>
        <v>8006931.5999999996</v>
      </c>
      <c r="N720" s="4" t="b">
        <f t="shared" si="11"/>
        <v>1</v>
      </c>
      <c r="O720">
        <v>21</v>
      </c>
      <c r="P720" s="2" t="s">
        <v>153</v>
      </c>
      <c r="Q720">
        <v>9732372.1500000004</v>
      </c>
      <c r="R720">
        <v>8006931.5999999996</v>
      </c>
      <c r="S720">
        <v>36234251.549999997</v>
      </c>
      <c r="T720" s="5">
        <v>0.17728879695583774</v>
      </c>
    </row>
    <row r="721" spans="2:20" x14ac:dyDescent="0.2">
      <c r="B721" s="2">
        <v>1205614</v>
      </c>
      <c r="C721" s="2" t="s">
        <v>17</v>
      </c>
      <c r="D721" s="2" t="s">
        <v>45</v>
      </c>
      <c r="E721" s="3">
        <v>45881.595300925925</v>
      </c>
      <c r="G721" s="2" t="s">
        <v>937</v>
      </c>
      <c r="H721" s="2">
        <v>1740418</v>
      </c>
      <c r="I721" s="2" t="s">
        <v>561</v>
      </c>
      <c r="L721" s="4" t="s">
        <v>565</v>
      </c>
      <c r="M721" s="4">
        <f>+VLOOKUP(L721,'Cotizacion menor valor'!$C$2:$M$60,11,0)</f>
        <v>5892156.2000000002</v>
      </c>
      <c r="N721" s="4" t="b">
        <f t="shared" si="11"/>
        <v>0</v>
      </c>
      <c r="O721">
        <v>21</v>
      </c>
      <c r="P721" s="2" t="s">
        <v>153</v>
      </c>
      <c r="Q721">
        <v>7457024.9000000004</v>
      </c>
      <c r="R721">
        <v>6101380.0999999996</v>
      </c>
      <c r="S721">
        <v>28468540.800000001</v>
      </c>
      <c r="T721" s="5">
        <v>0.18179432389987057</v>
      </c>
    </row>
    <row r="722" spans="2:20" x14ac:dyDescent="0.2">
      <c r="B722" s="2">
        <v>1205614</v>
      </c>
      <c r="C722" s="2" t="s">
        <v>17</v>
      </c>
      <c r="D722" s="2" t="s">
        <v>45</v>
      </c>
      <c r="E722" s="3">
        <v>45881.595300925925</v>
      </c>
      <c r="G722" s="2" t="s">
        <v>937</v>
      </c>
      <c r="H722" s="2">
        <v>1740419</v>
      </c>
      <c r="I722" s="2" t="s">
        <v>574</v>
      </c>
      <c r="L722" s="4" t="s">
        <v>578</v>
      </c>
      <c r="M722" s="4">
        <f>+VLOOKUP(L722,'Cotizacion menor valor'!$C$2:$M$60,11,0)</f>
        <v>5892156.2000000002</v>
      </c>
      <c r="N722" s="4" t="b">
        <f t="shared" si="11"/>
        <v>1</v>
      </c>
      <c r="O722">
        <v>21</v>
      </c>
      <c r="P722" s="2" t="s">
        <v>153</v>
      </c>
      <c r="Q722">
        <v>7457024.9000000004</v>
      </c>
      <c r="R722">
        <v>5892156.2000000002</v>
      </c>
      <c r="S722">
        <v>32862242.699999999</v>
      </c>
      <c r="T722" s="5">
        <v>0.20985161253786347</v>
      </c>
    </row>
    <row r="723" spans="2:20" x14ac:dyDescent="0.2">
      <c r="B723" s="2">
        <v>1205614</v>
      </c>
      <c r="C723" s="2" t="s">
        <v>17</v>
      </c>
      <c r="D723" s="2" t="s">
        <v>45</v>
      </c>
      <c r="E723" s="3">
        <v>45881.595300925925</v>
      </c>
      <c r="G723" s="2" t="s">
        <v>937</v>
      </c>
      <c r="H723" s="2">
        <v>1740420</v>
      </c>
      <c r="I723" s="2" t="s">
        <v>587</v>
      </c>
      <c r="L723" s="4" t="s">
        <v>591</v>
      </c>
      <c r="M723" s="4">
        <f>+VLOOKUP(L723,'Cotizacion menor valor'!$C$2:$M$60,11,0)</f>
        <v>1694828.95</v>
      </c>
      <c r="N723" s="4" t="b">
        <f t="shared" si="11"/>
        <v>1</v>
      </c>
      <c r="O723">
        <v>21</v>
      </c>
      <c r="P723" s="2" t="s">
        <v>153</v>
      </c>
      <c r="Q723">
        <v>1694828.95</v>
      </c>
      <c r="R723">
        <v>1694828.95</v>
      </c>
      <c r="S723">
        <v>0</v>
      </c>
      <c r="T723" s="5">
        <v>0</v>
      </c>
    </row>
    <row r="724" spans="2:20" x14ac:dyDescent="0.2">
      <c r="B724" s="2">
        <v>1205614</v>
      </c>
      <c r="C724" s="2" t="s">
        <v>17</v>
      </c>
      <c r="D724" s="2" t="s">
        <v>45</v>
      </c>
      <c r="E724" s="3">
        <v>45881.595300925925</v>
      </c>
      <c r="G724" s="2" t="s">
        <v>937</v>
      </c>
      <c r="H724" s="2">
        <v>1740421</v>
      </c>
      <c r="I724" s="2" t="s">
        <v>600</v>
      </c>
      <c r="L724" s="4" t="s">
        <v>604</v>
      </c>
      <c r="M724" s="4">
        <f>+VLOOKUP(L724,'Cotizacion menor valor'!$C$2:$M$60,11,0)</f>
        <v>1935411.2</v>
      </c>
      <c r="N724" s="4" t="b">
        <f t="shared" si="11"/>
        <v>1</v>
      </c>
      <c r="O724">
        <v>21</v>
      </c>
      <c r="P724" s="2" t="s">
        <v>153</v>
      </c>
      <c r="Q724">
        <v>1935411.2</v>
      </c>
      <c r="R724">
        <v>1935411.2</v>
      </c>
      <c r="S724">
        <v>0</v>
      </c>
      <c r="T724" s="5">
        <v>0</v>
      </c>
    </row>
    <row r="725" spans="2:20" x14ac:dyDescent="0.2">
      <c r="B725" s="2">
        <v>1205614</v>
      </c>
      <c r="C725" s="2" t="s">
        <v>17</v>
      </c>
      <c r="D725" s="2" t="s">
        <v>45</v>
      </c>
      <c r="E725" s="3">
        <v>45881.595300925925</v>
      </c>
      <c r="G725" s="2" t="s">
        <v>937</v>
      </c>
      <c r="H725" s="2">
        <v>1740422</v>
      </c>
      <c r="I725" s="2" t="s">
        <v>613</v>
      </c>
      <c r="L725" s="4" t="s">
        <v>617</v>
      </c>
      <c r="M725" s="4">
        <f>+VLOOKUP(L725,'Cotizacion menor valor'!$C$2:$M$60,11,0)</f>
        <v>4886918.2</v>
      </c>
      <c r="N725" s="4" t="b">
        <f t="shared" si="11"/>
        <v>1</v>
      </c>
      <c r="O725">
        <v>21</v>
      </c>
      <c r="P725" s="2" t="s">
        <v>153</v>
      </c>
      <c r="Q725">
        <v>4886918.2</v>
      </c>
      <c r="R725">
        <v>4886918.2</v>
      </c>
      <c r="S725">
        <v>0</v>
      </c>
      <c r="T725" s="5">
        <v>0</v>
      </c>
    </row>
    <row r="726" spans="2:20" x14ac:dyDescent="0.2">
      <c r="B726" s="2">
        <v>1205614</v>
      </c>
      <c r="C726" s="2" t="s">
        <v>17</v>
      </c>
      <c r="D726" s="2" t="s">
        <v>45</v>
      </c>
      <c r="E726" s="3">
        <v>45881.595300925925</v>
      </c>
      <c r="G726" s="2" t="s">
        <v>937</v>
      </c>
      <c r="H726" s="2">
        <v>1740423</v>
      </c>
      <c r="I726" s="2" t="s">
        <v>626</v>
      </c>
      <c r="L726" s="4" t="s">
        <v>630</v>
      </c>
      <c r="M726" s="4">
        <f>+VLOOKUP(L726,'Cotizacion menor valor'!$C$2:$M$60,11,0)</f>
        <v>2168996.63</v>
      </c>
      <c r="N726" s="4" t="b">
        <f t="shared" si="11"/>
        <v>1</v>
      </c>
      <c r="O726">
        <v>21</v>
      </c>
      <c r="P726" s="2" t="s">
        <v>153</v>
      </c>
      <c r="Q726">
        <v>2168996.63</v>
      </c>
      <c r="R726">
        <v>2168996.63</v>
      </c>
      <c r="S726">
        <v>0</v>
      </c>
      <c r="T726" s="5">
        <v>0</v>
      </c>
    </row>
    <row r="727" spans="2:20" x14ac:dyDescent="0.2">
      <c r="B727" s="2">
        <v>1205614</v>
      </c>
      <c r="C727" s="2" t="s">
        <v>17</v>
      </c>
      <c r="D727" s="2" t="s">
        <v>45</v>
      </c>
      <c r="E727" s="3">
        <v>45881.595300925925</v>
      </c>
      <c r="G727" s="2" t="s">
        <v>937</v>
      </c>
      <c r="H727" s="2">
        <v>1740424</v>
      </c>
      <c r="I727" s="2" t="s">
        <v>639</v>
      </c>
      <c r="L727" t="s">
        <v>643</v>
      </c>
      <c r="M727" s="4">
        <f>+VLOOKUP(L727,'Cotizacion menor valor'!$C$2:$M$60,11,0)</f>
        <v>320683.68</v>
      </c>
      <c r="N727" s="4" t="b">
        <f t="shared" si="11"/>
        <v>1</v>
      </c>
      <c r="O727">
        <v>21</v>
      </c>
      <c r="P727" s="2" t="s">
        <v>153</v>
      </c>
      <c r="Q727">
        <v>424529.97</v>
      </c>
      <c r="R727">
        <v>320683.68</v>
      </c>
      <c r="S727">
        <v>2180772.09</v>
      </c>
      <c r="T727" s="5">
        <v>0.24461474416046528</v>
      </c>
    </row>
    <row r="728" spans="2:20" x14ac:dyDescent="0.2">
      <c r="B728" s="2">
        <v>1205614</v>
      </c>
      <c r="C728" s="2" t="s">
        <v>17</v>
      </c>
      <c r="D728" s="2" t="s">
        <v>45</v>
      </c>
      <c r="E728" s="3">
        <v>45881.595300925925</v>
      </c>
      <c r="G728" s="2" t="s">
        <v>937</v>
      </c>
      <c r="H728" s="2">
        <v>1740425</v>
      </c>
      <c r="I728" s="2" t="s">
        <v>652</v>
      </c>
      <c r="L728" s="4" t="s">
        <v>656</v>
      </c>
      <c r="M728" s="4">
        <f>+VLOOKUP(L728,'Cotizacion menor valor'!$C$2:$M$60,11,0)</f>
        <v>42581.88</v>
      </c>
      <c r="N728" s="4" t="b">
        <f t="shared" si="11"/>
        <v>1</v>
      </c>
      <c r="O728">
        <v>21</v>
      </c>
      <c r="P728" s="2" t="s">
        <v>153</v>
      </c>
      <c r="Q728">
        <v>42581.88</v>
      </c>
      <c r="R728">
        <v>42581.88</v>
      </c>
      <c r="S728">
        <v>0</v>
      </c>
      <c r="T728" s="5">
        <v>0</v>
      </c>
    </row>
    <row r="729" spans="2:20" x14ac:dyDescent="0.2">
      <c r="B729" s="2">
        <v>1205614</v>
      </c>
      <c r="C729" s="2" t="s">
        <v>17</v>
      </c>
      <c r="D729" s="2" t="s">
        <v>45</v>
      </c>
      <c r="E729" s="3">
        <v>45881.595300925925</v>
      </c>
      <c r="G729" s="2" t="s">
        <v>937</v>
      </c>
      <c r="H729" s="2">
        <v>1740426</v>
      </c>
      <c r="I729" s="2" t="s">
        <v>665</v>
      </c>
      <c r="L729" s="4" t="s">
        <v>669</v>
      </c>
      <c r="M729" s="4">
        <f>+VLOOKUP(L729,'Cotizacion menor valor'!$C$2:$M$60,11,0)</f>
        <v>2020798.2</v>
      </c>
      <c r="N729" s="4" t="b">
        <f t="shared" si="11"/>
        <v>1</v>
      </c>
      <c r="O729">
        <v>21</v>
      </c>
      <c r="P729" s="2" t="s">
        <v>153</v>
      </c>
      <c r="Q729">
        <v>2020798.2</v>
      </c>
      <c r="R729">
        <v>2020798.2</v>
      </c>
      <c r="S729">
        <v>0</v>
      </c>
      <c r="T729" s="5">
        <v>0</v>
      </c>
    </row>
    <row r="730" spans="2:20" x14ac:dyDescent="0.2">
      <c r="B730" s="2">
        <v>1205614</v>
      </c>
      <c r="C730" s="2" t="s">
        <v>17</v>
      </c>
      <c r="D730" s="2" t="s">
        <v>45</v>
      </c>
      <c r="E730" s="3">
        <v>45881.595300925925</v>
      </c>
      <c r="G730" s="2" t="s">
        <v>937</v>
      </c>
      <c r="H730" s="2">
        <v>1740427</v>
      </c>
      <c r="I730" s="2" t="s">
        <v>678</v>
      </c>
      <c r="L730" s="4" t="s">
        <v>682</v>
      </c>
      <c r="M730" s="4">
        <f>+VLOOKUP(L730,'Cotizacion menor valor'!$C$2:$M$60,11,0)</f>
        <v>2203927.0499999998</v>
      </c>
      <c r="N730" s="4" t="b">
        <f t="shared" si="11"/>
        <v>1</v>
      </c>
      <c r="O730">
        <v>21</v>
      </c>
      <c r="P730" s="2" t="s">
        <v>153</v>
      </c>
      <c r="Q730">
        <v>2203927.0499999998</v>
      </c>
      <c r="R730">
        <v>2203927.0499999998</v>
      </c>
      <c r="S730">
        <v>0</v>
      </c>
      <c r="T730" s="5">
        <v>0</v>
      </c>
    </row>
    <row r="731" spans="2:20" x14ac:dyDescent="0.2">
      <c r="B731" s="2">
        <v>1205614</v>
      </c>
      <c r="C731" s="2" t="s">
        <v>17</v>
      </c>
      <c r="D731" s="2" t="s">
        <v>45</v>
      </c>
      <c r="E731" s="3">
        <v>45881.595300925925</v>
      </c>
      <c r="G731" s="2" t="s">
        <v>937</v>
      </c>
      <c r="H731" s="2">
        <v>1740428</v>
      </c>
      <c r="I731" s="2" t="s">
        <v>691</v>
      </c>
      <c r="L731" s="4" t="s">
        <v>695</v>
      </c>
      <c r="M731" s="4">
        <f>+VLOOKUP(L731,'Cotizacion menor valor'!$C$2:$M$60,11,0)</f>
        <v>1609977.55</v>
      </c>
      <c r="N731" s="4" t="b">
        <f t="shared" si="11"/>
        <v>1</v>
      </c>
      <c r="O731">
        <v>21</v>
      </c>
      <c r="P731" s="2" t="s">
        <v>153</v>
      </c>
      <c r="Q731">
        <v>3389657.9</v>
      </c>
      <c r="R731">
        <v>1609977.55</v>
      </c>
      <c r="S731">
        <v>37373287.350000001</v>
      </c>
      <c r="T731" s="5">
        <v>0.52503243763920837</v>
      </c>
    </row>
    <row r="732" spans="2:20" x14ac:dyDescent="0.2">
      <c r="B732" s="2">
        <v>1205614</v>
      </c>
      <c r="C732" s="2" t="s">
        <v>17</v>
      </c>
      <c r="D732" s="2" t="s">
        <v>45</v>
      </c>
      <c r="E732" s="3">
        <v>45881.595300925925</v>
      </c>
      <c r="G732" s="2" t="s">
        <v>937</v>
      </c>
      <c r="H732" s="2">
        <v>1740429</v>
      </c>
      <c r="I732" s="2" t="s">
        <v>704</v>
      </c>
      <c r="L732" s="4" t="s">
        <v>708</v>
      </c>
      <c r="M732" s="4">
        <f>+VLOOKUP(L732,'Cotizacion menor valor'!$C$2:$M$60,11,0)</f>
        <v>784886.22</v>
      </c>
      <c r="N732" s="4" t="b">
        <f t="shared" si="11"/>
        <v>1</v>
      </c>
      <c r="O732">
        <v>21</v>
      </c>
      <c r="P732" s="2" t="s">
        <v>153</v>
      </c>
      <c r="Q732">
        <v>888550.56</v>
      </c>
      <c r="R732">
        <v>784886.22</v>
      </c>
      <c r="S732">
        <v>2176951.14</v>
      </c>
      <c r="T732" s="5">
        <v>0.11666678821292961</v>
      </c>
    </row>
    <row r="733" spans="2:20" x14ac:dyDescent="0.2">
      <c r="B733" s="2">
        <v>1205614</v>
      </c>
      <c r="C733" s="2" t="s">
        <v>17</v>
      </c>
      <c r="D733" s="2" t="s">
        <v>45</v>
      </c>
      <c r="E733" s="3">
        <v>45881.595300925925</v>
      </c>
      <c r="G733" s="2" t="s">
        <v>937</v>
      </c>
      <c r="H733" s="2">
        <v>1740430</v>
      </c>
      <c r="I733" s="2" t="s">
        <v>717</v>
      </c>
      <c r="L733" s="4" t="s">
        <v>721</v>
      </c>
      <c r="M733" s="4">
        <f>+VLOOKUP(L733,'Cotizacion menor valor'!$C$2:$M$60,11,0)</f>
        <v>1808913.23</v>
      </c>
      <c r="N733" s="4" t="b">
        <f t="shared" si="11"/>
        <v>1</v>
      </c>
      <c r="O733">
        <v>21</v>
      </c>
      <c r="P733" s="2" t="s">
        <v>153</v>
      </c>
      <c r="Q733">
        <v>1808913.23</v>
      </c>
      <c r="R733">
        <v>1808913.23</v>
      </c>
      <c r="S733">
        <v>0</v>
      </c>
      <c r="T733" s="5">
        <v>0</v>
      </c>
    </row>
    <row r="734" spans="2:20" x14ac:dyDescent="0.2">
      <c r="B734" s="2">
        <v>1205614</v>
      </c>
      <c r="C734" s="2" t="s">
        <v>17</v>
      </c>
      <c r="D734" s="2" t="s">
        <v>45</v>
      </c>
      <c r="E734" s="3">
        <v>45881.595300925925</v>
      </c>
      <c r="G734" s="2" t="s">
        <v>937</v>
      </c>
      <c r="H734" s="2">
        <v>1740431</v>
      </c>
      <c r="I734" s="2" t="s">
        <v>730</v>
      </c>
      <c r="L734" s="4" t="s">
        <v>734</v>
      </c>
      <c r="M734" s="4">
        <f>+VLOOKUP(L734,'Cotizacion menor valor'!$C$2:$M$60,11,0)</f>
        <v>360340.35</v>
      </c>
      <c r="N734" s="4" t="b">
        <f t="shared" si="11"/>
        <v>1</v>
      </c>
      <c r="O734">
        <v>21</v>
      </c>
      <c r="P734" s="2" t="s">
        <v>153</v>
      </c>
      <c r="Q734">
        <v>2824713.2</v>
      </c>
      <c r="R734">
        <v>360340.35</v>
      </c>
      <c r="S734">
        <v>51751829.850000001</v>
      </c>
      <c r="T734" s="5">
        <v>0.87243294292673679</v>
      </c>
    </row>
    <row r="735" spans="2:20" x14ac:dyDescent="0.2">
      <c r="B735" s="2">
        <v>1205614</v>
      </c>
      <c r="C735" s="2" t="s">
        <v>17</v>
      </c>
      <c r="D735" s="2" t="s">
        <v>45</v>
      </c>
      <c r="E735" s="3">
        <v>45881.595300925925</v>
      </c>
      <c r="G735" s="2" t="s">
        <v>937</v>
      </c>
      <c r="H735" s="2">
        <v>1740432</v>
      </c>
      <c r="I735" s="2" t="s">
        <v>743</v>
      </c>
      <c r="L735" s="4" t="s">
        <v>747</v>
      </c>
      <c r="M735" s="4">
        <f>+VLOOKUP(L735,'Cotizacion menor valor'!$C$2:$M$60,11,0)</f>
        <v>5197933.74</v>
      </c>
      <c r="N735" s="4" t="b">
        <f t="shared" si="11"/>
        <v>1</v>
      </c>
      <c r="O735">
        <v>21</v>
      </c>
      <c r="P735" s="2" t="s">
        <v>153</v>
      </c>
      <c r="Q735">
        <v>11419794.66</v>
      </c>
      <c r="R735">
        <v>5197933.74</v>
      </c>
      <c r="S735">
        <v>130659079.31999999</v>
      </c>
      <c r="T735" s="5">
        <v>0.54483124305144026</v>
      </c>
    </row>
    <row r="736" spans="2:20" x14ac:dyDescent="0.2">
      <c r="B736" s="2">
        <v>1205614</v>
      </c>
      <c r="C736" s="2" t="s">
        <v>17</v>
      </c>
      <c r="D736" s="2" t="s">
        <v>45</v>
      </c>
      <c r="E736" s="3">
        <v>45881.595300925925</v>
      </c>
      <c r="G736" s="2" t="s">
        <v>937</v>
      </c>
      <c r="H736" s="2">
        <v>1740433</v>
      </c>
      <c r="I736" s="2" t="s">
        <v>756</v>
      </c>
      <c r="L736" s="4" t="s">
        <v>760</v>
      </c>
      <c r="M736" s="4">
        <f>+VLOOKUP(L736,'Cotizacion menor valor'!$C$2:$M$60,11,0)</f>
        <v>1401935.47</v>
      </c>
      <c r="N736" s="4" t="b">
        <f t="shared" si="11"/>
        <v>1</v>
      </c>
      <c r="O736">
        <v>21</v>
      </c>
      <c r="P736" s="2" t="s">
        <v>153</v>
      </c>
      <c r="Q736">
        <v>1401935.47</v>
      </c>
      <c r="R736">
        <v>1401935.47</v>
      </c>
      <c r="S736">
        <v>0</v>
      </c>
      <c r="T736" s="5">
        <v>0</v>
      </c>
    </row>
    <row r="737" spans="2:20" x14ac:dyDescent="0.2">
      <c r="B737" s="2">
        <v>1205614</v>
      </c>
      <c r="C737" s="2" t="s">
        <v>17</v>
      </c>
      <c r="D737" s="2" t="s">
        <v>45</v>
      </c>
      <c r="E737" s="3">
        <v>45881.595300925925</v>
      </c>
      <c r="G737" s="2" t="s">
        <v>937</v>
      </c>
      <c r="H737" s="2">
        <v>1740434</v>
      </c>
      <c r="I737" s="2" t="s">
        <v>769</v>
      </c>
      <c r="L737" s="4" t="s">
        <v>773</v>
      </c>
      <c r="M737" s="4">
        <f>+VLOOKUP(L737,'Cotizacion menor valor'!$C$2:$M$60,11,0)</f>
        <v>463017.98</v>
      </c>
      <c r="N737" s="4" t="b">
        <f t="shared" si="11"/>
        <v>1</v>
      </c>
      <c r="O737">
        <v>21</v>
      </c>
      <c r="P737" s="2" t="s">
        <v>153</v>
      </c>
      <c r="Q737">
        <v>993037.24</v>
      </c>
      <c r="R737">
        <v>463017.98</v>
      </c>
      <c r="S737">
        <v>11130404.460000001</v>
      </c>
      <c r="T737" s="5">
        <v>0.53373553241568261</v>
      </c>
    </row>
    <row r="738" spans="2:20" x14ac:dyDescent="0.2">
      <c r="B738" s="2">
        <v>1205614</v>
      </c>
      <c r="C738" s="2" t="s">
        <v>17</v>
      </c>
      <c r="D738" s="2" t="s">
        <v>45</v>
      </c>
      <c r="E738" s="3">
        <v>45881.595300925925</v>
      </c>
      <c r="G738" s="2" t="s">
        <v>937</v>
      </c>
      <c r="H738" s="2">
        <v>1740435</v>
      </c>
      <c r="I738" s="2" t="s">
        <v>782</v>
      </c>
      <c r="L738" s="4" t="s">
        <v>786</v>
      </c>
      <c r="M738" s="4">
        <f>+VLOOKUP(L738,'Cotizacion menor valor'!$C$2:$M$60,11,0)</f>
        <v>1287767.8</v>
      </c>
      <c r="N738" s="4" t="b">
        <f t="shared" si="11"/>
        <v>1</v>
      </c>
      <c r="O738">
        <v>21</v>
      </c>
      <c r="P738" s="2" t="s">
        <v>153</v>
      </c>
      <c r="Q738">
        <v>1864526.6</v>
      </c>
      <c r="R738">
        <v>1287767.8</v>
      </c>
      <c r="S738">
        <v>12111934.800000001</v>
      </c>
      <c r="T738" s="5">
        <v>0.30933256731226039</v>
      </c>
    </row>
    <row r="739" spans="2:20" x14ac:dyDescent="0.2">
      <c r="B739" s="2">
        <v>1205614</v>
      </c>
      <c r="C739" s="2" t="s">
        <v>17</v>
      </c>
      <c r="D739" s="2" t="s">
        <v>45</v>
      </c>
      <c r="E739" s="3">
        <v>45881.595300925925</v>
      </c>
      <c r="G739" s="2" t="s">
        <v>937</v>
      </c>
      <c r="H739" s="2">
        <v>1740436</v>
      </c>
      <c r="I739" s="2" t="s">
        <v>795</v>
      </c>
      <c r="L739" s="4" t="s">
        <v>799</v>
      </c>
      <c r="M739" s="4">
        <f>+VLOOKUP(L739,'Cotizacion menor valor'!$C$2:$M$60,11,0)</f>
        <v>711988.41</v>
      </c>
      <c r="N739" s="4" t="b">
        <f t="shared" si="11"/>
        <v>0</v>
      </c>
      <c r="O739">
        <v>21</v>
      </c>
      <c r="P739" s="2" t="s">
        <v>153</v>
      </c>
      <c r="Q739">
        <v>3077840.67</v>
      </c>
      <c r="R739">
        <v>1783025.1</v>
      </c>
      <c r="S739">
        <v>27191126.969999999</v>
      </c>
      <c r="T739" s="5">
        <v>0.42068960314310228</v>
      </c>
    </row>
    <row r="740" spans="2:20" x14ac:dyDescent="0.2">
      <c r="B740" s="2">
        <v>1205614</v>
      </c>
      <c r="C740" s="2" t="s">
        <v>17</v>
      </c>
      <c r="D740" s="2" t="s">
        <v>45</v>
      </c>
      <c r="E740" s="3">
        <v>45881.595300925925</v>
      </c>
      <c r="G740" s="2" t="s">
        <v>937</v>
      </c>
      <c r="H740" s="2">
        <v>1740437</v>
      </c>
      <c r="I740" s="2" t="s">
        <v>808</v>
      </c>
      <c r="L740" s="4" t="s">
        <v>812</v>
      </c>
      <c r="M740" s="4">
        <f>+VLOOKUP(L740,'Cotizacion menor valor'!$C$2:$M$60,11,0)</f>
        <v>302802.92</v>
      </c>
      <c r="N740" s="4" t="b">
        <f t="shared" si="11"/>
        <v>0</v>
      </c>
      <c r="O740">
        <v>21</v>
      </c>
      <c r="P740" s="2" t="s">
        <v>153</v>
      </c>
      <c r="Q740">
        <v>806277.36</v>
      </c>
      <c r="R740">
        <v>539054.04</v>
      </c>
      <c r="S740">
        <v>5611689.7199999997</v>
      </c>
      <c r="T740" s="5">
        <v>0.33142852975556697</v>
      </c>
    </row>
    <row r="741" spans="2:20" x14ac:dyDescent="0.2">
      <c r="B741" s="2">
        <v>1205614</v>
      </c>
      <c r="C741" s="2" t="s">
        <v>17</v>
      </c>
      <c r="D741" s="2" t="s">
        <v>45</v>
      </c>
      <c r="E741" s="3">
        <v>45881.595300925925</v>
      </c>
      <c r="G741" s="2" t="s">
        <v>937</v>
      </c>
      <c r="H741" s="2">
        <v>1740438</v>
      </c>
      <c r="I741" s="2" t="s">
        <v>821</v>
      </c>
      <c r="L741" s="4" t="s">
        <v>825</v>
      </c>
      <c r="M741" s="4">
        <f>+VLOOKUP(L741,'Cotizacion menor valor'!$C$2:$M$60,11,0)</f>
        <v>10613242.800000001</v>
      </c>
      <c r="N741" s="4" t="b">
        <f t="shared" si="11"/>
        <v>0</v>
      </c>
      <c r="O741">
        <v>21</v>
      </c>
      <c r="P741" s="2" t="s">
        <v>153</v>
      </c>
      <c r="Q741">
        <v>14150990.4</v>
      </c>
      <c r="R741">
        <v>14034904.59</v>
      </c>
      <c r="S741">
        <v>2437802.0099999998</v>
      </c>
      <c r="T741" s="5">
        <v>8.2033699916862352E-3</v>
      </c>
    </row>
    <row r="742" spans="2:20" x14ac:dyDescent="0.2">
      <c r="B742" s="2">
        <v>1205614</v>
      </c>
      <c r="C742" s="2" t="s">
        <v>17</v>
      </c>
      <c r="D742" s="2" t="s">
        <v>45</v>
      </c>
      <c r="E742" s="3">
        <v>45881.595300925925</v>
      </c>
      <c r="G742" s="2" t="s">
        <v>937</v>
      </c>
      <c r="H742" s="2">
        <v>1740439</v>
      </c>
      <c r="I742" s="2" t="s">
        <v>834</v>
      </c>
      <c r="L742" s="4" t="s">
        <v>838</v>
      </c>
      <c r="M742" s="4">
        <f>+VLOOKUP(L742,'Cotizacion menor valor'!$C$2:$M$60,11,0)</f>
        <v>3784567.2</v>
      </c>
      <c r="N742" s="4" t="b">
        <f t="shared" si="11"/>
        <v>0</v>
      </c>
      <c r="O742">
        <v>21</v>
      </c>
      <c r="P742" s="2" t="s">
        <v>153</v>
      </c>
      <c r="Q742">
        <v>3784567.2</v>
      </c>
      <c r="R742">
        <v>8174665.29</v>
      </c>
      <c r="S742">
        <v>-92192059.890000001</v>
      </c>
      <c r="T742" s="5">
        <v>-1.1600000364638789</v>
      </c>
    </row>
    <row r="743" spans="2:20" x14ac:dyDescent="0.2">
      <c r="B743" s="2">
        <v>1205614</v>
      </c>
      <c r="C743" s="2" t="s">
        <v>17</v>
      </c>
      <c r="D743" s="2" t="s">
        <v>45</v>
      </c>
      <c r="E743" s="3">
        <v>45881.595300925925</v>
      </c>
      <c r="G743" s="2" t="s">
        <v>937</v>
      </c>
      <c r="H743" s="2">
        <v>1740440</v>
      </c>
      <c r="I743" s="2" t="s">
        <v>847</v>
      </c>
      <c r="L743" s="31" t="s">
        <v>847</v>
      </c>
      <c r="M743" s="4" t="e">
        <f>+VLOOKUP(L743,'Cotizacion menor valor'!$C$2:$M$60,11,0)</f>
        <v>#N/A</v>
      </c>
      <c r="N743" s="4" t="str">
        <f t="shared" si="11"/>
        <v>n/a</v>
      </c>
      <c r="O743">
        <v>1</v>
      </c>
      <c r="P743" s="2" t="s">
        <v>153</v>
      </c>
      <c r="Q743">
        <v>0</v>
      </c>
      <c r="R743">
        <v>0</v>
      </c>
      <c r="S743">
        <v>0</v>
      </c>
      <c r="T743" s="5"/>
    </row>
    <row r="744" spans="2:20" x14ac:dyDescent="0.2">
      <c r="B744" s="2">
        <v>1205614</v>
      </c>
      <c r="C744" s="2" t="s">
        <v>17</v>
      </c>
      <c r="D744" s="2" t="s">
        <v>45</v>
      </c>
      <c r="E744" s="3">
        <v>45881.595300925925</v>
      </c>
      <c r="G744" s="2" t="s">
        <v>937</v>
      </c>
      <c r="H744" s="2">
        <v>1740441</v>
      </c>
      <c r="I744" s="2" t="s">
        <v>860</v>
      </c>
      <c r="L744" s="31" t="s">
        <v>860</v>
      </c>
      <c r="M744" s="4" t="e">
        <f>+VLOOKUP(L744,'Cotizacion menor valor'!$C$2:$M$60,11,0)</f>
        <v>#N/A</v>
      </c>
      <c r="N744" s="4" t="str">
        <f t="shared" si="11"/>
        <v>n/a</v>
      </c>
      <c r="O744">
        <v>1</v>
      </c>
      <c r="P744" s="2" t="s">
        <v>153</v>
      </c>
      <c r="Q744">
        <v>3640399765.46</v>
      </c>
      <c r="R744">
        <v>3584355409.7199998</v>
      </c>
      <c r="S744">
        <v>56044355.740000002</v>
      </c>
      <c r="T744" s="5">
        <v>1.5395110249085034E-2</v>
      </c>
    </row>
    <row r="745" spans="2:20" x14ac:dyDescent="0.2">
      <c r="B745" s="2">
        <v>1205614</v>
      </c>
      <c r="C745" s="2" t="s">
        <v>17</v>
      </c>
      <c r="D745" s="2" t="s">
        <v>45</v>
      </c>
      <c r="E745" s="3">
        <v>45881.595300925925</v>
      </c>
      <c r="G745" s="2" t="s">
        <v>937</v>
      </c>
      <c r="H745" s="2">
        <v>1740442</v>
      </c>
      <c r="I745" s="2" t="s">
        <v>873</v>
      </c>
      <c r="L745" s="31" t="s">
        <v>873</v>
      </c>
      <c r="M745" s="4" t="e">
        <f>+VLOOKUP(L745,'Cotizacion menor valor'!$C$2:$M$60,11,0)</f>
        <v>#N/A</v>
      </c>
      <c r="N745" s="4" t="str">
        <f t="shared" si="11"/>
        <v>n/a</v>
      </c>
      <c r="O745">
        <v>1</v>
      </c>
      <c r="P745" s="2" t="s">
        <v>153</v>
      </c>
      <c r="Q745">
        <v>691675955.44000006</v>
      </c>
      <c r="R745">
        <v>681027527.85000002</v>
      </c>
      <c r="S745">
        <v>10648427.59</v>
      </c>
      <c r="T745" s="5">
        <v>1.5395110248159706E-2</v>
      </c>
    </row>
    <row r="746" spans="2:20" x14ac:dyDescent="0.2">
      <c r="B746" s="2">
        <v>1205615</v>
      </c>
      <c r="C746" s="2" t="s">
        <v>18</v>
      </c>
      <c r="D746" s="2" t="s">
        <v>46</v>
      </c>
      <c r="E746" s="3">
        <v>45881.450416666667</v>
      </c>
      <c r="G746" s="2" t="s">
        <v>937</v>
      </c>
      <c r="H746" s="2">
        <v>1740381</v>
      </c>
      <c r="I746" s="2" t="s">
        <v>64</v>
      </c>
      <c r="L746" s="4" t="s">
        <v>993</v>
      </c>
      <c r="M746" s="4" t="e">
        <f>+VLOOKUP(L746,'Cotizacion menor valor'!$C$2:$M$60,11,0)</f>
        <v>#N/A</v>
      </c>
      <c r="N746" s="4" t="str">
        <f t="shared" si="11"/>
        <v>n/a</v>
      </c>
      <c r="O746">
        <v>21</v>
      </c>
      <c r="P746" s="2" t="s">
        <v>84</v>
      </c>
      <c r="Q746">
        <v>1450014991.3499999</v>
      </c>
      <c r="R746">
        <v>1450014991.3499999</v>
      </c>
      <c r="S746">
        <v>0</v>
      </c>
      <c r="T746" s="5">
        <v>0</v>
      </c>
    </row>
    <row r="747" spans="2:20" x14ac:dyDescent="0.2">
      <c r="B747" s="2">
        <v>1205615</v>
      </c>
      <c r="C747" s="2" t="s">
        <v>18</v>
      </c>
      <c r="D747" s="2" t="s">
        <v>46</v>
      </c>
      <c r="E747" s="3">
        <v>45881.450416666667</v>
      </c>
      <c r="G747" s="2" t="s">
        <v>937</v>
      </c>
      <c r="H747" s="2">
        <v>1740382</v>
      </c>
      <c r="I747" s="2" t="s">
        <v>92</v>
      </c>
      <c r="L747" s="4" t="s">
        <v>994</v>
      </c>
      <c r="M747" s="4" t="e">
        <f>+VLOOKUP(L747,'Cotizacion menor valor'!$C$2:$M$60,11,0)</f>
        <v>#N/A</v>
      </c>
      <c r="N747" s="4" t="str">
        <f t="shared" si="11"/>
        <v>n/a</v>
      </c>
      <c r="O747">
        <v>21</v>
      </c>
      <c r="P747" s="2" t="s">
        <v>84</v>
      </c>
      <c r="Q747">
        <v>9590460</v>
      </c>
      <c r="R747">
        <v>9590460</v>
      </c>
      <c r="S747">
        <v>0</v>
      </c>
      <c r="T747" s="5">
        <v>0</v>
      </c>
    </row>
    <row r="748" spans="2:20" x14ac:dyDescent="0.2">
      <c r="B748" s="2">
        <v>1205615</v>
      </c>
      <c r="C748" s="2" t="s">
        <v>18</v>
      </c>
      <c r="D748" s="2" t="s">
        <v>46</v>
      </c>
      <c r="E748" s="3">
        <v>45881.450416666667</v>
      </c>
      <c r="G748" s="2" t="s">
        <v>937</v>
      </c>
      <c r="H748" s="2">
        <v>1740383</v>
      </c>
      <c r="I748" s="2" t="s">
        <v>105</v>
      </c>
      <c r="L748" s="31" t="s">
        <v>997</v>
      </c>
      <c r="M748" s="4" t="e">
        <f>+VLOOKUP(L748,'Cotizacion menor valor'!$C$2:$M$60,11,0)</f>
        <v>#N/A</v>
      </c>
      <c r="N748" s="4" t="str">
        <f t="shared" si="11"/>
        <v>n/a</v>
      </c>
      <c r="O748">
        <v>21</v>
      </c>
      <c r="P748" s="2" t="s">
        <v>84</v>
      </c>
      <c r="Q748">
        <v>935307.52</v>
      </c>
      <c r="R748">
        <v>935307.52</v>
      </c>
      <c r="S748">
        <v>0</v>
      </c>
      <c r="T748" s="5">
        <v>0</v>
      </c>
    </row>
    <row r="749" spans="2:20" x14ac:dyDescent="0.2">
      <c r="B749" s="2">
        <v>1205615</v>
      </c>
      <c r="C749" s="2" t="s">
        <v>18</v>
      </c>
      <c r="D749" s="2" t="s">
        <v>46</v>
      </c>
      <c r="E749" s="3">
        <v>45881.450416666667</v>
      </c>
      <c r="G749" s="2" t="s">
        <v>937</v>
      </c>
      <c r="H749" s="2">
        <v>1740384</v>
      </c>
      <c r="I749" s="2" t="s">
        <v>118</v>
      </c>
      <c r="L749" s="4" t="s">
        <v>995</v>
      </c>
      <c r="M749" s="4" t="e">
        <f>+VLOOKUP(L749,'Cotizacion menor valor'!$C$2:$M$60,11,0)</f>
        <v>#N/A</v>
      </c>
      <c r="N749" s="4" t="str">
        <f t="shared" si="11"/>
        <v>n/a</v>
      </c>
      <c r="O749">
        <v>21</v>
      </c>
      <c r="P749" s="2" t="s">
        <v>84</v>
      </c>
      <c r="Q749">
        <v>87282455.790000007</v>
      </c>
      <c r="R749">
        <v>87282455.790000007</v>
      </c>
      <c r="S749">
        <v>0</v>
      </c>
      <c r="T749" s="5">
        <v>0</v>
      </c>
    </row>
    <row r="750" spans="2:20" x14ac:dyDescent="0.2">
      <c r="B750" s="2">
        <v>1205615</v>
      </c>
      <c r="C750" s="2" t="s">
        <v>18</v>
      </c>
      <c r="D750" s="2" t="s">
        <v>46</v>
      </c>
      <c r="E750" s="3">
        <v>45881.450416666667</v>
      </c>
      <c r="G750" s="2" t="s">
        <v>937</v>
      </c>
      <c r="H750" s="2">
        <v>1740385</v>
      </c>
      <c r="I750" s="2" t="s">
        <v>131</v>
      </c>
      <c r="L750" s="4" t="s">
        <v>996</v>
      </c>
      <c r="M750" s="4" t="e">
        <f>+VLOOKUP(L750,'Cotizacion menor valor'!$C$2:$M$60,11,0)</f>
        <v>#N/A</v>
      </c>
      <c r="N750" s="4" t="str">
        <f t="shared" si="11"/>
        <v>n/a</v>
      </c>
      <c r="O750">
        <v>21</v>
      </c>
      <c r="P750" s="2" t="s">
        <v>84</v>
      </c>
      <c r="Q750">
        <v>25340067.809999999</v>
      </c>
      <c r="R750">
        <v>25340067.809999999</v>
      </c>
      <c r="S750">
        <v>0</v>
      </c>
      <c r="T750" s="5">
        <v>0</v>
      </c>
    </row>
    <row r="751" spans="2:20" x14ac:dyDescent="0.2">
      <c r="B751" s="2">
        <v>1205615</v>
      </c>
      <c r="C751" s="2" t="s">
        <v>18</v>
      </c>
      <c r="D751" s="2" t="s">
        <v>46</v>
      </c>
      <c r="E751" s="3">
        <v>45881.450416666667</v>
      </c>
      <c r="G751" s="2" t="s">
        <v>937</v>
      </c>
      <c r="H751" s="2">
        <v>1740386</v>
      </c>
      <c r="I751" s="2" t="s">
        <v>144</v>
      </c>
      <c r="L751" s="4" t="s">
        <v>148</v>
      </c>
      <c r="M751" s="4">
        <f>+VLOOKUP(L751,'Cotizacion menor valor'!$C$2:$M$60,11,0)</f>
        <v>2885395.65</v>
      </c>
      <c r="N751" s="4" t="b">
        <f t="shared" si="11"/>
        <v>1</v>
      </c>
      <c r="O751">
        <v>21</v>
      </c>
      <c r="P751" s="2" t="s">
        <v>153</v>
      </c>
      <c r="Q751">
        <v>3107185.55</v>
      </c>
      <c r="R751">
        <v>2885395.65</v>
      </c>
      <c r="S751">
        <v>4657587.9000000004</v>
      </c>
      <c r="T751" s="5">
        <v>7.1379676698097416E-2</v>
      </c>
    </row>
    <row r="752" spans="2:20" x14ac:dyDescent="0.2">
      <c r="B752" s="2">
        <v>1205615</v>
      </c>
      <c r="C752" s="2" t="s">
        <v>18</v>
      </c>
      <c r="D752" s="2" t="s">
        <v>46</v>
      </c>
      <c r="E752" s="3">
        <v>45881.450416666667</v>
      </c>
      <c r="G752" s="2" t="s">
        <v>937</v>
      </c>
      <c r="H752" s="2">
        <v>1740387</v>
      </c>
      <c r="I752" s="2" t="s">
        <v>158</v>
      </c>
      <c r="L752" s="4" t="s">
        <v>162</v>
      </c>
      <c r="M752" s="4">
        <f>+VLOOKUP(L752,'Cotizacion menor valor'!$C$2:$M$60,11,0)</f>
        <v>1518675.72</v>
      </c>
      <c r="N752" s="4" t="b">
        <f t="shared" si="11"/>
        <v>1</v>
      </c>
      <c r="O752">
        <v>21</v>
      </c>
      <c r="P752" s="2" t="s">
        <v>153</v>
      </c>
      <c r="Q752">
        <v>2122648.56</v>
      </c>
      <c r="R752">
        <v>1518675.72</v>
      </c>
      <c r="S752">
        <v>12683429.640000001</v>
      </c>
      <c r="T752" s="5">
        <v>0.28453737061400308</v>
      </c>
    </row>
    <row r="753" spans="2:20" x14ac:dyDescent="0.2">
      <c r="B753" s="2">
        <v>1205615</v>
      </c>
      <c r="C753" s="2" t="s">
        <v>18</v>
      </c>
      <c r="D753" s="2" t="s">
        <v>46</v>
      </c>
      <c r="E753" s="3">
        <v>45881.450416666667</v>
      </c>
      <c r="G753" s="2" t="s">
        <v>937</v>
      </c>
      <c r="H753" s="2">
        <v>1740388</v>
      </c>
      <c r="I753" s="2" t="s">
        <v>171</v>
      </c>
      <c r="L753" s="4" t="s">
        <v>175</v>
      </c>
      <c r="M753" s="4">
        <f>+VLOOKUP(L753,'Cotizacion menor valor'!$C$2:$M$60,11,0)</f>
        <v>2641589.5</v>
      </c>
      <c r="N753" s="4" t="b">
        <f t="shared" si="11"/>
        <v>1</v>
      </c>
      <c r="O753">
        <v>21</v>
      </c>
      <c r="P753" s="2" t="s">
        <v>153</v>
      </c>
      <c r="Q753">
        <v>3954597.45</v>
      </c>
      <c r="R753">
        <v>2641589.5</v>
      </c>
      <c r="S753">
        <v>27573166.949999999</v>
      </c>
      <c r="T753" s="5">
        <v>0.33202063335169552</v>
      </c>
    </row>
    <row r="754" spans="2:20" x14ac:dyDescent="0.2">
      <c r="B754" s="2">
        <v>1205615</v>
      </c>
      <c r="C754" s="2" t="s">
        <v>18</v>
      </c>
      <c r="D754" s="2" t="s">
        <v>46</v>
      </c>
      <c r="E754" s="3">
        <v>45881.450416666667</v>
      </c>
      <c r="G754" s="2" t="s">
        <v>937</v>
      </c>
      <c r="H754" s="2">
        <v>1740389</v>
      </c>
      <c r="I754" s="2" t="s">
        <v>184</v>
      </c>
      <c r="L754" s="4" t="s">
        <v>188</v>
      </c>
      <c r="M754" s="4">
        <f>+VLOOKUP(L754,'Cotizacion menor valor'!$C$2:$M$60,11,0)</f>
        <v>1236194.1000000001</v>
      </c>
      <c r="N754" s="4" t="b">
        <f t="shared" si="11"/>
        <v>1</v>
      </c>
      <c r="O754">
        <v>21</v>
      </c>
      <c r="P754" s="2" t="s">
        <v>153</v>
      </c>
      <c r="Q754">
        <v>2264158.98</v>
      </c>
      <c r="R754">
        <v>1236194.1000000001</v>
      </c>
      <c r="S754">
        <v>21587262.48</v>
      </c>
      <c r="T754" s="5">
        <v>0.45401621046946095</v>
      </c>
    </row>
    <row r="755" spans="2:20" x14ac:dyDescent="0.2">
      <c r="B755" s="2">
        <v>1205615</v>
      </c>
      <c r="C755" s="2" t="s">
        <v>18</v>
      </c>
      <c r="D755" s="2" t="s">
        <v>46</v>
      </c>
      <c r="E755" s="3">
        <v>45881.450416666667</v>
      </c>
      <c r="G755" s="2" t="s">
        <v>937</v>
      </c>
      <c r="H755" s="2">
        <v>1740390</v>
      </c>
      <c r="I755" s="2" t="s">
        <v>197</v>
      </c>
      <c r="L755" s="4" t="s">
        <v>201</v>
      </c>
      <c r="M755" s="4">
        <f>+VLOOKUP(L755,'Cotizacion menor valor'!$C$2:$M$60,11,0)</f>
        <v>3156483.66</v>
      </c>
      <c r="N755" s="4" t="b">
        <f t="shared" si="11"/>
        <v>1</v>
      </c>
      <c r="O755">
        <v>21</v>
      </c>
      <c r="P755" s="2" t="s">
        <v>153</v>
      </c>
      <c r="Q755">
        <v>5935735.5899999999</v>
      </c>
      <c r="R755">
        <v>3156483.66</v>
      </c>
      <c r="S755">
        <v>58364290.530000001</v>
      </c>
      <c r="T755" s="5">
        <v>0.46822367470044263</v>
      </c>
    </row>
    <row r="756" spans="2:20" x14ac:dyDescent="0.2">
      <c r="B756" s="2">
        <v>1205615</v>
      </c>
      <c r="C756" s="2" t="s">
        <v>18</v>
      </c>
      <c r="D756" s="2" t="s">
        <v>46</v>
      </c>
      <c r="E756" s="3">
        <v>45881.450416666667</v>
      </c>
      <c r="G756" s="2" t="s">
        <v>937</v>
      </c>
      <c r="H756" s="2">
        <v>1740391</v>
      </c>
      <c r="I756" s="2" t="s">
        <v>210</v>
      </c>
      <c r="L756" s="4" t="s">
        <v>214</v>
      </c>
      <c r="M756" s="4">
        <f>+VLOOKUP(L756,'Cotizacion menor valor'!$C$2:$M$60,11,0)</f>
        <v>3062101.38</v>
      </c>
      <c r="N756" s="4" t="b">
        <f t="shared" si="11"/>
        <v>1</v>
      </c>
      <c r="O756">
        <v>21</v>
      </c>
      <c r="P756" s="2" t="s">
        <v>153</v>
      </c>
      <c r="Q756">
        <v>6509456.0999999996</v>
      </c>
      <c r="R756">
        <v>3062101.38</v>
      </c>
      <c r="S756">
        <v>72394449.120000005</v>
      </c>
      <c r="T756" s="5">
        <v>0.52959182257946247</v>
      </c>
    </row>
    <row r="757" spans="2:20" x14ac:dyDescent="0.2">
      <c r="B757" s="2">
        <v>1205615</v>
      </c>
      <c r="C757" s="2" t="s">
        <v>18</v>
      </c>
      <c r="D757" s="2" t="s">
        <v>46</v>
      </c>
      <c r="E757" s="3">
        <v>45881.450416666667</v>
      </c>
      <c r="G757" s="2" t="s">
        <v>937</v>
      </c>
      <c r="H757" s="2">
        <v>1740392</v>
      </c>
      <c r="I757" s="2" t="s">
        <v>223</v>
      </c>
      <c r="L757" s="4" t="s">
        <v>227</v>
      </c>
      <c r="M757" s="4">
        <f>+VLOOKUP(L757,'Cotizacion menor valor'!$C$2:$M$60,11,0)</f>
        <v>355254.39</v>
      </c>
      <c r="N757" s="4" t="b">
        <f t="shared" si="11"/>
        <v>1</v>
      </c>
      <c r="O757">
        <v>21</v>
      </c>
      <c r="P757" s="2" t="s">
        <v>153</v>
      </c>
      <c r="Q757">
        <v>566039.1</v>
      </c>
      <c r="R757">
        <v>355254.39</v>
      </c>
      <c r="S757">
        <v>4426478.91</v>
      </c>
      <c r="T757" s="5">
        <v>0.37238542355112925</v>
      </c>
    </row>
    <row r="758" spans="2:20" x14ac:dyDescent="0.2">
      <c r="B758" s="2">
        <v>1205615</v>
      </c>
      <c r="C758" s="2" t="s">
        <v>18</v>
      </c>
      <c r="D758" s="2" t="s">
        <v>46</v>
      </c>
      <c r="E758" s="3">
        <v>45881.450416666667</v>
      </c>
      <c r="G758" s="2" t="s">
        <v>937</v>
      </c>
      <c r="H758" s="2">
        <v>1740393</v>
      </c>
      <c r="I758" s="2" t="s">
        <v>236</v>
      </c>
      <c r="L758" s="4" t="s">
        <v>240</v>
      </c>
      <c r="M758" s="4">
        <f>+VLOOKUP(L758,'Cotizacion menor valor'!$C$2:$M$60,11,0)</f>
        <v>293916.18</v>
      </c>
      <c r="N758" s="4" t="b">
        <f t="shared" si="11"/>
        <v>1</v>
      </c>
      <c r="O758">
        <v>21</v>
      </c>
      <c r="P758" s="2" t="s">
        <v>153</v>
      </c>
      <c r="Q758">
        <v>495285.18</v>
      </c>
      <c r="R758">
        <v>293916.18</v>
      </c>
      <c r="S758">
        <v>4228749</v>
      </c>
      <c r="T758" s="5">
        <v>0.40657182595287827</v>
      </c>
    </row>
    <row r="759" spans="2:20" x14ac:dyDescent="0.2">
      <c r="B759" s="2">
        <v>1205615</v>
      </c>
      <c r="C759" s="2" t="s">
        <v>18</v>
      </c>
      <c r="D759" s="2" t="s">
        <v>46</v>
      </c>
      <c r="E759" s="3">
        <v>45881.450416666667</v>
      </c>
      <c r="G759" s="2" t="s">
        <v>937</v>
      </c>
      <c r="H759" s="2">
        <v>1740394</v>
      </c>
      <c r="I759" s="2" t="s">
        <v>249</v>
      </c>
      <c r="L759" s="4" t="s">
        <v>253</v>
      </c>
      <c r="M759" s="4">
        <f>+VLOOKUP(L759,'Cotizacion menor valor'!$C$2:$M$60,11,0)</f>
        <v>7909194.9000000004</v>
      </c>
      <c r="N759" s="4" t="b">
        <f t="shared" si="11"/>
        <v>1</v>
      </c>
      <c r="O759">
        <v>21</v>
      </c>
      <c r="P759" s="2" t="s">
        <v>153</v>
      </c>
      <c r="Q759">
        <v>7909194.9000000004</v>
      </c>
      <c r="R759">
        <v>7909194.9000000004</v>
      </c>
      <c r="S759">
        <v>0</v>
      </c>
      <c r="T759" s="5">
        <v>0</v>
      </c>
    </row>
    <row r="760" spans="2:20" x14ac:dyDescent="0.2">
      <c r="B760" s="2">
        <v>1205615</v>
      </c>
      <c r="C760" s="2" t="s">
        <v>18</v>
      </c>
      <c r="D760" s="2" t="s">
        <v>46</v>
      </c>
      <c r="E760" s="3">
        <v>45881.450416666667</v>
      </c>
      <c r="G760" s="2" t="s">
        <v>937</v>
      </c>
      <c r="H760" s="2">
        <v>1740395</v>
      </c>
      <c r="I760" s="2" t="s">
        <v>262</v>
      </c>
      <c r="L760" s="4" t="s">
        <v>266</v>
      </c>
      <c r="M760" s="4">
        <f>+VLOOKUP(L760,'Cotizacion menor valor'!$C$2:$M$60,11,0)</f>
        <v>1981138.14</v>
      </c>
      <c r="N760" s="4" t="b">
        <f t="shared" si="11"/>
        <v>1</v>
      </c>
      <c r="O760">
        <v>21</v>
      </c>
      <c r="P760" s="2" t="s">
        <v>153</v>
      </c>
      <c r="Q760">
        <v>1981138.14</v>
      </c>
      <c r="R760">
        <v>1981138.14</v>
      </c>
      <c r="S760">
        <v>0</v>
      </c>
      <c r="T760" s="5">
        <v>0</v>
      </c>
    </row>
    <row r="761" spans="2:20" x14ac:dyDescent="0.2">
      <c r="B761" s="2">
        <v>1205615</v>
      </c>
      <c r="C761" s="2" t="s">
        <v>18</v>
      </c>
      <c r="D761" s="2" t="s">
        <v>46</v>
      </c>
      <c r="E761" s="3">
        <v>45881.450416666667</v>
      </c>
      <c r="G761" s="2" t="s">
        <v>937</v>
      </c>
      <c r="H761" s="2">
        <v>1740396</v>
      </c>
      <c r="I761" s="2" t="s">
        <v>275</v>
      </c>
      <c r="L761" s="4" t="s">
        <v>279</v>
      </c>
      <c r="M761" s="4">
        <f>+VLOOKUP(L761,'Cotizacion menor valor'!$C$2:$M$60,11,0)</f>
        <v>820677.36</v>
      </c>
      <c r="N761" s="4" t="b">
        <f t="shared" si="11"/>
        <v>1</v>
      </c>
      <c r="O761">
        <v>21</v>
      </c>
      <c r="P761" s="2" t="s">
        <v>153</v>
      </c>
      <c r="Q761">
        <v>2122648.56</v>
      </c>
      <c r="R761">
        <v>820677.36</v>
      </c>
      <c r="S761">
        <v>27341395.199999999</v>
      </c>
      <c r="T761" s="5">
        <v>0.61337106129334951</v>
      </c>
    </row>
    <row r="762" spans="2:20" x14ac:dyDescent="0.2">
      <c r="B762" s="2">
        <v>1205615</v>
      </c>
      <c r="C762" s="2" t="s">
        <v>18</v>
      </c>
      <c r="D762" s="2" t="s">
        <v>46</v>
      </c>
      <c r="E762" s="3">
        <v>45881.450416666667</v>
      </c>
      <c r="G762" s="2" t="s">
        <v>937</v>
      </c>
      <c r="H762" s="2">
        <v>1740397</v>
      </c>
      <c r="I762" s="2" t="s">
        <v>288</v>
      </c>
      <c r="L762" s="4" t="s">
        <v>292</v>
      </c>
      <c r="M762" s="4">
        <f>+VLOOKUP(L762,'Cotizacion menor valor'!$C$2:$M$60,11,0)</f>
        <v>1371786</v>
      </c>
      <c r="N762" s="4" t="b">
        <f t="shared" si="11"/>
        <v>1</v>
      </c>
      <c r="O762">
        <v>21</v>
      </c>
      <c r="P762" s="2" t="s">
        <v>153</v>
      </c>
      <c r="Q762">
        <v>1981138.14</v>
      </c>
      <c r="R762">
        <v>1371786</v>
      </c>
      <c r="S762">
        <v>12796394.939999999</v>
      </c>
      <c r="T762" s="5">
        <v>0.30757680532060222</v>
      </c>
    </row>
    <row r="763" spans="2:20" x14ac:dyDescent="0.2">
      <c r="B763" s="2">
        <v>1205615</v>
      </c>
      <c r="C763" s="2" t="s">
        <v>18</v>
      </c>
      <c r="D763" s="2" t="s">
        <v>46</v>
      </c>
      <c r="E763" s="3">
        <v>45881.450416666667</v>
      </c>
      <c r="G763" s="2" t="s">
        <v>937</v>
      </c>
      <c r="H763" s="2">
        <v>1740398</v>
      </c>
      <c r="I763" s="2" t="s">
        <v>301</v>
      </c>
      <c r="L763" s="4" t="s">
        <v>305</v>
      </c>
      <c r="M763" s="4">
        <f>+VLOOKUP(L763,'Cotizacion menor valor'!$C$2:$M$60,11,0)</f>
        <v>661411.38</v>
      </c>
      <c r="N763" s="4" t="b">
        <f t="shared" si="11"/>
        <v>1</v>
      </c>
      <c r="O763">
        <v>21</v>
      </c>
      <c r="P763" s="2" t="s">
        <v>153</v>
      </c>
      <c r="Q763">
        <v>990569.07</v>
      </c>
      <c r="R763">
        <v>661411.38</v>
      </c>
      <c r="S763">
        <v>6912311.4900000002</v>
      </c>
      <c r="T763" s="5">
        <v>0.33229150795108109</v>
      </c>
    </row>
    <row r="764" spans="2:20" x14ac:dyDescent="0.2">
      <c r="B764" s="2">
        <v>1205615</v>
      </c>
      <c r="C764" s="2" t="s">
        <v>18</v>
      </c>
      <c r="D764" s="2" t="s">
        <v>46</v>
      </c>
      <c r="E764" s="3">
        <v>45881.450416666667</v>
      </c>
      <c r="G764" s="2" t="s">
        <v>937</v>
      </c>
      <c r="H764" s="2">
        <v>1740399</v>
      </c>
      <c r="I764" s="2" t="s">
        <v>314</v>
      </c>
      <c r="L764" s="4" t="s">
        <v>318</v>
      </c>
      <c r="M764" s="4">
        <f>+VLOOKUP(L764,'Cotizacion menor valor'!$C$2:$M$60,11,0)</f>
        <v>2655015.5499999998</v>
      </c>
      <c r="N764" s="4" t="b">
        <f t="shared" si="11"/>
        <v>1</v>
      </c>
      <c r="O764">
        <v>21</v>
      </c>
      <c r="P764" s="2" t="s">
        <v>153</v>
      </c>
      <c r="Q764">
        <v>2655015.5499999998</v>
      </c>
      <c r="R764">
        <v>2655015.5499999998</v>
      </c>
      <c r="S764">
        <v>0</v>
      </c>
      <c r="T764" s="5">
        <v>0</v>
      </c>
    </row>
    <row r="765" spans="2:20" x14ac:dyDescent="0.2">
      <c r="B765" s="2">
        <v>1205615</v>
      </c>
      <c r="C765" s="2" t="s">
        <v>18</v>
      </c>
      <c r="D765" s="2" t="s">
        <v>46</v>
      </c>
      <c r="E765" s="3">
        <v>45881.450416666667</v>
      </c>
      <c r="G765" s="2" t="s">
        <v>937</v>
      </c>
      <c r="H765" s="2">
        <v>1740400</v>
      </c>
      <c r="I765" s="2" t="s">
        <v>327</v>
      </c>
      <c r="L765" s="4" t="s">
        <v>331</v>
      </c>
      <c r="M765" s="4">
        <f>+VLOOKUP(L765,'Cotizacion menor valor'!$C$2:$M$60,11,0)</f>
        <v>1330085.46</v>
      </c>
      <c r="N765" s="4" t="b">
        <f t="shared" si="11"/>
        <v>1</v>
      </c>
      <c r="O765">
        <v>21</v>
      </c>
      <c r="P765" s="2" t="s">
        <v>153</v>
      </c>
      <c r="Q765">
        <v>1330085.46</v>
      </c>
      <c r="R765">
        <v>1330085.46</v>
      </c>
      <c r="S765">
        <v>0</v>
      </c>
      <c r="T765" s="5">
        <v>0</v>
      </c>
    </row>
    <row r="766" spans="2:20" x14ac:dyDescent="0.2">
      <c r="B766" s="2">
        <v>1205615</v>
      </c>
      <c r="C766" s="2" t="s">
        <v>18</v>
      </c>
      <c r="D766" s="2" t="s">
        <v>46</v>
      </c>
      <c r="E766" s="3">
        <v>45881.450416666667</v>
      </c>
      <c r="G766" s="2" t="s">
        <v>937</v>
      </c>
      <c r="H766" s="2">
        <v>1740401</v>
      </c>
      <c r="I766" s="2" t="s">
        <v>340</v>
      </c>
      <c r="L766" s="4" t="s">
        <v>344</v>
      </c>
      <c r="M766" s="4">
        <f>+VLOOKUP(L766,'Cotizacion menor valor'!$C$2:$M$60,11,0)</f>
        <v>215877.7</v>
      </c>
      <c r="N766" s="4" t="b">
        <f t="shared" si="11"/>
        <v>1</v>
      </c>
      <c r="O766">
        <v>21</v>
      </c>
      <c r="P766" s="2" t="s">
        <v>153</v>
      </c>
      <c r="Q766">
        <v>215877.7</v>
      </c>
      <c r="R766">
        <v>215877.7</v>
      </c>
      <c r="S766">
        <v>0</v>
      </c>
      <c r="T766" s="5">
        <v>0</v>
      </c>
    </row>
    <row r="767" spans="2:20" x14ac:dyDescent="0.2">
      <c r="B767" s="2">
        <v>1205615</v>
      </c>
      <c r="C767" s="2" t="s">
        <v>18</v>
      </c>
      <c r="D767" s="2" t="s">
        <v>46</v>
      </c>
      <c r="E767" s="3">
        <v>45881.450416666667</v>
      </c>
      <c r="G767" s="2" t="s">
        <v>937</v>
      </c>
      <c r="H767" s="2">
        <v>1740402</v>
      </c>
      <c r="I767" s="2" t="s">
        <v>353</v>
      </c>
      <c r="L767" s="4" t="s">
        <v>357</v>
      </c>
      <c r="M767" s="4">
        <f>+VLOOKUP(L767,'Cotizacion menor valor'!$C$2:$M$60,11,0)</f>
        <v>1388728.4</v>
      </c>
      <c r="N767" s="4" t="b">
        <f t="shared" si="11"/>
        <v>1</v>
      </c>
      <c r="O767">
        <v>21</v>
      </c>
      <c r="P767" s="2" t="s">
        <v>153</v>
      </c>
      <c r="Q767">
        <v>1388728.4</v>
      </c>
      <c r="R767">
        <v>1388728.4</v>
      </c>
      <c r="S767">
        <v>0</v>
      </c>
      <c r="T767" s="5">
        <v>0</v>
      </c>
    </row>
    <row r="768" spans="2:20" x14ac:dyDescent="0.2">
      <c r="B768" s="2">
        <v>1205615</v>
      </c>
      <c r="C768" s="2" t="s">
        <v>18</v>
      </c>
      <c r="D768" s="2" t="s">
        <v>46</v>
      </c>
      <c r="E768" s="3">
        <v>45881.450416666667</v>
      </c>
      <c r="G768" s="2" t="s">
        <v>937</v>
      </c>
      <c r="H768" s="2">
        <v>1740403</v>
      </c>
      <c r="I768" s="2" t="s">
        <v>366</v>
      </c>
      <c r="L768" s="4" t="s">
        <v>370</v>
      </c>
      <c r="M768" s="4">
        <f>+VLOOKUP(L768,'Cotizacion menor valor'!$C$2:$M$60,11,0)</f>
        <v>678493.56</v>
      </c>
      <c r="N768" s="4" t="b">
        <f t="shared" si="11"/>
        <v>1</v>
      </c>
      <c r="O768">
        <v>21</v>
      </c>
      <c r="P768" s="2" t="s">
        <v>153</v>
      </c>
      <c r="Q768">
        <v>678493.56</v>
      </c>
      <c r="R768">
        <v>678493.56</v>
      </c>
      <c r="S768">
        <v>0</v>
      </c>
      <c r="T768" s="5">
        <v>0</v>
      </c>
    </row>
    <row r="769" spans="2:20" x14ac:dyDescent="0.2">
      <c r="B769" s="2">
        <v>1205615</v>
      </c>
      <c r="C769" s="2" t="s">
        <v>18</v>
      </c>
      <c r="D769" s="2" t="s">
        <v>46</v>
      </c>
      <c r="E769" s="3">
        <v>45881.450416666667</v>
      </c>
      <c r="G769" s="2" t="s">
        <v>937</v>
      </c>
      <c r="H769" s="2">
        <v>1740404</v>
      </c>
      <c r="I769" s="2" t="s">
        <v>379</v>
      </c>
      <c r="L769" s="4" t="s">
        <v>383</v>
      </c>
      <c r="M769" s="4">
        <f>+VLOOKUP(L769,'Cotizacion menor valor'!$C$2:$M$60,11,0)</f>
        <v>3347515.15</v>
      </c>
      <c r="N769" s="4" t="b">
        <f t="shared" si="11"/>
        <v>1</v>
      </c>
      <c r="O769">
        <v>21</v>
      </c>
      <c r="P769" s="2" t="s">
        <v>153</v>
      </c>
      <c r="Q769">
        <v>3347515.15</v>
      </c>
      <c r="R769">
        <v>3347515.15</v>
      </c>
      <c r="S769">
        <v>0</v>
      </c>
      <c r="T769" s="5">
        <v>0</v>
      </c>
    </row>
    <row r="770" spans="2:20" x14ac:dyDescent="0.2">
      <c r="B770" s="2">
        <v>1205615</v>
      </c>
      <c r="C770" s="2" t="s">
        <v>18</v>
      </c>
      <c r="D770" s="2" t="s">
        <v>46</v>
      </c>
      <c r="E770" s="3">
        <v>45881.450416666667</v>
      </c>
      <c r="G770" s="2" t="s">
        <v>937</v>
      </c>
      <c r="H770" s="2">
        <v>1740405</v>
      </c>
      <c r="I770" s="2" t="s">
        <v>392</v>
      </c>
      <c r="L770" s="4" t="s">
        <v>396</v>
      </c>
      <c r="M770" s="4">
        <f>+VLOOKUP(L770,'Cotizacion menor valor'!$C$2:$M$60,11,0)</f>
        <v>559044.72</v>
      </c>
      <c r="N770" s="4" t="b">
        <f t="shared" si="11"/>
        <v>1</v>
      </c>
      <c r="O770">
        <v>21</v>
      </c>
      <c r="P770" s="2" t="s">
        <v>153</v>
      </c>
      <c r="Q770">
        <v>559044.72</v>
      </c>
      <c r="R770">
        <v>559044.72</v>
      </c>
      <c r="S770">
        <v>0</v>
      </c>
      <c r="T770" s="5">
        <v>0</v>
      </c>
    </row>
    <row r="771" spans="2:20" x14ac:dyDescent="0.2">
      <c r="B771" s="2">
        <v>1205615</v>
      </c>
      <c r="C771" s="2" t="s">
        <v>18</v>
      </c>
      <c r="D771" s="2" t="s">
        <v>46</v>
      </c>
      <c r="E771" s="3">
        <v>45881.450416666667</v>
      </c>
      <c r="G771" s="2" t="s">
        <v>937</v>
      </c>
      <c r="H771" s="2">
        <v>1740406</v>
      </c>
      <c r="I771" s="2" t="s">
        <v>405</v>
      </c>
      <c r="L771" s="4" t="s">
        <v>409</v>
      </c>
      <c r="M771" s="4">
        <f>+VLOOKUP(L771,'Cotizacion menor valor'!$C$2:$M$60,11,0)</f>
        <v>5087777.78</v>
      </c>
      <c r="N771" s="4" t="b">
        <f t="shared" ref="N771:N834" si="12">IFERROR(M771=R771,"n/a")</f>
        <v>1</v>
      </c>
      <c r="O771">
        <v>21</v>
      </c>
      <c r="P771" s="2" t="s">
        <v>153</v>
      </c>
      <c r="Q771">
        <v>5087777.78</v>
      </c>
      <c r="R771">
        <v>5087777.78</v>
      </c>
      <c r="S771">
        <v>0</v>
      </c>
      <c r="T771" s="5">
        <v>0</v>
      </c>
    </row>
    <row r="772" spans="2:20" x14ac:dyDescent="0.2">
      <c r="B772" s="2">
        <v>1205615</v>
      </c>
      <c r="C772" s="2" t="s">
        <v>18</v>
      </c>
      <c r="D772" s="2" t="s">
        <v>46</v>
      </c>
      <c r="E772" s="3">
        <v>45881.450416666667</v>
      </c>
      <c r="G772" s="2" t="s">
        <v>937</v>
      </c>
      <c r="H772" s="2">
        <v>1740407</v>
      </c>
      <c r="I772" s="2" t="s">
        <v>418</v>
      </c>
      <c r="L772" s="4" t="s">
        <v>422</v>
      </c>
      <c r="M772" s="4">
        <f>+VLOOKUP(L772,'Cotizacion menor valor'!$C$2:$M$60,11,0)</f>
        <v>3347515.15</v>
      </c>
      <c r="N772" s="4" t="b">
        <f t="shared" si="12"/>
        <v>1</v>
      </c>
      <c r="O772">
        <v>21</v>
      </c>
      <c r="P772" s="2" t="s">
        <v>153</v>
      </c>
      <c r="Q772">
        <v>3347515.15</v>
      </c>
      <c r="R772">
        <v>3347515.15</v>
      </c>
      <c r="S772">
        <v>0</v>
      </c>
      <c r="T772" s="5">
        <v>0</v>
      </c>
    </row>
    <row r="773" spans="2:20" x14ac:dyDescent="0.2">
      <c r="B773" s="2">
        <v>1205615</v>
      </c>
      <c r="C773" s="2" t="s">
        <v>18</v>
      </c>
      <c r="D773" s="2" t="s">
        <v>46</v>
      </c>
      <c r="E773" s="3">
        <v>45881.450416666667</v>
      </c>
      <c r="G773" s="2" t="s">
        <v>937</v>
      </c>
      <c r="H773" s="2">
        <v>1740408</v>
      </c>
      <c r="I773" s="2" t="s">
        <v>431</v>
      </c>
      <c r="L773" s="4" t="s">
        <v>435</v>
      </c>
      <c r="M773" s="4">
        <f>+VLOOKUP(L773,'Cotizacion menor valor'!$C$2:$M$60,11,0)</f>
        <v>1947760.9</v>
      </c>
      <c r="N773" s="4" t="b">
        <f t="shared" si="12"/>
        <v>1</v>
      </c>
      <c r="O773">
        <v>21</v>
      </c>
      <c r="P773" s="2" t="s">
        <v>153</v>
      </c>
      <c r="Q773">
        <v>1947760.9</v>
      </c>
      <c r="R773">
        <v>1947760.9</v>
      </c>
      <c r="S773">
        <v>0</v>
      </c>
      <c r="T773" s="5">
        <v>0</v>
      </c>
    </row>
    <row r="774" spans="2:20" x14ac:dyDescent="0.2">
      <c r="B774" s="2">
        <v>1205615</v>
      </c>
      <c r="C774" s="2" t="s">
        <v>18</v>
      </c>
      <c r="D774" s="2" t="s">
        <v>46</v>
      </c>
      <c r="E774" s="3">
        <v>45881.450416666667</v>
      </c>
      <c r="G774" s="2" t="s">
        <v>937</v>
      </c>
      <c r="H774" s="2">
        <v>1740409</v>
      </c>
      <c r="I774" s="2" t="s">
        <v>444</v>
      </c>
      <c r="L774" s="4" t="s">
        <v>448</v>
      </c>
      <c r="M774" s="4">
        <f>+VLOOKUP(L774,'Cotizacion menor valor'!$C$2:$M$60,11,0)</f>
        <v>2306665.77</v>
      </c>
      <c r="N774" s="4" t="b">
        <f t="shared" si="12"/>
        <v>1</v>
      </c>
      <c r="O774">
        <v>21</v>
      </c>
      <c r="P774" s="2" t="s">
        <v>153</v>
      </c>
      <c r="Q774">
        <v>2355091.08</v>
      </c>
      <c r="R774">
        <v>2306665.77</v>
      </c>
      <c r="S774">
        <v>1016931.51</v>
      </c>
      <c r="T774" s="5">
        <v>2.0561969093781291E-2</v>
      </c>
    </row>
    <row r="775" spans="2:20" x14ac:dyDescent="0.2">
      <c r="B775" s="2">
        <v>1205615</v>
      </c>
      <c r="C775" s="2" t="s">
        <v>18</v>
      </c>
      <c r="D775" s="2" t="s">
        <v>46</v>
      </c>
      <c r="E775" s="3">
        <v>45881.450416666667</v>
      </c>
      <c r="G775" s="2" t="s">
        <v>937</v>
      </c>
      <c r="H775" s="2">
        <v>1740410</v>
      </c>
      <c r="I775" s="2" t="s">
        <v>457</v>
      </c>
      <c r="L775" s="4" t="s">
        <v>461</v>
      </c>
      <c r="M775" s="4">
        <f>+VLOOKUP(L775,'Cotizacion menor valor'!$C$2:$M$60,11,0)</f>
        <v>2306665.77</v>
      </c>
      <c r="N775" s="4" t="b">
        <f t="shared" si="12"/>
        <v>1</v>
      </c>
      <c r="O775">
        <v>21</v>
      </c>
      <c r="P775" s="2" t="s">
        <v>153</v>
      </c>
      <c r="Q775">
        <v>2355091.08</v>
      </c>
      <c r="R775">
        <v>2306665.77</v>
      </c>
      <c r="S775">
        <v>1016931.51</v>
      </c>
      <c r="T775" s="5">
        <v>2.0561969093781291E-2</v>
      </c>
    </row>
    <row r="776" spans="2:20" x14ac:dyDescent="0.2">
      <c r="B776" s="2">
        <v>1205615</v>
      </c>
      <c r="C776" s="2" t="s">
        <v>18</v>
      </c>
      <c r="D776" s="2" t="s">
        <v>46</v>
      </c>
      <c r="E776" s="3">
        <v>45881.450416666667</v>
      </c>
      <c r="G776" s="2" t="s">
        <v>937</v>
      </c>
      <c r="H776" s="2">
        <v>1740411</v>
      </c>
      <c r="I776" s="2" t="s">
        <v>470</v>
      </c>
      <c r="L776" s="4" t="s">
        <v>474</v>
      </c>
      <c r="M776" s="4">
        <f>+VLOOKUP(L776,'Cotizacion menor valor'!$C$2:$M$60,11,0)</f>
        <v>962329</v>
      </c>
      <c r="N776" s="4" t="b">
        <f t="shared" si="12"/>
        <v>1</v>
      </c>
      <c r="O776">
        <v>21</v>
      </c>
      <c r="P776" s="2" t="s">
        <v>153</v>
      </c>
      <c r="Q776">
        <v>962329</v>
      </c>
      <c r="R776">
        <v>962329</v>
      </c>
      <c r="S776">
        <v>0</v>
      </c>
      <c r="T776" s="5">
        <v>0</v>
      </c>
    </row>
    <row r="777" spans="2:20" x14ac:dyDescent="0.2">
      <c r="B777" s="2">
        <v>1205615</v>
      </c>
      <c r="C777" s="2" t="s">
        <v>18</v>
      </c>
      <c r="D777" s="2" t="s">
        <v>46</v>
      </c>
      <c r="E777" s="3">
        <v>45881.450416666667</v>
      </c>
      <c r="G777" s="2" t="s">
        <v>937</v>
      </c>
      <c r="H777" s="2">
        <v>1740412</v>
      </c>
      <c r="I777" s="2" t="s">
        <v>483</v>
      </c>
      <c r="L777" s="4" t="s">
        <v>487</v>
      </c>
      <c r="M777" s="4">
        <f>+VLOOKUP(L777,'Cotizacion menor valor'!$C$2:$M$60,11,0)</f>
        <v>278177.25</v>
      </c>
      <c r="N777" s="4" t="b">
        <f t="shared" si="12"/>
        <v>1</v>
      </c>
      <c r="O777">
        <v>21</v>
      </c>
      <c r="P777" s="2" t="s">
        <v>153</v>
      </c>
      <c r="Q777">
        <v>278177.25</v>
      </c>
      <c r="R777">
        <v>278177.25</v>
      </c>
      <c r="S777">
        <v>0</v>
      </c>
      <c r="T777" s="5">
        <v>0</v>
      </c>
    </row>
    <row r="778" spans="2:20" x14ac:dyDescent="0.2">
      <c r="B778" s="2">
        <v>1205615</v>
      </c>
      <c r="C778" s="2" t="s">
        <v>18</v>
      </c>
      <c r="D778" s="2" t="s">
        <v>46</v>
      </c>
      <c r="E778" s="3">
        <v>45881.450416666667</v>
      </c>
      <c r="G778" s="2" t="s">
        <v>937</v>
      </c>
      <c r="H778" s="2">
        <v>1740413</v>
      </c>
      <c r="I778" s="2" t="s">
        <v>496</v>
      </c>
      <c r="L778" s="4" t="s">
        <v>500</v>
      </c>
      <c r="M778" s="4">
        <f>+VLOOKUP(L778,'Cotizacion menor valor'!$C$2:$M$60,11,0)</f>
        <v>278177.25</v>
      </c>
      <c r="N778" s="4" t="b">
        <f t="shared" si="12"/>
        <v>1</v>
      </c>
      <c r="O778">
        <v>21</v>
      </c>
      <c r="P778" s="2" t="s">
        <v>153</v>
      </c>
      <c r="Q778">
        <v>278177.25</v>
      </c>
      <c r="R778">
        <v>278177.25</v>
      </c>
      <c r="S778">
        <v>0</v>
      </c>
      <c r="T778" s="5">
        <v>0</v>
      </c>
    </row>
    <row r="779" spans="2:20" x14ac:dyDescent="0.2">
      <c r="B779" s="2">
        <v>1205615</v>
      </c>
      <c r="C779" s="2" t="s">
        <v>18</v>
      </c>
      <c r="D779" s="2" t="s">
        <v>46</v>
      </c>
      <c r="E779" s="3">
        <v>45881.450416666667</v>
      </c>
      <c r="G779" s="2" t="s">
        <v>937</v>
      </c>
      <c r="H779" s="2">
        <v>1740414</v>
      </c>
      <c r="I779" s="2" t="s">
        <v>509</v>
      </c>
      <c r="L779" s="4" t="s">
        <v>513</v>
      </c>
      <c r="M779" s="4">
        <f>+VLOOKUP(L779,'Cotizacion menor valor'!$C$2:$M$60,11,0)</f>
        <v>2471351.1</v>
      </c>
      <c r="N779" s="4" t="b">
        <f t="shared" si="12"/>
        <v>1</v>
      </c>
      <c r="O779">
        <v>21</v>
      </c>
      <c r="P779" s="2" t="s">
        <v>153</v>
      </c>
      <c r="Q779">
        <v>2846724.3</v>
      </c>
      <c r="R779">
        <v>2471351.1</v>
      </c>
      <c r="S779">
        <v>7882837.2000000002</v>
      </c>
      <c r="T779" s="5">
        <v>0.13186145212586972</v>
      </c>
    </row>
    <row r="780" spans="2:20" x14ac:dyDescent="0.2">
      <c r="B780" s="2">
        <v>1205615</v>
      </c>
      <c r="C780" s="2" t="s">
        <v>18</v>
      </c>
      <c r="D780" s="2" t="s">
        <v>46</v>
      </c>
      <c r="E780" s="3">
        <v>45881.450416666667</v>
      </c>
      <c r="G780" s="2" t="s">
        <v>937</v>
      </c>
      <c r="H780" s="2">
        <v>1740415</v>
      </c>
      <c r="I780" s="2" t="s">
        <v>522</v>
      </c>
      <c r="L780" s="4" t="s">
        <v>526</v>
      </c>
      <c r="M780" s="4">
        <f>+VLOOKUP(L780,'Cotizacion menor valor'!$C$2:$M$60,11,0)</f>
        <v>1948296.5</v>
      </c>
      <c r="N780" s="4" t="b">
        <f t="shared" si="12"/>
        <v>1</v>
      </c>
      <c r="O780">
        <v>21</v>
      </c>
      <c r="P780" s="2" t="s">
        <v>153</v>
      </c>
      <c r="Q780">
        <v>2175998.6</v>
      </c>
      <c r="R780">
        <v>1948296.5</v>
      </c>
      <c r="S780">
        <v>4781744.0999999996</v>
      </c>
      <c r="T780" s="5">
        <v>0.10464257651636356</v>
      </c>
    </row>
    <row r="781" spans="2:20" x14ac:dyDescent="0.2">
      <c r="B781" s="2">
        <v>1205615</v>
      </c>
      <c r="C781" s="2" t="s">
        <v>18</v>
      </c>
      <c r="D781" s="2" t="s">
        <v>46</v>
      </c>
      <c r="E781" s="3">
        <v>45881.450416666667</v>
      </c>
      <c r="G781" s="2" t="s">
        <v>937</v>
      </c>
      <c r="H781" s="2">
        <v>1740416</v>
      </c>
      <c r="I781" s="2" t="s">
        <v>535</v>
      </c>
      <c r="L781" s="4" t="s">
        <v>539</v>
      </c>
      <c r="M781" s="4">
        <f>+VLOOKUP(L781,'Cotizacion menor valor'!$C$2:$M$60,11,0)</f>
        <v>1948296.5</v>
      </c>
      <c r="N781" s="4" t="b">
        <f t="shared" si="12"/>
        <v>1</v>
      </c>
      <c r="O781">
        <v>21</v>
      </c>
      <c r="P781" s="2" t="s">
        <v>153</v>
      </c>
      <c r="Q781">
        <v>2175998.6</v>
      </c>
      <c r="R781">
        <v>1948296.5</v>
      </c>
      <c r="S781">
        <v>4781744.0999999996</v>
      </c>
      <c r="T781" s="5">
        <v>0.10464257651636356</v>
      </c>
    </row>
    <row r="782" spans="2:20" x14ac:dyDescent="0.2">
      <c r="B782" s="2">
        <v>1205615</v>
      </c>
      <c r="C782" s="2" t="s">
        <v>18</v>
      </c>
      <c r="D782" s="2" t="s">
        <v>46</v>
      </c>
      <c r="E782" s="3">
        <v>45881.450416666667</v>
      </c>
      <c r="G782" s="2" t="s">
        <v>937</v>
      </c>
      <c r="H782" s="2">
        <v>1740417</v>
      </c>
      <c r="I782" s="2" t="s">
        <v>548</v>
      </c>
      <c r="L782" s="4" t="s">
        <v>552</v>
      </c>
      <c r="M782" s="4">
        <f>+VLOOKUP(L782,'Cotizacion menor valor'!$C$2:$M$60,11,0)</f>
        <v>8006931.5999999996</v>
      </c>
      <c r="N782" s="4" t="b">
        <f t="shared" si="12"/>
        <v>1</v>
      </c>
      <c r="O782">
        <v>21</v>
      </c>
      <c r="P782" s="2" t="s">
        <v>153</v>
      </c>
      <c r="Q782">
        <v>9732372.1500000004</v>
      </c>
      <c r="R782">
        <v>8006931.5999999996</v>
      </c>
      <c r="S782">
        <v>36234251.549999997</v>
      </c>
      <c r="T782" s="5">
        <v>0.17728879695583774</v>
      </c>
    </row>
    <row r="783" spans="2:20" x14ac:dyDescent="0.2">
      <c r="B783" s="2">
        <v>1205615</v>
      </c>
      <c r="C783" s="2" t="s">
        <v>18</v>
      </c>
      <c r="D783" s="2" t="s">
        <v>46</v>
      </c>
      <c r="E783" s="3">
        <v>45881.450416666667</v>
      </c>
      <c r="G783" s="2" t="s">
        <v>937</v>
      </c>
      <c r="H783" s="2">
        <v>1740418</v>
      </c>
      <c r="I783" s="2" t="s">
        <v>561</v>
      </c>
      <c r="L783" s="4" t="s">
        <v>565</v>
      </c>
      <c r="M783" s="4">
        <f>+VLOOKUP(L783,'Cotizacion menor valor'!$C$2:$M$60,11,0)</f>
        <v>5892156.2000000002</v>
      </c>
      <c r="N783" s="4" t="b">
        <f t="shared" si="12"/>
        <v>1</v>
      </c>
      <c r="O783">
        <v>21</v>
      </c>
      <c r="P783" s="2" t="s">
        <v>153</v>
      </c>
      <c r="Q783">
        <v>7457024.9000000004</v>
      </c>
      <c r="R783">
        <v>5892156.2000000002</v>
      </c>
      <c r="S783">
        <v>32862242.699999999</v>
      </c>
      <c r="T783" s="5">
        <v>0.20985161253786347</v>
      </c>
    </row>
    <row r="784" spans="2:20" x14ac:dyDescent="0.2">
      <c r="B784" s="2">
        <v>1205615</v>
      </c>
      <c r="C784" s="2" t="s">
        <v>18</v>
      </c>
      <c r="D784" s="2" t="s">
        <v>46</v>
      </c>
      <c r="E784" s="3">
        <v>45881.450416666667</v>
      </c>
      <c r="G784" s="2" t="s">
        <v>937</v>
      </c>
      <c r="H784" s="2">
        <v>1740419</v>
      </c>
      <c r="I784" s="2" t="s">
        <v>574</v>
      </c>
      <c r="L784" s="4" t="s">
        <v>578</v>
      </c>
      <c r="M784" s="4">
        <f>+VLOOKUP(L784,'Cotizacion menor valor'!$C$2:$M$60,11,0)</f>
        <v>5892156.2000000002</v>
      </c>
      <c r="N784" s="4" t="b">
        <f t="shared" si="12"/>
        <v>1</v>
      </c>
      <c r="O784">
        <v>21</v>
      </c>
      <c r="P784" s="2" t="s">
        <v>153</v>
      </c>
      <c r="Q784">
        <v>7457024.9000000004</v>
      </c>
      <c r="R784">
        <v>5892156.2000000002</v>
      </c>
      <c r="S784">
        <v>32862242.699999999</v>
      </c>
      <c r="T784" s="5">
        <v>0.20985161253786347</v>
      </c>
    </row>
    <row r="785" spans="2:20" x14ac:dyDescent="0.2">
      <c r="B785" s="2">
        <v>1205615</v>
      </c>
      <c r="C785" s="2" t="s">
        <v>18</v>
      </c>
      <c r="D785" s="2" t="s">
        <v>46</v>
      </c>
      <c r="E785" s="3">
        <v>45881.450416666667</v>
      </c>
      <c r="G785" s="2" t="s">
        <v>937</v>
      </c>
      <c r="H785" s="2">
        <v>1740420</v>
      </c>
      <c r="I785" s="2" t="s">
        <v>587</v>
      </c>
      <c r="L785" s="4" t="s">
        <v>591</v>
      </c>
      <c r="M785" s="4">
        <f>+VLOOKUP(L785,'Cotizacion menor valor'!$C$2:$M$60,11,0)</f>
        <v>1694828.95</v>
      </c>
      <c r="N785" s="4" t="b">
        <f t="shared" si="12"/>
        <v>1</v>
      </c>
      <c r="O785">
        <v>21</v>
      </c>
      <c r="P785" s="2" t="s">
        <v>153</v>
      </c>
      <c r="Q785">
        <v>1694828.95</v>
      </c>
      <c r="R785">
        <v>1694828.95</v>
      </c>
      <c r="S785">
        <v>0</v>
      </c>
      <c r="T785" s="5">
        <v>0</v>
      </c>
    </row>
    <row r="786" spans="2:20" x14ac:dyDescent="0.2">
      <c r="B786" s="2">
        <v>1205615</v>
      </c>
      <c r="C786" s="2" t="s">
        <v>18</v>
      </c>
      <c r="D786" s="2" t="s">
        <v>46</v>
      </c>
      <c r="E786" s="3">
        <v>45881.450416666667</v>
      </c>
      <c r="G786" s="2" t="s">
        <v>937</v>
      </c>
      <c r="H786" s="2">
        <v>1740421</v>
      </c>
      <c r="I786" s="2" t="s">
        <v>600</v>
      </c>
      <c r="L786" s="4" t="s">
        <v>604</v>
      </c>
      <c r="M786" s="4">
        <f>+VLOOKUP(L786,'Cotizacion menor valor'!$C$2:$M$60,11,0)</f>
        <v>1935411.2</v>
      </c>
      <c r="N786" s="4" t="b">
        <f t="shared" si="12"/>
        <v>1</v>
      </c>
      <c r="O786">
        <v>21</v>
      </c>
      <c r="P786" s="2" t="s">
        <v>153</v>
      </c>
      <c r="Q786">
        <v>1935411.2</v>
      </c>
      <c r="R786">
        <v>1935411.2</v>
      </c>
      <c r="S786">
        <v>0</v>
      </c>
      <c r="T786" s="5">
        <v>0</v>
      </c>
    </row>
    <row r="787" spans="2:20" x14ac:dyDescent="0.2">
      <c r="B787" s="2">
        <v>1205615</v>
      </c>
      <c r="C787" s="2" t="s">
        <v>18</v>
      </c>
      <c r="D787" s="2" t="s">
        <v>46</v>
      </c>
      <c r="E787" s="3">
        <v>45881.450416666667</v>
      </c>
      <c r="G787" s="2" t="s">
        <v>937</v>
      </c>
      <c r="H787" s="2">
        <v>1740422</v>
      </c>
      <c r="I787" s="2" t="s">
        <v>613</v>
      </c>
      <c r="L787" s="4" t="s">
        <v>617</v>
      </c>
      <c r="M787" s="4">
        <f>+VLOOKUP(L787,'Cotizacion menor valor'!$C$2:$M$60,11,0)</f>
        <v>4886918.2</v>
      </c>
      <c r="N787" s="4" t="b">
        <f t="shared" si="12"/>
        <v>1</v>
      </c>
      <c r="O787">
        <v>21</v>
      </c>
      <c r="P787" s="2" t="s">
        <v>153</v>
      </c>
      <c r="Q787">
        <v>4886918.2</v>
      </c>
      <c r="R787">
        <v>4886918.2</v>
      </c>
      <c r="S787">
        <v>0</v>
      </c>
      <c r="T787" s="5">
        <v>0</v>
      </c>
    </row>
    <row r="788" spans="2:20" x14ac:dyDescent="0.2">
      <c r="B788" s="2">
        <v>1205615</v>
      </c>
      <c r="C788" s="2" t="s">
        <v>18</v>
      </c>
      <c r="D788" s="2" t="s">
        <v>46</v>
      </c>
      <c r="E788" s="3">
        <v>45881.450416666667</v>
      </c>
      <c r="G788" s="2" t="s">
        <v>937</v>
      </c>
      <c r="H788" s="2">
        <v>1740423</v>
      </c>
      <c r="I788" s="2" t="s">
        <v>626</v>
      </c>
      <c r="L788" s="4" t="s">
        <v>630</v>
      </c>
      <c r="M788" s="4">
        <f>+VLOOKUP(L788,'Cotizacion menor valor'!$C$2:$M$60,11,0)</f>
        <v>2168996.63</v>
      </c>
      <c r="N788" s="4" t="b">
        <f t="shared" si="12"/>
        <v>1</v>
      </c>
      <c r="O788">
        <v>21</v>
      </c>
      <c r="P788" s="2" t="s">
        <v>153</v>
      </c>
      <c r="Q788">
        <v>2168996.63</v>
      </c>
      <c r="R788">
        <v>2168996.63</v>
      </c>
      <c r="S788">
        <v>0</v>
      </c>
      <c r="T788" s="5">
        <v>0</v>
      </c>
    </row>
    <row r="789" spans="2:20" x14ac:dyDescent="0.2">
      <c r="B789" s="2">
        <v>1205615</v>
      </c>
      <c r="C789" s="2" t="s">
        <v>18</v>
      </c>
      <c r="D789" s="2" t="s">
        <v>46</v>
      </c>
      <c r="E789" s="3">
        <v>45881.450416666667</v>
      </c>
      <c r="G789" s="2" t="s">
        <v>937</v>
      </c>
      <c r="H789" s="2">
        <v>1740424</v>
      </c>
      <c r="I789" s="2" t="s">
        <v>639</v>
      </c>
      <c r="L789" t="s">
        <v>643</v>
      </c>
      <c r="M789" s="4">
        <f>+VLOOKUP(L789,'Cotizacion menor valor'!$C$2:$M$60,11,0)</f>
        <v>320683.68</v>
      </c>
      <c r="N789" s="4" t="b">
        <f t="shared" si="12"/>
        <v>1</v>
      </c>
      <c r="O789">
        <v>21</v>
      </c>
      <c r="P789" s="2" t="s">
        <v>153</v>
      </c>
      <c r="Q789">
        <v>424529.97</v>
      </c>
      <c r="R789">
        <v>320683.68</v>
      </c>
      <c r="S789">
        <v>2180772.09</v>
      </c>
      <c r="T789" s="5">
        <v>0.24461474416046528</v>
      </c>
    </row>
    <row r="790" spans="2:20" x14ac:dyDescent="0.2">
      <c r="B790" s="2">
        <v>1205615</v>
      </c>
      <c r="C790" s="2" t="s">
        <v>18</v>
      </c>
      <c r="D790" s="2" t="s">
        <v>46</v>
      </c>
      <c r="E790" s="3">
        <v>45881.450416666667</v>
      </c>
      <c r="G790" s="2" t="s">
        <v>937</v>
      </c>
      <c r="H790" s="2">
        <v>1740425</v>
      </c>
      <c r="I790" s="2" t="s">
        <v>652</v>
      </c>
      <c r="L790" s="4" t="s">
        <v>656</v>
      </c>
      <c r="M790" s="4">
        <f>+VLOOKUP(L790,'Cotizacion menor valor'!$C$2:$M$60,11,0)</f>
        <v>42581.88</v>
      </c>
      <c r="N790" s="4" t="b">
        <f t="shared" si="12"/>
        <v>1</v>
      </c>
      <c r="O790">
        <v>21</v>
      </c>
      <c r="P790" s="2" t="s">
        <v>153</v>
      </c>
      <c r="Q790">
        <v>42581.88</v>
      </c>
      <c r="R790">
        <v>42581.88</v>
      </c>
      <c r="S790">
        <v>0</v>
      </c>
      <c r="T790" s="5">
        <v>0</v>
      </c>
    </row>
    <row r="791" spans="2:20" x14ac:dyDescent="0.2">
      <c r="B791" s="2">
        <v>1205615</v>
      </c>
      <c r="C791" s="2" t="s">
        <v>18</v>
      </c>
      <c r="D791" s="2" t="s">
        <v>46</v>
      </c>
      <c r="E791" s="3">
        <v>45881.450416666667</v>
      </c>
      <c r="G791" s="2" t="s">
        <v>937</v>
      </c>
      <c r="H791" s="2">
        <v>1740426</v>
      </c>
      <c r="I791" s="2" t="s">
        <v>665</v>
      </c>
      <c r="L791" s="4" t="s">
        <v>669</v>
      </c>
      <c r="M791" s="4">
        <f>+VLOOKUP(L791,'Cotizacion menor valor'!$C$2:$M$60,11,0)</f>
        <v>2020798.2</v>
      </c>
      <c r="N791" s="4" t="b">
        <f t="shared" si="12"/>
        <v>1</v>
      </c>
      <c r="O791">
        <v>21</v>
      </c>
      <c r="P791" s="2" t="s">
        <v>153</v>
      </c>
      <c r="Q791">
        <v>2020798.2</v>
      </c>
      <c r="R791">
        <v>2020798.2</v>
      </c>
      <c r="S791">
        <v>0</v>
      </c>
      <c r="T791" s="5">
        <v>0</v>
      </c>
    </row>
    <row r="792" spans="2:20" x14ac:dyDescent="0.2">
      <c r="B792" s="2">
        <v>1205615</v>
      </c>
      <c r="C792" s="2" t="s">
        <v>18</v>
      </c>
      <c r="D792" s="2" t="s">
        <v>46</v>
      </c>
      <c r="E792" s="3">
        <v>45881.450416666667</v>
      </c>
      <c r="G792" s="2" t="s">
        <v>937</v>
      </c>
      <c r="H792" s="2">
        <v>1740427</v>
      </c>
      <c r="I792" s="2" t="s">
        <v>678</v>
      </c>
      <c r="L792" s="4" t="s">
        <v>682</v>
      </c>
      <c r="M792" s="4">
        <f>+VLOOKUP(L792,'Cotizacion menor valor'!$C$2:$M$60,11,0)</f>
        <v>2203927.0499999998</v>
      </c>
      <c r="N792" s="4" t="b">
        <f t="shared" si="12"/>
        <v>1</v>
      </c>
      <c r="O792">
        <v>21</v>
      </c>
      <c r="P792" s="2" t="s">
        <v>153</v>
      </c>
      <c r="Q792">
        <v>2203927.0499999998</v>
      </c>
      <c r="R792">
        <v>2203927.0499999998</v>
      </c>
      <c r="S792">
        <v>0</v>
      </c>
      <c r="T792" s="5">
        <v>0</v>
      </c>
    </row>
    <row r="793" spans="2:20" x14ac:dyDescent="0.2">
      <c r="B793" s="2">
        <v>1205615</v>
      </c>
      <c r="C793" s="2" t="s">
        <v>18</v>
      </c>
      <c r="D793" s="2" t="s">
        <v>46</v>
      </c>
      <c r="E793" s="3">
        <v>45881.450416666667</v>
      </c>
      <c r="G793" s="2" t="s">
        <v>937</v>
      </c>
      <c r="H793" s="2">
        <v>1740428</v>
      </c>
      <c r="I793" s="2" t="s">
        <v>691</v>
      </c>
      <c r="L793" s="4" t="s">
        <v>695</v>
      </c>
      <c r="M793" s="4">
        <f>+VLOOKUP(L793,'Cotizacion menor valor'!$C$2:$M$60,11,0)</f>
        <v>1609977.55</v>
      </c>
      <c r="N793" s="4" t="b">
        <f t="shared" si="12"/>
        <v>1</v>
      </c>
      <c r="O793">
        <v>21</v>
      </c>
      <c r="P793" s="2" t="s">
        <v>153</v>
      </c>
      <c r="Q793">
        <v>3389657.9</v>
      </c>
      <c r="R793">
        <v>1609977.55</v>
      </c>
      <c r="S793">
        <v>37373287.350000001</v>
      </c>
      <c r="T793" s="5">
        <v>0.52503243763920837</v>
      </c>
    </row>
    <row r="794" spans="2:20" x14ac:dyDescent="0.2">
      <c r="B794" s="2">
        <v>1205615</v>
      </c>
      <c r="C794" s="2" t="s">
        <v>18</v>
      </c>
      <c r="D794" s="2" t="s">
        <v>46</v>
      </c>
      <c r="E794" s="3">
        <v>45881.450416666667</v>
      </c>
      <c r="G794" s="2" t="s">
        <v>937</v>
      </c>
      <c r="H794" s="2">
        <v>1740429</v>
      </c>
      <c r="I794" s="2" t="s">
        <v>704</v>
      </c>
      <c r="L794" s="4" t="s">
        <v>708</v>
      </c>
      <c r="M794" s="4">
        <f>+VLOOKUP(L794,'Cotizacion menor valor'!$C$2:$M$60,11,0)</f>
        <v>784886.22</v>
      </c>
      <c r="N794" s="4" t="b">
        <f t="shared" si="12"/>
        <v>1</v>
      </c>
      <c r="O794">
        <v>21</v>
      </c>
      <c r="P794" s="2" t="s">
        <v>153</v>
      </c>
      <c r="Q794">
        <v>888550.56</v>
      </c>
      <c r="R794">
        <v>784886.22</v>
      </c>
      <c r="S794">
        <v>2176951.14</v>
      </c>
      <c r="T794" s="5">
        <v>0.11666678821292961</v>
      </c>
    </row>
    <row r="795" spans="2:20" x14ac:dyDescent="0.2">
      <c r="B795" s="2">
        <v>1205615</v>
      </c>
      <c r="C795" s="2" t="s">
        <v>18</v>
      </c>
      <c r="D795" s="2" t="s">
        <v>46</v>
      </c>
      <c r="E795" s="3">
        <v>45881.450416666667</v>
      </c>
      <c r="G795" s="2" t="s">
        <v>937</v>
      </c>
      <c r="H795" s="2">
        <v>1740430</v>
      </c>
      <c r="I795" s="2" t="s">
        <v>717</v>
      </c>
      <c r="L795" s="4" t="s">
        <v>721</v>
      </c>
      <c r="M795" s="4">
        <f>+VLOOKUP(L795,'Cotizacion menor valor'!$C$2:$M$60,11,0)</f>
        <v>1808913.23</v>
      </c>
      <c r="N795" s="4" t="b">
        <f t="shared" si="12"/>
        <v>1</v>
      </c>
      <c r="O795">
        <v>21</v>
      </c>
      <c r="P795" s="2" t="s">
        <v>153</v>
      </c>
      <c r="Q795">
        <v>1808913.23</v>
      </c>
      <c r="R795">
        <v>1808913.23</v>
      </c>
      <c r="S795">
        <v>0</v>
      </c>
      <c r="T795" s="5">
        <v>0</v>
      </c>
    </row>
    <row r="796" spans="2:20" x14ac:dyDescent="0.2">
      <c r="B796" s="2">
        <v>1205615</v>
      </c>
      <c r="C796" s="2" t="s">
        <v>18</v>
      </c>
      <c r="D796" s="2" t="s">
        <v>46</v>
      </c>
      <c r="E796" s="3">
        <v>45881.450416666667</v>
      </c>
      <c r="G796" s="2" t="s">
        <v>937</v>
      </c>
      <c r="H796" s="2">
        <v>1740431</v>
      </c>
      <c r="I796" s="2" t="s">
        <v>730</v>
      </c>
      <c r="L796" s="4" t="s">
        <v>734</v>
      </c>
      <c r="M796" s="4">
        <f>+VLOOKUP(L796,'Cotizacion menor valor'!$C$2:$M$60,11,0)</f>
        <v>360340.35</v>
      </c>
      <c r="N796" s="4" t="b">
        <f t="shared" si="12"/>
        <v>1</v>
      </c>
      <c r="O796">
        <v>21</v>
      </c>
      <c r="P796" s="2" t="s">
        <v>153</v>
      </c>
      <c r="Q796">
        <v>2824713.2</v>
      </c>
      <c r="R796">
        <v>360340.35</v>
      </c>
      <c r="S796">
        <v>51751829.850000001</v>
      </c>
      <c r="T796" s="5">
        <v>0.87243294292673679</v>
      </c>
    </row>
    <row r="797" spans="2:20" x14ac:dyDescent="0.2">
      <c r="B797" s="2">
        <v>1205615</v>
      </c>
      <c r="C797" s="2" t="s">
        <v>18</v>
      </c>
      <c r="D797" s="2" t="s">
        <v>46</v>
      </c>
      <c r="E797" s="3">
        <v>45881.450416666667</v>
      </c>
      <c r="G797" s="2" t="s">
        <v>937</v>
      </c>
      <c r="H797" s="2">
        <v>1740432</v>
      </c>
      <c r="I797" s="2" t="s">
        <v>743</v>
      </c>
      <c r="L797" s="4" t="s">
        <v>747</v>
      </c>
      <c r="M797" s="4">
        <f>+VLOOKUP(L797,'Cotizacion menor valor'!$C$2:$M$60,11,0)</f>
        <v>5197933.74</v>
      </c>
      <c r="N797" s="4" t="b">
        <f t="shared" si="12"/>
        <v>1</v>
      </c>
      <c r="O797">
        <v>21</v>
      </c>
      <c r="P797" s="2" t="s">
        <v>153</v>
      </c>
      <c r="Q797">
        <v>11419794.66</v>
      </c>
      <c r="R797">
        <v>5197933.74</v>
      </c>
      <c r="S797">
        <v>130659079.31999999</v>
      </c>
      <c r="T797" s="5">
        <v>0.54483124305144026</v>
      </c>
    </row>
    <row r="798" spans="2:20" x14ac:dyDescent="0.2">
      <c r="B798" s="2">
        <v>1205615</v>
      </c>
      <c r="C798" s="2" t="s">
        <v>18</v>
      </c>
      <c r="D798" s="2" t="s">
        <v>46</v>
      </c>
      <c r="E798" s="3">
        <v>45881.450416666667</v>
      </c>
      <c r="G798" s="2" t="s">
        <v>937</v>
      </c>
      <c r="H798" s="2">
        <v>1740433</v>
      </c>
      <c r="I798" s="2" t="s">
        <v>756</v>
      </c>
      <c r="L798" s="4" t="s">
        <v>760</v>
      </c>
      <c r="M798" s="4">
        <f>+VLOOKUP(L798,'Cotizacion menor valor'!$C$2:$M$60,11,0)</f>
        <v>1401935.47</v>
      </c>
      <c r="N798" s="4" t="b">
        <f t="shared" si="12"/>
        <v>1</v>
      </c>
      <c r="O798">
        <v>21</v>
      </c>
      <c r="P798" s="2" t="s">
        <v>153</v>
      </c>
      <c r="Q798">
        <v>1401935.47</v>
      </c>
      <c r="R798">
        <v>1401935.47</v>
      </c>
      <c r="S798">
        <v>0</v>
      </c>
      <c r="T798" s="5">
        <v>0</v>
      </c>
    </row>
    <row r="799" spans="2:20" x14ac:dyDescent="0.2">
      <c r="B799" s="2">
        <v>1205615</v>
      </c>
      <c r="C799" s="2" t="s">
        <v>18</v>
      </c>
      <c r="D799" s="2" t="s">
        <v>46</v>
      </c>
      <c r="E799" s="3">
        <v>45881.450416666667</v>
      </c>
      <c r="G799" s="2" t="s">
        <v>937</v>
      </c>
      <c r="H799" s="2">
        <v>1740434</v>
      </c>
      <c r="I799" s="2" t="s">
        <v>769</v>
      </c>
      <c r="L799" s="4" t="s">
        <v>773</v>
      </c>
      <c r="M799" s="4">
        <f>+VLOOKUP(L799,'Cotizacion menor valor'!$C$2:$M$60,11,0)</f>
        <v>463017.98</v>
      </c>
      <c r="N799" s="4" t="b">
        <f t="shared" si="12"/>
        <v>1</v>
      </c>
      <c r="O799">
        <v>21</v>
      </c>
      <c r="P799" s="2" t="s">
        <v>153</v>
      </c>
      <c r="Q799">
        <v>993037.24</v>
      </c>
      <c r="R799">
        <v>463017.98</v>
      </c>
      <c r="S799">
        <v>11130404.460000001</v>
      </c>
      <c r="T799" s="5">
        <v>0.53373553241568261</v>
      </c>
    </row>
    <row r="800" spans="2:20" x14ac:dyDescent="0.2">
      <c r="B800" s="2">
        <v>1205615</v>
      </c>
      <c r="C800" s="2" t="s">
        <v>18</v>
      </c>
      <c r="D800" s="2" t="s">
        <v>46</v>
      </c>
      <c r="E800" s="3">
        <v>45881.450416666667</v>
      </c>
      <c r="G800" s="2" t="s">
        <v>937</v>
      </c>
      <c r="H800" s="2">
        <v>1740435</v>
      </c>
      <c r="I800" s="2" t="s">
        <v>782</v>
      </c>
      <c r="L800" s="4" t="s">
        <v>786</v>
      </c>
      <c r="M800" s="4">
        <f>+VLOOKUP(L800,'Cotizacion menor valor'!$C$2:$M$60,11,0)</f>
        <v>1287767.8</v>
      </c>
      <c r="N800" s="4" t="b">
        <f t="shared" si="12"/>
        <v>1</v>
      </c>
      <c r="O800">
        <v>21</v>
      </c>
      <c r="P800" s="2" t="s">
        <v>153</v>
      </c>
      <c r="Q800">
        <v>1864526.6</v>
      </c>
      <c r="R800">
        <v>1287767.8</v>
      </c>
      <c r="S800">
        <v>12111934.800000001</v>
      </c>
      <c r="T800" s="5">
        <v>0.30933256731226039</v>
      </c>
    </row>
    <row r="801" spans="2:20" x14ac:dyDescent="0.2">
      <c r="B801" s="2">
        <v>1205615</v>
      </c>
      <c r="C801" s="2" t="s">
        <v>18</v>
      </c>
      <c r="D801" s="2" t="s">
        <v>46</v>
      </c>
      <c r="E801" s="3">
        <v>45881.450416666667</v>
      </c>
      <c r="G801" s="2" t="s">
        <v>937</v>
      </c>
      <c r="H801" s="2">
        <v>1740436</v>
      </c>
      <c r="I801" s="2" t="s">
        <v>795</v>
      </c>
      <c r="L801" s="4" t="s">
        <v>799</v>
      </c>
      <c r="M801" s="4">
        <f>+VLOOKUP(L801,'Cotizacion menor valor'!$C$2:$M$60,11,0)</f>
        <v>711988.41</v>
      </c>
      <c r="N801" s="4" t="b">
        <f t="shared" si="12"/>
        <v>1</v>
      </c>
      <c r="O801">
        <v>21</v>
      </c>
      <c r="P801" s="2" t="s">
        <v>153</v>
      </c>
      <c r="Q801">
        <v>3077840.67</v>
      </c>
      <c r="R801">
        <v>711988.41</v>
      </c>
      <c r="S801">
        <v>49682897.460000001</v>
      </c>
      <c r="T801" s="5">
        <v>0.76867275264122104</v>
      </c>
    </row>
    <row r="802" spans="2:20" x14ac:dyDescent="0.2">
      <c r="B802" s="2">
        <v>1205615</v>
      </c>
      <c r="C802" s="2" t="s">
        <v>18</v>
      </c>
      <c r="D802" s="2" t="s">
        <v>46</v>
      </c>
      <c r="E802" s="3">
        <v>45881.450416666667</v>
      </c>
      <c r="G802" s="2" t="s">
        <v>937</v>
      </c>
      <c r="H802" s="2">
        <v>1740437</v>
      </c>
      <c r="I802" s="2" t="s">
        <v>808</v>
      </c>
      <c r="L802" s="4" t="s">
        <v>812</v>
      </c>
      <c r="M802" s="4">
        <f>+VLOOKUP(L802,'Cotizacion menor valor'!$C$2:$M$60,11,0)</f>
        <v>302802.92</v>
      </c>
      <c r="N802" s="4" t="b">
        <f t="shared" si="12"/>
        <v>1</v>
      </c>
      <c r="O802">
        <v>21</v>
      </c>
      <c r="P802" s="2" t="s">
        <v>153</v>
      </c>
      <c r="Q802">
        <v>806277.36</v>
      </c>
      <c r="R802">
        <v>302802.92</v>
      </c>
      <c r="S802">
        <v>10572963.24</v>
      </c>
      <c r="T802" s="5">
        <v>0.62444323129698198</v>
      </c>
    </row>
    <row r="803" spans="2:20" x14ac:dyDescent="0.2">
      <c r="B803" s="2">
        <v>1205615</v>
      </c>
      <c r="C803" s="2" t="s">
        <v>18</v>
      </c>
      <c r="D803" s="2" t="s">
        <v>46</v>
      </c>
      <c r="E803" s="3">
        <v>45881.450416666667</v>
      </c>
      <c r="G803" s="2" t="s">
        <v>937</v>
      </c>
      <c r="H803" s="2">
        <v>1740438</v>
      </c>
      <c r="I803" s="2" t="s">
        <v>821</v>
      </c>
      <c r="L803" s="4" t="s">
        <v>825</v>
      </c>
      <c r="M803" s="4">
        <f>+VLOOKUP(L803,'Cotizacion menor valor'!$C$2:$M$60,11,0)</f>
        <v>10613242.800000001</v>
      </c>
      <c r="N803" s="4" t="b">
        <f t="shared" si="12"/>
        <v>1</v>
      </c>
      <c r="O803">
        <v>21</v>
      </c>
      <c r="P803" s="2" t="s">
        <v>153</v>
      </c>
      <c r="Q803">
        <v>14150990.4</v>
      </c>
      <c r="R803">
        <v>10613242.800000001</v>
      </c>
      <c r="S803">
        <v>74292699.599999994</v>
      </c>
      <c r="T803" s="5">
        <v>0.25</v>
      </c>
    </row>
    <row r="804" spans="2:20" x14ac:dyDescent="0.2">
      <c r="B804" s="2">
        <v>1205615</v>
      </c>
      <c r="C804" s="2" t="s">
        <v>18</v>
      </c>
      <c r="D804" s="2" t="s">
        <v>46</v>
      </c>
      <c r="E804" s="3">
        <v>45881.450416666667</v>
      </c>
      <c r="G804" s="2" t="s">
        <v>937</v>
      </c>
      <c r="H804" s="2">
        <v>1740439</v>
      </c>
      <c r="I804" s="2" t="s">
        <v>834</v>
      </c>
      <c r="L804" s="4" t="s">
        <v>838</v>
      </c>
      <c r="M804" s="4">
        <f>+VLOOKUP(L804,'Cotizacion menor valor'!$C$2:$M$60,11,0)</f>
        <v>3784567.2</v>
      </c>
      <c r="N804" s="4" t="b">
        <f t="shared" si="12"/>
        <v>1</v>
      </c>
      <c r="O804">
        <v>21</v>
      </c>
      <c r="P804" s="2" t="s">
        <v>153</v>
      </c>
      <c r="Q804">
        <v>3784567.2</v>
      </c>
      <c r="R804">
        <v>3784567.2</v>
      </c>
      <c r="S804">
        <v>0</v>
      </c>
      <c r="T804" s="5">
        <v>0</v>
      </c>
    </row>
    <row r="805" spans="2:20" x14ac:dyDescent="0.2">
      <c r="B805" s="2">
        <v>1205615</v>
      </c>
      <c r="C805" s="2" t="s">
        <v>18</v>
      </c>
      <c r="D805" s="2" t="s">
        <v>46</v>
      </c>
      <c r="E805" s="3">
        <v>45881.450416666667</v>
      </c>
      <c r="G805" s="2" t="s">
        <v>937</v>
      </c>
      <c r="H805" s="2">
        <v>1740440</v>
      </c>
      <c r="I805" s="2" t="s">
        <v>847</v>
      </c>
      <c r="L805" s="31" t="s">
        <v>847</v>
      </c>
      <c r="M805" s="4" t="e">
        <f>+VLOOKUP(L805,'Cotizacion menor valor'!$C$2:$M$60,11,0)</f>
        <v>#N/A</v>
      </c>
      <c r="N805" s="4" t="str">
        <f t="shared" si="12"/>
        <v>n/a</v>
      </c>
      <c r="O805">
        <v>1</v>
      </c>
      <c r="P805" s="2" t="s">
        <v>153</v>
      </c>
      <c r="Q805">
        <v>0</v>
      </c>
      <c r="R805">
        <v>0</v>
      </c>
      <c r="S805">
        <v>0</v>
      </c>
      <c r="T805" s="5"/>
    </row>
    <row r="806" spans="2:20" x14ac:dyDescent="0.2">
      <c r="B806" s="2">
        <v>1205615</v>
      </c>
      <c r="C806" s="2" t="s">
        <v>18</v>
      </c>
      <c r="D806" s="2" t="s">
        <v>46</v>
      </c>
      <c r="E806" s="3">
        <v>45881.450416666667</v>
      </c>
      <c r="G806" s="2" t="s">
        <v>937</v>
      </c>
      <c r="H806" s="2">
        <v>1740441</v>
      </c>
      <c r="I806" s="2" t="s">
        <v>860</v>
      </c>
      <c r="L806" s="31" t="s">
        <v>860</v>
      </c>
      <c r="M806" s="4" t="e">
        <f>+VLOOKUP(L806,'Cotizacion menor valor'!$C$2:$M$60,11,0)</f>
        <v>#N/A</v>
      </c>
      <c r="N806" s="4" t="str">
        <f t="shared" si="12"/>
        <v>n/a</v>
      </c>
      <c r="O806">
        <v>1</v>
      </c>
      <c r="P806" s="2" t="s">
        <v>153</v>
      </c>
      <c r="Q806">
        <v>3640399765.46</v>
      </c>
      <c r="R806">
        <v>3564766039.3800001</v>
      </c>
      <c r="S806">
        <v>75633726.079999998</v>
      </c>
      <c r="T806" s="5">
        <v>2.0776214414035085E-2</v>
      </c>
    </row>
    <row r="807" spans="2:20" x14ac:dyDescent="0.2">
      <c r="B807" s="2">
        <v>1205615</v>
      </c>
      <c r="C807" s="2" t="s">
        <v>18</v>
      </c>
      <c r="D807" s="2" t="s">
        <v>46</v>
      </c>
      <c r="E807" s="3">
        <v>45881.450416666667</v>
      </c>
      <c r="G807" s="2" t="s">
        <v>937</v>
      </c>
      <c r="H807" s="2">
        <v>1740442</v>
      </c>
      <c r="I807" s="2" t="s">
        <v>873</v>
      </c>
      <c r="L807" s="31" t="s">
        <v>873</v>
      </c>
      <c r="M807" s="4" t="e">
        <f>+VLOOKUP(L807,'Cotizacion menor valor'!$C$2:$M$60,11,0)</f>
        <v>#N/A</v>
      </c>
      <c r="N807" s="4" t="str">
        <f t="shared" si="12"/>
        <v>n/a</v>
      </c>
      <c r="O807">
        <v>1</v>
      </c>
      <c r="P807" s="2" t="s">
        <v>153</v>
      </c>
      <c r="Q807">
        <v>691675955.44000006</v>
      </c>
      <c r="R807">
        <v>677305547.48000002</v>
      </c>
      <c r="S807">
        <v>14370407.960000001</v>
      </c>
      <c r="T807" s="5">
        <v>2.0776214420896656E-2</v>
      </c>
    </row>
    <row r="808" spans="2:20" x14ac:dyDescent="0.2">
      <c r="B808" s="2">
        <v>1209853</v>
      </c>
      <c r="C808" s="2" t="s">
        <v>19</v>
      </c>
      <c r="D808" s="2" t="s">
        <v>47</v>
      </c>
      <c r="E808" s="3">
        <v>45881.634328703702</v>
      </c>
      <c r="G808" s="2" t="s">
        <v>937</v>
      </c>
      <c r="H808" s="2">
        <v>1740381</v>
      </c>
      <c r="I808" s="2" t="s">
        <v>64</v>
      </c>
      <c r="L808" s="4" t="s">
        <v>993</v>
      </c>
      <c r="M808" s="4" t="e">
        <f>+VLOOKUP(L808,'Cotizacion menor valor'!$C$2:$M$60,11,0)</f>
        <v>#N/A</v>
      </c>
      <c r="N808" s="4" t="str">
        <f t="shared" si="12"/>
        <v>n/a</v>
      </c>
      <c r="O808">
        <v>21</v>
      </c>
      <c r="P808" s="2" t="s">
        <v>84</v>
      </c>
      <c r="Q808">
        <v>1450014991.3499999</v>
      </c>
      <c r="R808">
        <v>1450014991.3499999</v>
      </c>
      <c r="S808">
        <v>0</v>
      </c>
      <c r="T808" s="5">
        <v>0</v>
      </c>
    </row>
    <row r="809" spans="2:20" x14ac:dyDescent="0.2">
      <c r="B809" s="2">
        <v>1209853</v>
      </c>
      <c r="C809" s="2" t="s">
        <v>19</v>
      </c>
      <c r="D809" s="2" t="s">
        <v>47</v>
      </c>
      <c r="E809" s="3">
        <v>45881.634328703702</v>
      </c>
      <c r="G809" s="2" t="s">
        <v>937</v>
      </c>
      <c r="H809" s="2">
        <v>1740382</v>
      </c>
      <c r="I809" s="2" t="s">
        <v>92</v>
      </c>
      <c r="L809" s="4" t="s">
        <v>994</v>
      </c>
      <c r="M809" s="4" t="e">
        <f>+VLOOKUP(L809,'Cotizacion menor valor'!$C$2:$M$60,11,0)</f>
        <v>#N/A</v>
      </c>
      <c r="N809" s="4" t="str">
        <f t="shared" si="12"/>
        <v>n/a</v>
      </c>
      <c r="O809">
        <v>21</v>
      </c>
      <c r="P809" s="2" t="s">
        <v>84</v>
      </c>
      <c r="Q809">
        <v>9590460</v>
      </c>
      <c r="R809">
        <v>9590460</v>
      </c>
      <c r="S809">
        <v>0</v>
      </c>
      <c r="T809" s="5">
        <v>0</v>
      </c>
    </row>
    <row r="810" spans="2:20" x14ac:dyDescent="0.2">
      <c r="B810" s="2">
        <v>1209853</v>
      </c>
      <c r="C810" s="2" t="s">
        <v>19</v>
      </c>
      <c r="D810" s="2" t="s">
        <v>47</v>
      </c>
      <c r="E810" s="3">
        <v>45881.634328703702</v>
      </c>
      <c r="G810" s="2" t="s">
        <v>937</v>
      </c>
      <c r="H810" s="2">
        <v>1740383</v>
      </c>
      <c r="I810" s="2" t="s">
        <v>105</v>
      </c>
      <c r="L810" s="31" t="s">
        <v>997</v>
      </c>
      <c r="M810" s="4" t="e">
        <f>+VLOOKUP(L810,'Cotizacion menor valor'!$C$2:$M$60,11,0)</f>
        <v>#N/A</v>
      </c>
      <c r="N810" s="4" t="str">
        <f t="shared" si="12"/>
        <v>n/a</v>
      </c>
      <c r="O810">
        <v>21</v>
      </c>
      <c r="P810" s="2" t="s">
        <v>84</v>
      </c>
      <c r="Q810">
        <v>935307.52</v>
      </c>
      <c r="R810">
        <v>935307.52</v>
      </c>
      <c r="S810">
        <v>0</v>
      </c>
      <c r="T810" s="5">
        <v>0</v>
      </c>
    </row>
    <row r="811" spans="2:20" x14ac:dyDescent="0.2">
      <c r="B811" s="2">
        <v>1209853</v>
      </c>
      <c r="C811" s="2" t="s">
        <v>19</v>
      </c>
      <c r="D811" s="2" t="s">
        <v>47</v>
      </c>
      <c r="E811" s="3">
        <v>45881.634328703702</v>
      </c>
      <c r="G811" s="2" t="s">
        <v>937</v>
      </c>
      <c r="H811" s="2">
        <v>1740384</v>
      </c>
      <c r="I811" s="2" t="s">
        <v>118</v>
      </c>
      <c r="L811" s="4" t="s">
        <v>995</v>
      </c>
      <c r="M811" s="4" t="e">
        <f>+VLOOKUP(L811,'Cotizacion menor valor'!$C$2:$M$60,11,0)</f>
        <v>#N/A</v>
      </c>
      <c r="N811" s="4" t="str">
        <f t="shared" si="12"/>
        <v>n/a</v>
      </c>
      <c r="O811">
        <v>21</v>
      </c>
      <c r="P811" s="2" t="s">
        <v>84</v>
      </c>
      <c r="Q811">
        <v>87282455.790000007</v>
      </c>
      <c r="R811">
        <v>87282455.790000007</v>
      </c>
      <c r="S811">
        <v>0</v>
      </c>
      <c r="T811" s="5">
        <v>0</v>
      </c>
    </row>
    <row r="812" spans="2:20" x14ac:dyDescent="0.2">
      <c r="B812" s="2">
        <v>1209853</v>
      </c>
      <c r="C812" s="2" t="s">
        <v>19</v>
      </c>
      <c r="D812" s="2" t="s">
        <v>47</v>
      </c>
      <c r="E812" s="3">
        <v>45881.634328703702</v>
      </c>
      <c r="G812" s="2" t="s">
        <v>937</v>
      </c>
      <c r="H812" s="2">
        <v>1740385</v>
      </c>
      <c r="I812" s="2" t="s">
        <v>131</v>
      </c>
      <c r="L812" s="4" t="s">
        <v>996</v>
      </c>
      <c r="M812" s="4" t="e">
        <f>+VLOOKUP(L812,'Cotizacion menor valor'!$C$2:$M$60,11,0)</f>
        <v>#N/A</v>
      </c>
      <c r="N812" s="4" t="str">
        <f t="shared" si="12"/>
        <v>n/a</v>
      </c>
      <c r="O812">
        <v>21</v>
      </c>
      <c r="P812" s="2" t="s">
        <v>84</v>
      </c>
      <c r="Q812">
        <v>25340067.809999999</v>
      </c>
      <c r="R812">
        <v>25340067.809999999</v>
      </c>
      <c r="S812">
        <v>0</v>
      </c>
      <c r="T812" s="5">
        <v>0</v>
      </c>
    </row>
    <row r="813" spans="2:20" x14ac:dyDescent="0.2">
      <c r="B813" s="2">
        <v>1209853</v>
      </c>
      <c r="C813" s="2" t="s">
        <v>19</v>
      </c>
      <c r="D813" s="2" t="s">
        <v>47</v>
      </c>
      <c r="E813" s="3">
        <v>45881.634328703702</v>
      </c>
      <c r="G813" s="2" t="s">
        <v>937</v>
      </c>
      <c r="H813" s="2">
        <v>1740386</v>
      </c>
      <c r="I813" s="2" t="s">
        <v>144</v>
      </c>
      <c r="L813" s="4" t="s">
        <v>148</v>
      </c>
      <c r="M813" s="4">
        <f>+VLOOKUP(L813,'Cotizacion menor valor'!$C$2:$M$60,11,0)</f>
        <v>2885395.65</v>
      </c>
      <c r="N813" s="4" t="b">
        <f t="shared" si="12"/>
        <v>1</v>
      </c>
      <c r="O813">
        <v>21</v>
      </c>
      <c r="P813" s="2" t="s">
        <v>153</v>
      </c>
      <c r="Q813">
        <v>3107185.55</v>
      </c>
      <c r="R813">
        <v>2885395.65</v>
      </c>
      <c r="S813">
        <v>4657587.9000000004</v>
      </c>
      <c r="T813" s="5">
        <v>7.1379676698097416E-2</v>
      </c>
    </row>
    <row r="814" spans="2:20" x14ac:dyDescent="0.2">
      <c r="B814" s="2">
        <v>1209853</v>
      </c>
      <c r="C814" s="2" t="s">
        <v>19</v>
      </c>
      <c r="D814" s="2" t="s">
        <v>47</v>
      </c>
      <c r="E814" s="3">
        <v>45881.634328703702</v>
      </c>
      <c r="G814" s="2" t="s">
        <v>937</v>
      </c>
      <c r="H814" s="2">
        <v>1740387</v>
      </c>
      <c r="I814" s="2" t="s">
        <v>158</v>
      </c>
      <c r="L814" s="4" t="s">
        <v>162</v>
      </c>
      <c r="M814" s="4">
        <f>+VLOOKUP(L814,'Cotizacion menor valor'!$C$2:$M$60,11,0)</f>
        <v>1518675.72</v>
      </c>
      <c r="N814" s="4" t="b">
        <f t="shared" si="12"/>
        <v>1</v>
      </c>
      <c r="O814">
        <v>21</v>
      </c>
      <c r="P814" s="2" t="s">
        <v>153</v>
      </c>
      <c r="Q814">
        <v>2122648.56</v>
      </c>
      <c r="R814">
        <v>1518675.72</v>
      </c>
      <c r="S814">
        <v>12683429.640000001</v>
      </c>
      <c r="T814" s="5">
        <v>0.28453737061400308</v>
      </c>
    </row>
    <row r="815" spans="2:20" x14ac:dyDescent="0.2">
      <c r="B815" s="2">
        <v>1209853</v>
      </c>
      <c r="C815" s="2" t="s">
        <v>19</v>
      </c>
      <c r="D815" s="2" t="s">
        <v>47</v>
      </c>
      <c r="E815" s="3">
        <v>45881.634328703702</v>
      </c>
      <c r="G815" s="2" t="s">
        <v>937</v>
      </c>
      <c r="H815" s="2">
        <v>1740388</v>
      </c>
      <c r="I815" s="2" t="s">
        <v>171</v>
      </c>
      <c r="L815" s="4" t="s">
        <v>175</v>
      </c>
      <c r="M815" s="4">
        <f>+VLOOKUP(L815,'Cotizacion menor valor'!$C$2:$M$60,11,0)</f>
        <v>2641589.5</v>
      </c>
      <c r="N815" s="4" t="b">
        <f t="shared" si="12"/>
        <v>1</v>
      </c>
      <c r="O815">
        <v>21</v>
      </c>
      <c r="P815" s="2" t="s">
        <v>153</v>
      </c>
      <c r="Q815">
        <v>3954597.45</v>
      </c>
      <c r="R815">
        <v>2641589.5</v>
      </c>
      <c r="S815">
        <v>27573166.949999999</v>
      </c>
      <c r="T815" s="5">
        <v>0.33202063335169552</v>
      </c>
    </row>
    <row r="816" spans="2:20" x14ac:dyDescent="0.2">
      <c r="B816" s="2">
        <v>1209853</v>
      </c>
      <c r="C816" s="2" t="s">
        <v>19</v>
      </c>
      <c r="D816" s="2" t="s">
        <v>47</v>
      </c>
      <c r="E816" s="3">
        <v>45881.634328703702</v>
      </c>
      <c r="G816" s="2" t="s">
        <v>937</v>
      </c>
      <c r="H816" s="2">
        <v>1740389</v>
      </c>
      <c r="I816" s="2" t="s">
        <v>184</v>
      </c>
      <c r="L816" s="4" t="s">
        <v>188</v>
      </c>
      <c r="M816" s="4">
        <f>+VLOOKUP(L816,'Cotizacion menor valor'!$C$2:$M$60,11,0)</f>
        <v>1236194.1000000001</v>
      </c>
      <c r="N816" s="4" t="b">
        <f t="shared" si="12"/>
        <v>1</v>
      </c>
      <c r="O816">
        <v>21</v>
      </c>
      <c r="P816" s="2" t="s">
        <v>153</v>
      </c>
      <c r="Q816">
        <v>2264158.98</v>
      </c>
      <c r="R816">
        <v>1236194.1000000001</v>
      </c>
      <c r="S816">
        <v>21587262.48</v>
      </c>
      <c r="T816" s="5">
        <v>0.45401621046946095</v>
      </c>
    </row>
    <row r="817" spans="2:20" x14ac:dyDescent="0.2">
      <c r="B817" s="2">
        <v>1209853</v>
      </c>
      <c r="C817" s="2" t="s">
        <v>19</v>
      </c>
      <c r="D817" s="2" t="s">
        <v>47</v>
      </c>
      <c r="E817" s="3">
        <v>45881.634328703702</v>
      </c>
      <c r="G817" s="2" t="s">
        <v>937</v>
      </c>
      <c r="H817" s="2">
        <v>1740390</v>
      </c>
      <c r="I817" s="2" t="s">
        <v>197</v>
      </c>
      <c r="L817" s="4" t="s">
        <v>201</v>
      </c>
      <c r="M817" s="4">
        <f>+VLOOKUP(L817,'Cotizacion menor valor'!$C$2:$M$60,11,0)</f>
        <v>3156483.66</v>
      </c>
      <c r="N817" s="4" t="b">
        <f t="shared" si="12"/>
        <v>1</v>
      </c>
      <c r="O817">
        <v>21</v>
      </c>
      <c r="P817" s="2" t="s">
        <v>153</v>
      </c>
      <c r="Q817">
        <v>5935735.5899999999</v>
      </c>
      <c r="R817">
        <v>3156483.66</v>
      </c>
      <c r="S817">
        <v>58364290.530000001</v>
      </c>
      <c r="T817" s="5">
        <v>0.46822367470044263</v>
      </c>
    </row>
    <row r="818" spans="2:20" x14ac:dyDescent="0.2">
      <c r="B818" s="2">
        <v>1209853</v>
      </c>
      <c r="C818" s="2" t="s">
        <v>19</v>
      </c>
      <c r="D818" s="2" t="s">
        <v>47</v>
      </c>
      <c r="E818" s="3">
        <v>45881.634328703702</v>
      </c>
      <c r="G818" s="2" t="s">
        <v>937</v>
      </c>
      <c r="H818" s="2">
        <v>1740391</v>
      </c>
      <c r="I818" s="2" t="s">
        <v>210</v>
      </c>
      <c r="L818" s="4" t="s">
        <v>214</v>
      </c>
      <c r="M818" s="4">
        <f>+VLOOKUP(L818,'Cotizacion menor valor'!$C$2:$M$60,11,0)</f>
        <v>3062101.38</v>
      </c>
      <c r="N818" s="4" t="b">
        <f t="shared" si="12"/>
        <v>1</v>
      </c>
      <c r="O818">
        <v>21</v>
      </c>
      <c r="P818" s="2" t="s">
        <v>153</v>
      </c>
      <c r="Q818">
        <v>6509456.0999999996</v>
      </c>
      <c r="R818">
        <v>3062101.38</v>
      </c>
      <c r="S818">
        <v>72394449.120000005</v>
      </c>
      <c r="T818" s="5">
        <v>0.52959182257946247</v>
      </c>
    </row>
    <row r="819" spans="2:20" x14ac:dyDescent="0.2">
      <c r="B819" s="2">
        <v>1209853</v>
      </c>
      <c r="C819" s="2" t="s">
        <v>19</v>
      </c>
      <c r="D819" s="2" t="s">
        <v>47</v>
      </c>
      <c r="E819" s="3">
        <v>45881.634328703702</v>
      </c>
      <c r="G819" s="2" t="s">
        <v>937</v>
      </c>
      <c r="H819" s="2">
        <v>1740392</v>
      </c>
      <c r="I819" s="2" t="s">
        <v>223</v>
      </c>
      <c r="L819" s="4" t="s">
        <v>227</v>
      </c>
      <c r="M819" s="4">
        <f>+VLOOKUP(L819,'Cotizacion menor valor'!$C$2:$M$60,11,0)</f>
        <v>355254.39</v>
      </c>
      <c r="N819" s="4" t="b">
        <f t="shared" si="12"/>
        <v>1</v>
      </c>
      <c r="O819">
        <v>21</v>
      </c>
      <c r="P819" s="2" t="s">
        <v>153</v>
      </c>
      <c r="Q819">
        <v>566039.1</v>
      </c>
      <c r="R819">
        <v>355254.39</v>
      </c>
      <c r="S819">
        <v>4426478.91</v>
      </c>
      <c r="T819" s="5">
        <v>0.37238542355112925</v>
      </c>
    </row>
    <row r="820" spans="2:20" x14ac:dyDescent="0.2">
      <c r="B820" s="2">
        <v>1209853</v>
      </c>
      <c r="C820" s="2" t="s">
        <v>19</v>
      </c>
      <c r="D820" s="2" t="s">
        <v>47</v>
      </c>
      <c r="E820" s="3">
        <v>45881.634328703702</v>
      </c>
      <c r="G820" s="2" t="s">
        <v>937</v>
      </c>
      <c r="H820" s="2">
        <v>1740393</v>
      </c>
      <c r="I820" s="2" t="s">
        <v>236</v>
      </c>
      <c r="L820" s="4" t="s">
        <v>240</v>
      </c>
      <c r="M820" s="4">
        <f>+VLOOKUP(L820,'Cotizacion menor valor'!$C$2:$M$60,11,0)</f>
        <v>293916.18</v>
      </c>
      <c r="N820" s="4" t="b">
        <f t="shared" si="12"/>
        <v>1</v>
      </c>
      <c r="O820">
        <v>21</v>
      </c>
      <c r="P820" s="2" t="s">
        <v>153</v>
      </c>
      <c r="Q820">
        <v>495285.18</v>
      </c>
      <c r="R820">
        <v>293916.18</v>
      </c>
      <c r="S820">
        <v>4228749</v>
      </c>
      <c r="T820" s="5">
        <v>0.40657182595287827</v>
      </c>
    </row>
    <row r="821" spans="2:20" x14ac:dyDescent="0.2">
      <c r="B821" s="2">
        <v>1209853</v>
      </c>
      <c r="C821" s="2" t="s">
        <v>19</v>
      </c>
      <c r="D821" s="2" t="s">
        <v>47</v>
      </c>
      <c r="E821" s="3">
        <v>45881.634328703702</v>
      </c>
      <c r="G821" s="2" t="s">
        <v>937</v>
      </c>
      <c r="H821" s="2">
        <v>1740394</v>
      </c>
      <c r="I821" s="2" t="s">
        <v>249</v>
      </c>
      <c r="L821" s="4" t="s">
        <v>253</v>
      </c>
      <c r="M821" s="4">
        <f>+VLOOKUP(L821,'Cotizacion menor valor'!$C$2:$M$60,11,0)</f>
        <v>7909194.9000000004</v>
      </c>
      <c r="N821" s="4" t="b">
        <f t="shared" si="12"/>
        <v>0</v>
      </c>
      <c r="O821">
        <v>21</v>
      </c>
      <c r="P821" s="2" t="s">
        <v>153</v>
      </c>
      <c r="Q821">
        <v>7909194.9000000004</v>
      </c>
      <c r="R821">
        <v>24057318.600000001</v>
      </c>
      <c r="S821">
        <v>-339110597.69999999</v>
      </c>
      <c r="T821" s="5">
        <v>-2.0416899449525512</v>
      </c>
    </row>
    <row r="822" spans="2:20" x14ac:dyDescent="0.2">
      <c r="B822" s="2">
        <v>1209853</v>
      </c>
      <c r="C822" s="2" t="s">
        <v>19</v>
      </c>
      <c r="D822" s="2" t="s">
        <v>47</v>
      </c>
      <c r="E822" s="3">
        <v>45881.634328703702</v>
      </c>
      <c r="G822" s="2" t="s">
        <v>937</v>
      </c>
      <c r="H822" s="2">
        <v>1740395</v>
      </c>
      <c r="I822" s="2" t="s">
        <v>262</v>
      </c>
      <c r="L822" s="4" t="s">
        <v>266</v>
      </c>
      <c r="M822" s="4">
        <f>+VLOOKUP(L822,'Cotizacion menor valor'!$C$2:$M$60,11,0)</f>
        <v>1981138.14</v>
      </c>
      <c r="N822" s="4" t="b">
        <f t="shared" si="12"/>
        <v>0</v>
      </c>
      <c r="O822">
        <v>21</v>
      </c>
      <c r="P822" s="2" t="s">
        <v>153</v>
      </c>
      <c r="Q822">
        <v>1981138.14</v>
      </c>
      <c r="R822">
        <v>4360442.5199999996</v>
      </c>
      <c r="S822">
        <v>-49965391.979999997</v>
      </c>
      <c r="T822" s="5">
        <v>-1.2009785344902804</v>
      </c>
    </row>
    <row r="823" spans="2:20" x14ac:dyDescent="0.2">
      <c r="B823" s="2">
        <v>1209853</v>
      </c>
      <c r="C823" s="2" t="s">
        <v>19</v>
      </c>
      <c r="D823" s="2" t="s">
        <v>47</v>
      </c>
      <c r="E823" s="3">
        <v>45881.634328703702</v>
      </c>
      <c r="G823" s="2" t="s">
        <v>937</v>
      </c>
      <c r="H823" s="2">
        <v>1740396</v>
      </c>
      <c r="I823" s="2" t="s">
        <v>275</v>
      </c>
      <c r="L823" s="4" t="s">
        <v>279</v>
      </c>
      <c r="M823" s="4">
        <f>+VLOOKUP(L823,'Cotizacion menor valor'!$C$2:$M$60,11,0)</f>
        <v>820677.36</v>
      </c>
      <c r="N823" s="4" t="b">
        <f t="shared" si="12"/>
        <v>1</v>
      </c>
      <c r="O823">
        <v>21</v>
      </c>
      <c r="P823" s="2" t="s">
        <v>153</v>
      </c>
      <c r="Q823">
        <v>2122648.56</v>
      </c>
      <c r="R823">
        <v>820677.36</v>
      </c>
      <c r="S823">
        <v>27341395.199999999</v>
      </c>
      <c r="T823" s="5">
        <v>0.61337106129334951</v>
      </c>
    </row>
    <row r="824" spans="2:20" x14ac:dyDescent="0.2">
      <c r="B824" s="2">
        <v>1209853</v>
      </c>
      <c r="C824" s="2" t="s">
        <v>19</v>
      </c>
      <c r="D824" s="2" t="s">
        <v>47</v>
      </c>
      <c r="E824" s="3">
        <v>45881.634328703702</v>
      </c>
      <c r="G824" s="2" t="s">
        <v>937</v>
      </c>
      <c r="H824" s="2">
        <v>1740397</v>
      </c>
      <c r="I824" s="2" t="s">
        <v>288</v>
      </c>
      <c r="L824" s="4" t="s">
        <v>292</v>
      </c>
      <c r="M824" s="4">
        <f>+VLOOKUP(L824,'Cotizacion menor valor'!$C$2:$M$60,11,0)</f>
        <v>1371786</v>
      </c>
      <c r="N824" s="4" t="b">
        <f t="shared" si="12"/>
        <v>1</v>
      </c>
      <c r="O824">
        <v>21</v>
      </c>
      <c r="P824" s="2" t="s">
        <v>153</v>
      </c>
      <c r="Q824">
        <v>1981138.14</v>
      </c>
      <c r="R824">
        <v>1371786</v>
      </c>
      <c r="S824">
        <v>12796394.939999999</v>
      </c>
      <c r="T824" s="5">
        <v>0.30757680532060222</v>
      </c>
    </row>
    <row r="825" spans="2:20" x14ac:dyDescent="0.2">
      <c r="B825" s="2">
        <v>1209853</v>
      </c>
      <c r="C825" s="2" t="s">
        <v>19</v>
      </c>
      <c r="D825" s="2" t="s">
        <v>47</v>
      </c>
      <c r="E825" s="3">
        <v>45881.634328703702</v>
      </c>
      <c r="G825" s="2" t="s">
        <v>937</v>
      </c>
      <c r="H825" s="2">
        <v>1740398</v>
      </c>
      <c r="I825" s="2" t="s">
        <v>301</v>
      </c>
      <c r="L825" s="4" t="s">
        <v>305</v>
      </c>
      <c r="M825" s="4">
        <f>+VLOOKUP(L825,'Cotizacion menor valor'!$C$2:$M$60,11,0)</f>
        <v>661411.38</v>
      </c>
      <c r="N825" s="4" t="b">
        <f t="shared" si="12"/>
        <v>1</v>
      </c>
      <c r="O825">
        <v>21</v>
      </c>
      <c r="P825" s="2" t="s">
        <v>153</v>
      </c>
      <c r="Q825">
        <v>990569.07</v>
      </c>
      <c r="R825">
        <v>661411.38</v>
      </c>
      <c r="S825">
        <v>6912311.4900000002</v>
      </c>
      <c r="T825" s="5">
        <v>0.33229150795108109</v>
      </c>
    </row>
    <row r="826" spans="2:20" x14ac:dyDescent="0.2">
      <c r="B826" s="2">
        <v>1209853</v>
      </c>
      <c r="C826" s="2" t="s">
        <v>19</v>
      </c>
      <c r="D826" s="2" t="s">
        <v>47</v>
      </c>
      <c r="E826" s="3">
        <v>45881.634328703702</v>
      </c>
      <c r="G826" s="2" t="s">
        <v>937</v>
      </c>
      <c r="H826" s="2">
        <v>1740399</v>
      </c>
      <c r="I826" s="2" t="s">
        <v>314</v>
      </c>
      <c r="L826" s="4" t="s">
        <v>318</v>
      </c>
      <c r="M826" s="4">
        <f>+VLOOKUP(L826,'Cotizacion menor valor'!$C$2:$M$60,11,0)</f>
        <v>2655015.5499999998</v>
      </c>
      <c r="N826" s="4" t="b">
        <f t="shared" si="12"/>
        <v>0</v>
      </c>
      <c r="O826">
        <v>21</v>
      </c>
      <c r="P826" s="2" t="s">
        <v>153</v>
      </c>
      <c r="Q826">
        <v>2655015.5499999998</v>
      </c>
      <c r="R826">
        <v>3737107.8</v>
      </c>
      <c r="S826">
        <v>-22723937.25</v>
      </c>
      <c r="T826" s="5">
        <v>-0.40756531538958407</v>
      </c>
    </row>
    <row r="827" spans="2:20" x14ac:dyDescent="0.2">
      <c r="B827" s="2">
        <v>1209853</v>
      </c>
      <c r="C827" s="2" t="s">
        <v>19</v>
      </c>
      <c r="D827" s="2" t="s">
        <v>47</v>
      </c>
      <c r="E827" s="3">
        <v>45881.634328703702</v>
      </c>
      <c r="G827" s="2" t="s">
        <v>937</v>
      </c>
      <c r="H827" s="2">
        <v>1740400</v>
      </c>
      <c r="I827" s="2" t="s">
        <v>327</v>
      </c>
      <c r="L827" s="4" t="s">
        <v>331</v>
      </c>
      <c r="M827" s="4">
        <f>+VLOOKUP(L827,'Cotizacion menor valor'!$C$2:$M$60,11,0)</f>
        <v>1330085.46</v>
      </c>
      <c r="N827" s="4" t="b">
        <f t="shared" si="12"/>
        <v>0</v>
      </c>
      <c r="O827">
        <v>21</v>
      </c>
      <c r="P827" s="2" t="s">
        <v>153</v>
      </c>
      <c r="Q827">
        <v>1330085.46</v>
      </c>
      <c r="R827">
        <v>1931906.58</v>
      </c>
      <c r="S827">
        <v>-12638243.52</v>
      </c>
      <c r="T827" s="5">
        <v>-0.45246800908567181</v>
      </c>
    </row>
    <row r="828" spans="2:20" x14ac:dyDescent="0.2">
      <c r="B828" s="2">
        <v>1209853</v>
      </c>
      <c r="C828" s="2" t="s">
        <v>19</v>
      </c>
      <c r="D828" s="2" t="s">
        <v>47</v>
      </c>
      <c r="E828" s="3">
        <v>45881.634328703702</v>
      </c>
      <c r="G828" s="2" t="s">
        <v>937</v>
      </c>
      <c r="H828" s="2">
        <v>1740401</v>
      </c>
      <c r="I828" s="2" t="s">
        <v>340</v>
      </c>
      <c r="L828" s="4" t="s">
        <v>344</v>
      </c>
      <c r="M828" s="4">
        <f>+VLOOKUP(L828,'Cotizacion menor valor'!$C$2:$M$60,11,0)</f>
        <v>215877.7</v>
      </c>
      <c r="N828" s="4" t="b">
        <f t="shared" si="12"/>
        <v>0</v>
      </c>
      <c r="O828">
        <v>21</v>
      </c>
      <c r="P828" s="2" t="s">
        <v>153</v>
      </c>
      <c r="Q828">
        <v>215877.7</v>
      </c>
      <c r="R828">
        <v>393099.5</v>
      </c>
      <c r="S828">
        <v>-3721657.8</v>
      </c>
      <c r="T828" s="5">
        <v>-0.82093611336418726</v>
      </c>
    </row>
    <row r="829" spans="2:20" x14ac:dyDescent="0.2">
      <c r="B829" s="2">
        <v>1209853</v>
      </c>
      <c r="C829" s="2" t="s">
        <v>19</v>
      </c>
      <c r="D829" s="2" t="s">
        <v>47</v>
      </c>
      <c r="E829" s="3">
        <v>45881.634328703702</v>
      </c>
      <c r="G829" s="2" t="s">
        <v>937</v>
      </c>
      <c r="H829" s="2">
        <v>1740402</v>
      </c>
      <c r="I829" s="2" t="s">
        <v>353</v>
      </c>
      <c r="L829" s="4" t="s">
        <v>357</v>
      </c>
      <c r="M829" s="4">
        <f>+VLOOKUP(L829,'Cotizacion menor valor'!$C$2:$M$60,11,0)</f>
        <v>1388728.4</v>
      </c>
      <c r="N829" s="4" t="b">
        <f t="shared" si="12"/>
        <v>0</v>
      </c>
      <c r="O829">
        <v>21</v>
      </c>
      <c r="P829" s="2" t="s">
        <v>153</v>
      </c>
      <c r="Q829">
        <v>1388728.4</v>
      </c>
      <c r="R829">
        <v>2394564.6</v>
      </c>
      <c r="S829">
        <v>-21122560.199999999</v>
      </c>
      <c r="T829" s="5">
        <v>-0.72428575666775452</v>
      </c>
    </row>
    <row r="830" spans="2:20" x14ac:dyDescent="0.2">
      <c r="B830" s="2">
        <v>1209853</v>
      </c>
      <c r="C830" s="2" t="s">
        <v>19</v>
      </c>
      <c r="D830" s="2" t="s">
        <v>47</v>
      </c>
      <c r="E830" s="3">
        <v>45881.634328703702</v>
      </c>
      <c r="G830" s="2" t="s">
        <v>937</v>
      </c>
      <c r="H830" s="2">
        <v>1740403</v>
      </c>
      <c r="I830" s="2" t="s">
        <v>366</v>
      </c>
      <c r="L830" s="4" t="s">
        <v>370</v>
      </c>
      <c r="M830" s="4">
        <f>+VLOOKUP(L830,'Cotizacion menor valor'!$C$2:$M$60,11,0)</f>
        <v>678493.56</v>
      </c>
      <c r="N830" s="4" t="b">
        <f t="shared" si="12"/>
        <v>0</v>
      </c>
      <c r="O830">
        <v>21</v>
      </c>
      <c r="P830" s="2" t="s">
        <v>153</v>
      </c>
      <c r="Q830">
        <v>678493.56</v>
      </c>
      <c r="R830">
        <v>1593467.34</v>
      </c>
      <c r="S830">
        <v>-19214449.379999999</v>
      </c>
      <c r="T830" s="5">
        <v>-1.3485371622392408</v>
      </c>
    </row>
    <row r="831" spans="2:20" x14ac:dyDescent="0.2">
      <c r="B831" s="2">
        <v>1209853</v>
      </c>
      <c r="C831" s="2" t="s">
        <v>19</v>
      </c>
      <c r="D831" s="2" t="s">
        <v>47</v>
      </c>
      <c r="E831" s="3">
        <v>45881.634328703702</v>
      </c>
      <c r="G831" s="2" t="s">
        <v>937</v>
      </c>
      <c r="H831" s="2">
        <v>1740404</v>
      </c>
      <c r="I831" s="2" t="s">
        <v>379</v>
      </c>
      <c r="L831" s="4" t="s">
        <v>383</v>
      </c>
      <c r="M831" s="4">
        <f>+VLOOKUP(L831,'Cotizacion menor valor'!$C$2:$M$60,11,0)</f>
        <v>3347515.15</v>
      </c>
      <c r="N831" s="4" t="b">
        <f t="shared" si="12"/>
        <v>0</v>
      </c>
      <c r="O831">
        <v>21</v>
      </c>
      <c r="P831" s="2" t="s">
        <v>153</v>
      </c>
      <c r="Q831">
        <v>3347515.15</v>
      </c>
      <c r="R831">
        <v>5435179.4400000004</v>
      </c>
      <c r="S831">
        <v>-43840950.090000004</v>
      </c>
      <c r="T831" s="5">
        <v>-0.62364595721097782</v>
      </c>
    </row>
    <row r="832" spans="2:20" x14ac:dyDescent="0.2">
      <c r="B832" s="2">
        <v>1209853</v>
      </c>
      <c r="C832" s="2" t="s">
        <v>19</v>
      </c>
      <c r="D832" s="2" t="s">
        <v>47</v>
      </c>
      <c r="E832" s="3">
        <v>45881.634328703702</v>
      </c>
      <c r="G832" s="2" t="s">
        <v>937</v>
      </c>
      <c r="H832" s="2">
        <v>1740405</v>
      </c>
      <c r="I832" s="2" t="s">
        <v>392</v>
      </c>
      <c r="L832" s="4" t="s">
        <v>396</v>
      </c>
      <c r="M832" s="4">
        <f>+VLOOKUP(L832,'Cotizacion menor valor'!$C$2:$M$60,11,0)</f>
        <v>559044.72</v>
      </c>
      <c r="N832" s="4" t="b">
        <f t="shared" si="12"/>
        <v>0</v>
      </c>
      <c r="O832">
        <v>21</v>
      </c>
      <c r="P832" s="2" t="s">
        <v>153</v>
      </c>
      <c r="Q832">
        <v>559044.72</v>
      </c>
      <c r="R832">
        <v>867083.82</v>
      </c>
      <c r="S832">
        <v>-6468821.0999999996</v>
      </c>
      <c r="T832" s="5">
        <v>-0.55100976537261637</v>
      </c>
    </row>
    <row r="833" spans="2:20" x14ac:dyDescent="0.2">
      <c r="B833" s="2">
        <v>1209853</v>
      </c>
      <c r="C833" s="2" t="s">
        <v>19</v>
      </c>
      <c r="D833" s="2" t="s">
        <v>47</v>
      </c>
      <c r="E833" s="3">
        <v>45881.634328703702</v>
      </c>
      <c r="G833" s="2" t="s">
        <v>937</v>
      </c>
      <c r="H833" s="2">
        <v>1740406</v>
      </c>
      <c r="I833" s="2" t="s">
        <v>405</v>
      </c>
      <c r="L833" s="4" t="s">
        <v>409</v>
      </c>
      <c r="M833" s="4">
        <f>+VLOOKUP(L833,'Cotizacion menor valor'!$C$2:$M$60,11,0)</f>
        <v>5087777.78</v>
      </c>
      <c r="N833" s="4" t="b">
        <f t="shared" si="12"/>
        <v>0</v>
      </c>
      <c r="O833">
        <v>21</v>
      </c>
      <c r="P833" s="2" t="s">
        <v>153</v>
      </c>
      <c r="Q833">
        <v>5087777.78</v>
      </c>
      <c r="R833">
        <v>7106119.4299999997</v>
      </c>
      <c r="S833">
        <v>-42385174.649999999</v>
      </c>
      <c r="T833" s="5">
        <v>-0.39670397121786244</v>
      </c>
    </row>
    <row r="834" spans="2:20" x14ac:dyDescent="0.2">
      <c r="B834" s="2">
        <v>1209853</v>
      </c>
      <c r="C834" s="2" t="s">
        <v>19</v>
      </c>
      <c r="D834" s="2" t="s">
        <v>47</v>
      </c>
      <c r="E834" s="3">
        <v>45881.634328703702</v>
      </c>
      <c r="G834" s="2" t="s">
        <v>937</v>
      </c>
      <c r="H834" s="2">
        <v>1740407</v>
      </c>
      <c r="I834" s="2" t="s">
        <v>418</v>
      </c>
      <c r="L834" s="4" t="s">
        <v>422</v>
      </c>
      <c r="M834" s="4">
        <f>+VLOOKUP(L834,'Cotizacion menor valor'!$C$2:$M$60,11,0)</f>
        <v>3347515.15</v>
      </c>
      <c r="N834" s="4" t="b">
        <f t="shared" si="12"/>
        <v>0</v>
      </c>
      <c r="O834">
        <v>21</v>
      </c>
      <c r="P834" s="2" t="s">
        <v>153</v>
      </c>
      <c r="Q834">
        <v>3347515.15</v>
      </c>
      <c r="R834">
        <v>5990549.0199999996</v>
      </c>
      <c r="S834">
        <v>-55503711.270000003</v>
      </c>
      <c r="T834" s="5">
        <v>-0.78955098082229735</v>
      </c>
    </row>
    <row r="835" spans="2:20" x14ac:dyDescent="0.2">
      <c r="B835" s="2">
        <v>1209853</v>
      </c>
      <c r="C835" s="2" t="s">
        <v>19</v>
      </c>
      <c r="D835" s="2" t="s">
        <v>47</v>
      </c>
      <c r="E835" s="3">
        <v>45881.634328703702</v>
      </c>
      <c r="G835" s="2" t="s">
        <v>937</v>
      </c>
      <c r="H835" s="2">
        <v>1740408</v>
      </c>
      <c r="I835" s="2" t="s">
        <v>431</v>
      </c>
      <c r="L835" s="4" t="s">
        <v>435</v>
      </c>
      <c r="M835" s="4">
        <f>+VLOOKUP(L835,'Cotizacion menor valor'!$C$2:$M$60,11,0)</f>
        <v>1947760.9</v>
      </c>
      <c r="N835" s="4" t="b">
        <f t="shared" ref="N835:N898" si="13">IFERROR(M835=R835,"n/a")</f>
        <v>0</v>
      </c>
      <c r="O835">
        <v>21</v>
      </c>
      <c r="P835" s="2" t="s">
        <v>153</v>
      </c>
      <c r="Q835">
        <v>1947760.9</v>
      </c>
      <c r="R835">
        <v>3371936.75</v>
      </c>
      <c r="S835">
        <v>-29907692.850000001</v>
      </c>
      <c r="T835" s="5">
        <v>-0.73118617896067217</v>
      </c>
    </row>
    <row r="836" spans="2:20" x14ac:dyDescent="0.2">
      <c r="B836" s="2">
        <v>1209853</v>
      </c>
      <c r="C836" s="2" t="s">
        <v>19</v>
      </c>
      <c r="D836" s="2" t="s">
        <v>47</v>
      </c>
      <c r="E836" s="3">
        <v>45881.634328703702</v>
      </c>
      <c r="G836" s="2" t="s">
        <v>937</v>
      </c>
      <c r="H836" s="2">
        <v>1740409</v>
      </c>
      <c r="I836" s="2" t="s">
        <v>444</v>
      </c>
      <c r="L836" s="4" t="s">
        <v>448</v>
      </c>
      <c r="M836" s="4">
        <f>+VLOOKUP(L836,'Cotizacion menor valor'!$C$2:$M$60,11,0)</f>
        <v>2306665.77</v>
      </c>
      <c r="N836" s="4" t="b">
        <f t="shared" si="13"/>
        <v>0</v>
      </c>
      <c r="O836">
        <v>21</v>
      </c>
      <c r="P836" s="2" t="s">
        <v>153</v>
      </c>
      <c r="Q836">
        <v>2355091.08</v>
      </c>
      <c r="R836">
        <v>3311223.6</v>
      </c>
      <c r="S836">
        <v>-20078782.920000002</v>
      </c>
      <c r="T836" s="5">
        <v>-0.40598536851491962</v>
      </c>
    </row>
    <row r="837" spans="2:20" x14ac:dyDescent="0.2">
      <c r="B837" s="2">
        <v>1209853</v>
      </c>
      <c r="C837" s="2" t="s">
        <v>19</v>
      </c>
      <c r="D837" s="2" t="s">
        <v>47</v>
      </c>
      <c r="E837" s="3">
        <v>45881.634328703702</v>
      </c>
      <c r="G837" s="2" t="s">
        <v>937</v>
      </c>
      <c r="H837" s="2">
        <v>1740410</v>
      </c>
      <c r="I837" s="2" t="s">
        <v>457</v>
      </c>
      <c r="L837" s="4" t="s">
        <v>461</v>
      </c>
      <c r="M837" s="4">
        <f>+VLOOKUP(L837,'Cotizacion menor valor'!$C$2:$M$60,11,0)</f>
        <v>2306665.77</v>
      </c>
      <c r="N837" s="4" t="b">
        <f t="shared" si="13"/>
        <v>0</v>
      </c>
      <c r="O837">
        <v>21</v>
      </c>
      <c r="P837" s="2" t="s">
        <v>153</v>
      </c>
      <c r="Q837">
        <v>2355091.08</v>
      </c>
      <c r="R837">
        <v>3311223.6</v>
      </c>
      <c r="S837">
        <v>-20078782.920000002</v>
      </c>
      <c r="T837" s="5">
        <v>-0.40598536851491962</v>
      </c>
    </row>
    <row r="838" spans="2:20" x14ac:dyDescent="0.2">
      <c r="B838" s="2">
        <v>1209853</v>
      </c>
      <c r="C838" s="2" t="s">
        <v>19</v>
      </c>
      <c r="D838" s="2" t="s">
        <v>47</v>
      </c>
      <c r="E838" s="3">
        <v>45881.634328703702</v>
      </c>
      <c r="G838" s="2" t="s">
        <v>937</v>
      </c>
      <c r="H838" s="2">
        <v>1740411</v>
      </c>
      <c r="I838" s="2" t="s">
        <v>470</v>
      </c>
      <c r="L838" s="4" t="s">
        <v>474</v>
      </c>
      <c r="M838" s="4">
        <f>+VLOOKUP(L838,'Cotizacion menor valor'!$C$2:$M$60,11,0)</f>
        <v>962329</v>
      </c>
      <c r="N838" s="4" t="b">
        <f t="shared" si="13"/>
        <v>0</v>
      </c>
      <c r="O838">
        <v>21</v>
      </c>
      <c r="P838" s="2" t="s">
        <v>153</v>
      </c>
      <c r="Q838">
        <v>962329</v>
      </c>
      <c r="R838">
        <v>1348991</v>
      </c>
      <c r="S838">
        <v>-8119902</v>
      </c>
      <c r="T838" s="5">
        <v>-0.40179813764315531</v>
      </c>
    </row>
    <row r="839" spans="2:20" x14ac:dyDescent="0.2">
      <c r="B839" s="2">
        <v>1209853</v>
      </c>
      <c r="C839" s="2" t="s">
        <v>19</v>
      </c>
      <c r="D839" s="2" t="s">
        <v>47</v>
      </c>
      <c r="E839" s="3">
        <v>45881.634328703702</v>
      </c>
      <c r="G839" s="2" t="s">
        <v>937</v>
      </c>
      <c r="H839" s="2">
        <v>1740412</v>
      </c>
      <c r="I839" s="2" t="s">
        <v>483</v>
      </c>
      <c r="L839" s="4" t="s">
        <v>487</v>
      </c>
      <c r="M839" s="4">
        <f>+VLOOKUP(L839,'Cotizacion menor valor'!$C$2:$M$60,11,0)</f>
        <v>278177.25</v>
      </c>
      <c r="N839" s="4" t="b">
        <f t="shared" si="13"/>
        <v>0</v>
      </c>
      <c r="O839">
        <v>21</v>
      </c>
      <c r="P839" s="2" t="s">
        <v>153</v>
      </c>
      <c r="Q839">
        <v>278177.25</v>
      </c>
      <c r="R839">
        <v>379132.7</v>
      </c>
      <c r="S839">
        <v>-2120064.4500000002</v>
      </c>
      <c r="T839" s="5">
        <v>-0.36291770804406182</v>
      </c>
    </row>
    <row r="840" spans="2:20" x14ac:dyDescent="0.2">
      <c r="B840" s="2">
        <v>1209853</v>
      </c>
      <c r="C840" s="2" t="s">
        <v>19</v>
      </c>
      <c r="D840" s="2" t="s">
        <v>47</v>
      </c>
      <c r="E840" s="3">
        <v>45881.634328703702</v>
      </c>
      <c r="G840" s="2" t="s">
        <v>937</v>
      </c>
      <c r="H840" s="2">
        <v>1740413</v>
      </c>
      <c r="I840" s="2" t="s">
        <v>496</v>
      </c>
      <c r="L840" s="4" t="s">
        <v>500</v>
      </c>
      <c r="M840" s="4">
        <f>+VLOOKUP(L840,'Cotizacion menor valor'!$C$2:$M$60,11,0)</f>
        <v>278177.25</v>
      </c>
      <c r="N840" s="4" t="b">
        <f t="shared" si="13"/>
        <v>0</v>
      </c>
      <c r="O840">
        <v>21</v>
      </c>
      <c r="P840" s="2" t="s">
        <v>153</v>
      </c>
      <c r="Q840">
        <v>278177.25</v>
      </c>
      <c r="R840">
        <v>379132.7</v>
      </c>
      <c r="S840">
        <v>-2120064.4500000002</v>
      </c>
      <c r="T840" s="5">
        <v>-0.36291770804406182</v>
      </c>
    </row>
    <row r="841" spans="2:20" x14ac:dyDescent="0.2">
      <c r="B841" s="2">
        <v>1209853</v>
      </c>
      <c r="C841" s="2" t="s">
        <v>19</v>
      </c>
      <c r="D841" s="2" t="s">
        <v>47</v>
      </c>
      <c r="E841" s="3">
        <v>45881.634328703702</v>
      </c>
      <c r="G841" s="2" t="s">
        <v>937</v>
      </c>
      <c r="H841" s="2">
        <v>1740414</v>
      </c>
      <c r="I841" s="2" t="s">
        <v>509</v>
      </c>
      <c r="L841" s="4" t="s">
        <v>513</v>
      </c>
      <c r="M841" s="4">
        <f>+VLOOKUP(L841,'Cotizacion menor valor'!$C$2:$M$60,11,0)</f>
        <v>2471351.1</v>
      </c>
      <c r="N841" s="4" t="b">
        <f t="shared" si="13"/>
        <v>1</v>
      </c>
      <c r="O841">
        <v>21</v>
      </c>
      <c r="P841" s="2" t="s">
        <v>153</v>
      </c>
      <c r="Q841">
        <v>2846724.3</v>
      </c>
      <c r="R841">
        <v>2471351.1</v>
      </c>
      <c r="S841">
        <v>7882837.2000000002</v>
      </c>
      <c r="T841" s="5">
        <v>0.13186145212586972</v>
      </c>
    </row>
    <row r="842" spans="2:20" x14ac:dyDescent="0.2">
      <c r="B842" s="2">
        <v>1209853</v>
      </c>
      <c r="C842" s="2" t="s">
        <v>19</v>
      </c>
      <c r="D842" s="2" t="s">
        <v>47</v>
      </c>
      <c r="E842" s="3">
        <v>45881.634328703702</v>
      </c>
      <c r="G842" s="2" t="s">
        <v>937</v>
      </c>
      <c r="H842" s="2">
        <v>1740415</v>
      </c>
      <c r="I842" s="2" t="s">
        <v>522</v>
      </c>
      <c r="L842" s="4" t="s">
        <v>526</v>
      </c>
      <c r="M842" s="4">
        <f>+VLOOKUP(L842,'Cotizacion menor valor'!$C$2:$M$60,11,0)</f>
        <v>1948296.5</v>
      </c>
      <c r="N842" s="4" t="b">
        <f t="shared" si="13"/>
        <v>1</v>
      </c>
      <c r="O842">
        <v>21</v>
      </c>
      <c r="P842" s="2" t="s">
        <v>153</v>
      </c>
      <c r="Q842">
        <v>2175998.6</v>
      </c>
      <c r="R842">
        <v>1948296.5</v>
      </c>
      <c r="S842">
        <v>4781744.0999999996</v>
      </c>
      <c r="T842" s="5">
        <v>0.10464257651636356</v>
      </c>
    </row>
    <row r="843" spans="2:20" x14ac:dyDescent="0.2">
      <c r="B843" s="2">
        <v>1209853</v>
      </c>
      <c r="C843" s="2" t="s">
        <v>19</v>
      </c>
      <c r="D843" s="2" t="s">
        <v>47</v>
      </c>
      <c r="E843" s="3">
        <v>45881.634328703702</v>
      </c>
      <c r="G843" s="2" t="s">
        <v>937</v>
      </c>
      <c r="H843" s="2">
        <v>1740416</v>
      </c>
      <c r="I843" s="2" t="s">
        <v>535</v>
      </c>
      <c r="L843" s="4" t="s">
        <v>539</v>
      </c>
      <c r="M843" s="4">
        <f>+VLOOKUP(L843,'Cotizacion menor valor'!$C$2:$M$60,11,0)</f>
        <v>1948296.5</v>
      </c>
      <c r="N843" s="4" t="b">
        <f t="shared" si="13"/>
        <v>1</v>
      </c>
      <c r="O843">
        <v>21</v>
      </c>
      <c r="P843" s="2" t="s">
        <v>153</v>
      </c>
      <c r="Q843">
        <v>2175998.6</v>
      </c>
      <c r="R843">
        <v>1948296.5</v>
      </c>
      <c r="S843">
        <v>4781744.0999999996</v>
      </c>
      <c r="T843" s="5">
        <v>0.10464257651636356</v>
      </c>
    </row>
    <row r="844" spans="2:20" x14ac:dyDescent="0.2">
      <c r="B844" s="2">
        <v>1209853</v>
      </c>
      <c r="C844" s="2" t="s">
        <v>19</v>
      </c>
      <c r="D844" s="2" t="s">
        <v>47</v>
      </c>
      <c r="E844" s="3">
        <v>45881.634328703702</v>
      </c>
      <c r="G844" s="2" t="s">
        <v>937</v>
      </c>
      <c r="H844" s="2">
        <v>1740417</v>
      </c>
      <c r="I844" s="2" t="s">
        <v>548</v>
      </c>
      <c r="L844" s="4" t="s">
        <v>552</v>
      </c>
      <c r="M844" s="4">
        <f>+VLOOKUP(L844,'Cotizacion menor valor'!$C$2:$M$60,11,0)</f>
        <v>8006931.5999999996</v>
      </c>
      <c r="N844" s="4" t="b">
        <f t="shared" si="13"/>
        <v>0</v>
      </c>
      <c r="O844">
        <v>21</v>
      </c>
      <c r="P844" s="2" t="s">
        <v>153</v>
      </c>
      <c r="Q844">
        <v>9732372.1500000004</v>
      </c>
      <c r="R844">
        <v>11169438.449999999</v>
      </c>
      <c r="S844">
        <v>-30178392.300000001</v>
      </c>
      <c r="T844" s="5">
        <v>-0.14765837946301713</v>
      </c>
    </row>
    <row r="845" spans="2:20" x14ac:dyDescent="0.2">
      <c r="B845" s="2">
        <v>1209853</v>
      </c>
      <c r="C845" s="2" t="s">
        <v>19</v>
      </c>
      <c r="D845" s="2" t="s">
        <v>47</v>
      </c>
      <c r="E845" s="3">
        <v>45881.634328703702</v>
      </c>
      <c r="G845" s="2" t="s">
        <v>937</v>
      </c>
      <c r="H845" s="2">
        <v>1740418</v>
      </c>
      <c r="I845" s="2" t="s">
        <v>561</v>
      </c>
      <c r="L845" s="4" t="s">
        <v>565</v>
      </c>
      <c r="M845" s="4">
        <f>+VLOOKUP(L845,'Cotizacion menor valor'!$C$2:$M$60,11,0)</f>
        <v>5892156.2000000002</v>
      </c>
      <c r="N845" s="4" t="b">
        <f t="shared" si="13"/>
        <v>0</v>
      </c>
      <c r="O845">
        <v>21</v>
      </c>
      <c r="P845" s="2" t="s">
        <v>153</v>
      </c>
      <c r="Q845">
        <v>7457024.9000000004</v>
      </c>
      <c r="R845">
        <v>7762049.0999999996</v>
      </c>
      <c r="S845">
        <v>-6405508.2000000002</v>
      </c>
      <c r="T845" s="5">
        <v>-4.0904275376631771E-2</v>
      </c>
    </row>
    <row r="846" spans="2:20" x14ac:dyDescent="0.2">
      <c r="B846" s="2">
        <v>1209853</v>
      </c>
      <c r="C846" s="2" t="s">
        <v>19</v>
      </c>
      <c r="D846" s="2" t="s">
        <v>47</v>
      </c>
      <c r="E846" s="3">
        <v>45881.634328703702</v>
      </c>
      <c r="G846" s="2" t="s">
        <v>937</v>
      </c>
      <c r="H846" s="2">
        <v>1740419</v>
      </c>
      <c r="I846" s="2" t="s">
        <v>574</v>
      </c>
      <c r="L846" s="4" t="s">
        <v>578</v>
      </c>
      <c r="M846" s="4">
        <f>+VLOOKUP(L846,'Cotizacion menor valor'!$C$2:$M$60,11,0)</f>
        <v>5892156.2000000002</v>
      </c>
      <c r="N846" s="4" t="b">
        <f t="shared" si="13"/>
        <v>0</v>
      </c>
      <c r="O846">
        <v>21</v>
      </c>
      <c r="P846" s="2" t="s">
        <v>153</v>
      </c>
      <c r="Q846">
        <v>7457024.9000000004</v>
      </c>
      <c r="R846">
        <v>6605317.9000000004</v>
      </c>
      <c r="S846">
        <v>17885847</v>
      </c>
      <c r="T846" s="5">
        <v>0.11421538903537791</v>
      </c>
    </row>
    <row r="847" spans="2:20" x14ac:dyDescent="0.2">
      <c r="B847" s="2">
        <v>1209853</v>
      </c>
      <c r="C847" s="2" t="s">
        <v>19</v>
      </c>
      <c r="D847" s="2" t="s">
        <v>47</v>
      </c>
      <c r="E847" s="3">
        <v>45881.634328703702</v>
      </c>
      <c r="G847" s="2" t="s">
        <v>937</v>
      </c>
      <c r="H847" s="2">
        <v>1740420</v>
      </c>
      <c r="I847" s="2" t="s">
        <v>587</v>
      </c>
      <c r="L847" s="4" t="s">
        <v>591</v>
      </c>
      <c r="M847" s="4">
        <f>+VLOOKUP(L847,'Cotizacion menor valor'!$C$2:$M$60,11,0)</f>
        <v>1694828.95</v>
      </c>
      <c r="N847" s="4" t="b">
        <f t="shared" si="13"/>
        <v>0</v>
      </c>
      <c r="O847">
        <v>21</v>
      </c>
      <c r="P847" s="2" t="s">
        <v>153</v>
      </c>
      <c r="Q847">
        <v>1694828.95</v>
      </c>
      <c r="R847">
        <v>2347303.0499999998</v>
      </c>
      <c r="S847">
        <v>-13701956.1</v>
      </c>
      <c r="T847" s="5">
        <v>-0.38497932195458429</v>
      </c>
    </row>
    <row r="848" spans="2:20" x14ac:dyDescent="0.2">
      <c r="B848" s="2">
        <v>1209853</v>
      </c>
      <c r="C848" s="2" t="s">
        <v>19</v>
      </c>
      <c r="D848" s="2" t="s">
        <v>47</v>
      </c>
      <c r="E848" s="3">
        <v>45881.634328703702</v>
      </c>
      <c r="G848" s="2" t="s">
        <v>937</v>
      </c>
      <c r="H848" s="2">
        <v>1740421</v>
      </c>
      <c r="I848" s="2" t="s">
        <v>600</v>
      </c>
      <c r="L848" s="4" t="s">
        <v>604</v>
      </c>
      <c r="M848" s="4">
        <f>+VLOOKUP(L848,'Cotizacion menor valor'!$C$2:$M$60,11,0)</f>
        <v>1935411.2</v>
      </c>
      <c r="N848" s="4" t="b">
        <f t="shared" si="13"/>
        <v>0</v>
      </c>
      <c r="O848">
        <v>21</v>
      </c>
      <c r="P848" s="2" t="s">
        <v>153</v>
      </c>
      <c r="Q848">
        <v>1935411.2</v>
      </c>
      <c r="R848">
        <v>2490153.75</v>
      </c>
      <c r="S848">
        <v>-11649593.550000001</v>
      </c>
      <c r="T848" s="5">
        <v>-0.28662774608310626</v>
      </c>
    </row>
    <row r="849" spans="2:20" x14ac:dyDescent="0.2">
      <c r="B849" s="2">
        <v>1209853</v>
      </c>
      <c r="C849" s="2" t="s">
        <v>19</v>
      </c>
      <c r="D849" s="2" t="s">
        <v>47</v>
      </c>
      <c r="E849" s="3">
        <v>45881.634328703702</v>
      </c>
      <c r="G849" s="2" t="s">
        <v>937</v>
      </c>
      <c r="H849" s="2">
        <v>1740422</v>
      </c>
      <c r="I849" s="2" t="s">
        <v>613</v>
      </c>
      <c r="L849" s="4" t="s">
        <v>617</v>
      </c>
      <c r="M849" s="4">
        <f>+VLOOKUP(L849,'Cotizacion menor valor'!$C$2:$M$60,11,0)</f>
        <v>4886918.2</v>
      </c>
      <c r="N849" s="4" t="b">
        <f t="shared" si="13"/>
        <v>0</v>
      </c>
      <c r="O849">
        <v>21</v>
      </c>
      <c r="P849" s="2" t="s">
        <v>153</v>
      </c>
      <c r="Q849">
        <v>4886918.2</v>
      </c>
      <c r="R849">
        <v>7039024.2199999997</v>
      </c>
      <c r="S849">
        <v>-45194226.420000002</v>
      </c>
      <c r="T849" s="5">
        <v>-0.44038101967820947</v>
      </c>
    </row>
    <row r="850" spans="2:20" x14ac:dyDescent="0.2">
      <c r="B850" s="2">
        <v>1209853</v>
      </c>
      <c r="C850" s="2" t="s">
        <v>19</v>
      </c>
      <c r="D850" s="2" t="s">
        <v>47</v>
      </c>
      <c r="E850" s="3">
        <v>45881.634328703702</v>
      </c>
      <c r="G850" s="2" t="s">
        <v>937</v>
      </c>
      <c r="H850" s="2">
        <v>1740423</v>
      </c>
      <c r="I850" s="2" t="s">
        <v>626</v>
      </c>
      <c r="L850" s="4" t="s">
        <v>630</v>
      </c>
      <c r="M850" s="4">
        <f>+VLOOKUP(L850,'Cotizacion menor valor'!$C$2:$M$60,11,0)</f>
        <v>2168996.63</v>
      </c>
      <c r="N850" s="4" t="b">
        <f t="shared" si="13"/>
        <v>0</v>
      </c>
      <c r="O850">
        <v>21</v>
      </c>
      <c r="P850" s="2" t="s">
        <v>153</v>
      </c>
      <c r="Q850">
        <v>2168996.63</v>
      </c>
      <c r="R850">
        <v>5097608.0199999996</v>
      </c>
      <c r="S850">
        <v>-61500839.189999998</v>
      </c>
      <c r="T850" s="5">
        <v>-1.350214817991672</v>
      </c>
    </row>
    <row r="851" spans="2:20" x14ac:dyDescent="0.2">
      <c r="B851" s="2">
        <v>1209853</v>
      </c>
      <c r="C851" s="2" t="s">
        <v>19</v>
      </c>
      <c r="D851" s="2" t="s">
        <v>47</v>
      </c>
      <c r="E851" s="3">
        <v>45881.634328703702</v>
      </c>
      <c r="G851" s="2" t="s">
        <v>937</v>
      </c>
      <c r="H851" s="2">
        <v>1740424</v>
      </c>
      <c r="I851" s="2" t="s">
        <v>639</v>
      </c>
      <c r="L851" t="s">
        <v>643</v>
      </c>
      <c r="M851" s="4">
        <f>+VLOOKUP(L851,'Cotizacion menor valor'!$C$2:$M$60,11,0)</f>
        <v>320683.68</v>
      </c>
      <c r="N851" s="4" t="b">
        <f t="shared" si="13"/>
        <v>1</v>
      </c>
      <c r="O851">
        <v>21</v>
      </c>
      <c r="P851" s="2" t="s">
        <v>153</v>
      </c>
      <c r="Q851">
        <v>424529.97</v>
      </c>
      <c r="R851">
        <v>320683.68</v>
      </c>
      <c r="S851">
        <v>2180772.09</v>
      </c>
      <c r="T851" s="5">
        <v>0.24461474416046528</v>
      </c>
    </row>
    <row r="852" spans="2:20" x14ac:dyDescent="0.2">
      <c r="B852" s="2">
        <v>1209853</v>
      </c>
      <c r="C852" s="2" t="s">
        <v>19</v>
      </c>
      <c r="D852" s="2" t="s">
        <v>47</v>
      </c>
      <c r="E852" s="3">
        <v>45881.634328703702</v>
      </c>
      <c r="G852" s="2" t="s">
        <v>937</v>
      </c>
      <c r="H852" s="2">
        <v>1740425</v>
      </c>
      <c r="I852" s="2" t="s">
        <v>652</v>
      </c>
      <c r="L852" s="4" t="s">
        <v>656</v>
      </c>
      <c r="M852" s="4">
        <f>+VLOOKUP(L852,'Cotizacion menor valor'!$C$2:$M$60,11,0)</f>
        <v>42581.88</v>
      </c>
      <c r="N852" s="4" t="b">
        <f t="shared" si="13"/>
        <v>0</v>
      </c>
      <c r="O852">
        <v>21</v>
      </c>
      <c r="P852" s="2" t="s">
        <v>153</v>
      </c>
      <c r="Q852">
        <v>42581.88</v>
      </c>
      <c r="R852">
        <v>129409.8</v>
      </c>
      <c r="S852">
        <v>-1823386.32</v>
      </c>
      <c r="T852" s="5">
        <v>-2.0390814120935947</v>
      </c>
    </row>
    <row r="853" spans="2:20" x14ac:dyDescent="0.2">
      <c r="B853" s="2">
        <v>1209853</v>
      </c>
      <c r="C853" s="2" t="s">
        <v>19</v>
      </c>
      <c r="D853" s="2" t="s">
        <v>47</v>
      </c>
      <c r="E853" s="3">
        <v>45881.634328703702</v>
      </c>
      <c r="G853" s="2" t="s">
        <v>937</v>
      </c>
      <c r="H853" s="2">
        <v>1740426</v>
      </c>
      <c r="I853" s="2" t="s">
        <v>665</v>
      </c>
      <c r="L853" s="4" t="s">
        <v>669</v>
      </c>
      <c r="M853" s="4">
        <f>+VLOOKUP(L853,'Cotizacion menor valor'!$C$2:$M$60,11,0)</f>
        <v>2020798.2</v>
      </c>
      <c r="N853" s="4" t="b">
        <f t="shared" si="13"/>
        <v>0</v>
      </c>
      <c r="O853">
        <v>21</v>
      </c>
      <c r="P853" s="2" t="s">
        <v>153</v>
      </c>
      <c r="Q853">
        <v>2020798.2</v>
      </c>
      <c r="R853">
        <v>2500355.9</v>
      </c>
      <c r="S853">
        <v>-10070711.699999999</v>
      </c>
      <c r="T853" s="5">
        <v>-0.23731102887957839</v>
      </c>
    </row>
    <row r="854" spans="2:20" x14ac:dyDescent="0.2">
      <c r="B854" s="2">
        <v>1209853</v>
      </c>
      <c r="C854" s="2" t="s">
        <v>19</v>
      </c>
      <c r="D854" s="2" t="s">
        <v>47</v>
      </c>
      <c r="E854" s="3">
        <v>45881.634328703702</v>
      </c>
      <c r="G854" s="2" t="s">
        <v>937</v>
      </c>
      <c r="H854" s="2">
        <v>1740427</v>
      </c>
      <c r="I854" s="2" t="s">
        <v>678</v>
      </c>
      <c r="L854" s="4" t="s">
        <v>682</v>
      </c>
      <c r="M854" s="4">
        <f>+VLOOKUP(L854,'Cotizacion menor valor'!$C$2:$M$60,11,0)</f>
        <v>2203927.0499999998</v>
      </c>
      <c r="N854" s="4" t="b">
        <f t="shared" si="13"/>
        <v>0</v>
      </c>
      <c r="O854">
        <v>21</v>
      </c>
      <c r="P854" s="2" t="s">
        <v>153</v>
      </c>
      <c r="Q854">
        <v>2203927.0499999998</v>
      </c>
      <c r="R854">
        <v>8884955.0999999996</v>
      </c>
      <c r="S854">
        <v>-140301589.05000001</v>
      </c>
      <c r="T854" s="5">
        <v>-3.0314197786174457</v>
      </c>
    </row>
    <row r="855" spans="2:20" x14ac:dyDescent="0.2">
      <c r="B855" s="2">
        <v>1209853</v>
      </c>
      <c r="C855" s="2" t="s">
        <v>19</v>
      </c>
      <c r="D855" s="2" t="s">
        <v>47</v>
      </c>
      <c r="E855" s="3">
        <v>45881.634328703702</v>
      </c>
      <c r="G855" s="2" t="s">
        <v>937</v>
      </c>
      <c r="H855" s="2">
        <v>1740428</v>
      </c>
      <c r="I855" s="2" t="s">
        <v>691</v>
      </c>
      <c r="L855" s="4" t="s">
        <v>695</v>
      </c>
      <c r="M855" s="4">
        <f>+VLOOKUP(L855,'Cotizacion menor valor'!$C$2:$M$60,11,0)</f>
        <v>1609977.55</v>
      </c>
      <c r="N855" s="4" t="b">
        <f t="shared" si="13"/>
        <v>1</v>
      </c>
      <c r="O855">
        <v>21</v>
      </c>
      <c r="P855" s="2" t="s">
        <v>153</v>
      </c>
      <c r="Q855">
        <v>3389657.9</v>
      </c>
      <c r="R855">
        <v>1609977.55</v>
      </c>
      <c r="S855">
        <v>37373287.350000001</v>
      </c>
      <c r="T855" s="5">
        <v>0.52503243763920837</v>
      </c>
    </row>
    <row r="856" spans="2:20" x14ac:dyDescent="0.2">
      <c r="B856" s="2">
        <v>1209853</v>
      </c>
      <c r="C856" s="2" t="s">
        <v>19</v>
      </c>
      <c r="D856" s="2" t="s">
        <v>47</v>
      </c>
      <c r="E856" s="3">
        <v>45881.634328703702</v>
      </c>
      <c r="G856" s="2" t="s">
        <v>937</v>
      </c>
      <c r="H856" s="2">
        <v>1740429</v>
      </c>
      <c r="I856" s="2" t="s">
        <v>704</v>
      </c>
      <c r="L856" s="4" t="s">
        <v>708</v>
      </c>
      <c r="M856" s="4">
        <f>+VLOOKUP(L856,'Cotizacion menor valor'!$C$2:$M$60,11,0)</f>
        <v>784886.22</v>
      </c>
      <c r="N856" s="4" t="b">
        <f t="shared" si="13"/>
        <v>0</v>
      </c>
      <c r="O856">
        <v>21</v>
      </c>
      <c r="P856" s="2" t="s">
        <v>153</v>
      </c>
      <c r="Q856">
        <v>888550.56</v>
      </c>
      <c r="R856">
        <v>2433040.7400000002</v>
      </c>
      <c r="S856">
        <v>-32434293.780000001</v>
      </c>
      <c r="T856" s="5">
        <v>-1.7382130511515292</v>
      </c>
    </row>
    <row r="857" spans="2:20" x14ac:dyDescent="0.2">
      <c r="B857" s="2">
        <v>1209853</v>
      </c>
      <c r="C857" s="2" t="s">
        <v>19</v>
      </c>
      <c r="D857" s="2" t="s">
        <v>47</v>
      </c>
      <c r="E857" s="3">
        <v>45881.634328703702</v>
      </c>
      <c r="G857" s="2" t="s">
        <v>937</v>
      </c>
      <c r="H857" s="2">
        <v>1740430</v>
      </c>
      <c r="I857" s="2" t="s">
        <v>717</v>
      </c>
      <c r="L857" s="4" t="s">
        <v>721</v>
      </c>
      <c r="M857" s="4">
        <f>+VLOOKUP(L857,'Cotizacion menor valor'!$C$2:$M$60,11,0)</f>
        <v>1808913.23</v>
      </c>
      <c r="N857" s="4" t="b">
        <f t="shared" si="13"/>
        <v>0</v>
      </c>
      <c r="O857">
        <v>21</v>
      </c>
      <c r="P857" s="2" t="s">
        <v>153</v>
      </c>
      <c r="Q857">
        <v>1808913.23</v>
      </c>
      <c r="R857">
        <v>7021525.4199999999</v>
      </c>
      <c r="S857">
        <v>-109464855.98999999</v>
      </c>
      <c r="T857" s="5">
        <v>-2.8816264393179325</v>
      </c>
    </row>
    <row r="858" spans="2:20" x14ac:dyDescent="0.2">
      <c r="B858" s="2">
        <v>1209853</v>
      </c>
      <c r="C858" s="2" t="s">
        <v>19</v>
      </c>
      <c r="D858" s="2" t="s">
        <v>47</v>
      </c>
      <c r="E858" s="3">
        <v>45881.634328703702</v>
      </c>
      <c r="G858" s="2" t="s">
        <v>937</v>
      </c>
      <c r="H858" s="2">
        <v>1740431</v>
      </c>
      <c r="I858" s="2" t="s">
        <v>730</v>
      </c>
      <c r="L858" s="4" t="s">
        <v>734</v>
      </c>
      <c r="M858" s="4">
        <f>+VLOOKUP(L858,'Cotizacion menor valor'!$C$2:$M$60,11,0)</f>
        <v>360340.35</v>
      </c>
      <c r="N858" s="4" t="b">
        <f t="shared" si="13"/>
        <v>0</v>
      </c>
      <c r="O858">
        <v>21</v>
      </c>
      <c r="P858" s="2" t="s">
        <v>153</v>
      </c>
      <c r="Q858">
        <v>2824713.2</v>
      </c>
      <c r="R858">
        <v>849564.6</v>
      </c>
      <c r="S858">
        <v>41478120.600000001</v>
      </c>
      <c r="T858" s="5">
        <v>0.6992386342089526</v>
      </c>
    </row>
    <row r="859" spans="2:20" x14ac:dyDescent="0.2">
      <c r="B859" s="2">
        <v>1209853</v>
      </c>
      <c r="C859" s="2" t="s">
        <v>19</v>
      </c>
      <c r="D859" s="2" t="s">
        <v>47</v>
      </c>
      <c r="E859" s="3">
        <v>45881.634328703702</v>
      </c>
      <c r="G859" s="2" t="s">
        <v>937</v>
      </c>
      <c r="H859" s="2">
        <v>1740432</v>
      </c>
      <c r="I859" s="2" t="s">
        <v>743</v>
      </c>
      <c r="L859" s="4" t="s">
        <v>747</v>
      </c>
      <c r="M859" s="4">
        <f>+VLOOKUP(L859,'Cotizacion menor valor'!$C$2:$M$60,11,0)</f>
        <v>5197933.74</v>
      </c>
      <c r="N859" s="4" t="b">
        <f t="shared" si="13"/>
        <v>0</v>
      </c>
      <c r="O859">
        <v>21</v>
      </c>
      <c r="P859" s="2" t="s">
        <v>153</v>
      </c>
      <c r="Q859">
        <v>11419794.66</v>
      </c>
      <c r="R859">
        <v>6633208.3799999999</v>
      </c>
      <c r="S859">
        <v>100518311.88</v>
      </c>
      <c r="T859" s="5">
        <v>0.41914819158403327</v>
      </c>
    </row>
    <row r="860" spans="2:20" x14ac:dyDescent="0.2">
      <c r="B860" s="2">
        <v>1209853</v>
      </c>
      <c r="C860" s="2" t="s">
        <v>19</v>
      </c>
      <c r="D860" s="2" t="s">
        <v>47</v>
      </c>
      <c r="E860" s="3">
        <v>45881.634328703702</v>
      </c>
      <c r="G860" s="2" t="s">
        <v>937</v>
      </c>
      <c r="H860" s="2">
        <v>1740433</v>
      </c>
      <c r="I860" s="2" t="s">
        <v>756</v>
      </c>
      <c r="L860" s="4" t="s">
        <v>760</v>
      </c>
      <c r="M860" s="4">
        <f>+VLOOKUP(L860,'Cotizacion menor valor'!$C$2:$M$60,11,0)</f>
        <v>1401935.47</v>
      </c>
      <c r="N860" s="4" t="b">
        <f t="shared" si="13"/>
        <v>0</v>
      </c>
      <c r="O860">
        <v>21</v>
      </c>
      <c r="P860" s="2" t="s">
        <v>153</v>
      </c>
      <c r="Q860">
        <v>1401935.47</v>
      </c>
      <c r="R860">
        <v>4090606.78</v>
      </c>
      <c r="S860">
        <v>-56462097.509999998</v>
      </c>
      <c r="T860" s="5">
        <v>-1.9178281508206652</v>
      </c>
    </row>
    <row r="861" spans="2:20" x14ac:dyDescent="0.2">
      <c r="B861" s="2">
        <v>1209853</v>
      </c>
      <c r="C861" s="2" t="s">
        <v>19</v>
      </c>
      <c r="D861" s="2" t="s">
        <v>47</v>
      </c>
      <c r="E861" s="3">
        <v>45881.634328703702</v>
      </c>
      <c r="G861" s="2" t="s">
        <v>937</v>
      </c>
      <c r="H861" s="2">
        <v>1740434</v>
      </c>
      <c r="I861" s="2" t="s">
        <v>769</v>
      </c>
      <c r="L861" s="4" t="s">
        <v>773</v>
      </c>
      <c r="M861" s="4">
        <f>+VLOOKUP(L861,'Cotizacion menor valor'!$C$2:$M$60,11,0)</f>
        <v>463017.98</v>
      </c>
      <c r="N861" s="4" t="b">
        <f t="shared" si="13"/>
        <v>0</v>
      </c>
      <c r="O861">
        <v>21</v>
      </c>
      <c r="P861" s="2" t="s">
        <v>153</v>
      </c>
      <c r="Q861">
        <v>993037.24</v>
      </c>
      <c r="R861">
        <v>494408.5</v>
      </c>
      <c r="S861">
        <v>10471203.539999999</v>
      </c>
      <c r="T861" s="5">
        <v>0.50212491527508074</v>
      </c>
    </row>
    <row r="862" spans="2:20" x14ac:dyDescent="0.2">
      <c r="B862" s="2">
        <v>1209853</v>
      </c>
      <c r="C862" s="2" t="s">
        <v>19</v>
      </c>
      <c r="D862" s="2" t="s">
        <v>47</v>
      </c>
      <c r="E862" s="3">
        <v>45881.634328703702</v>
      </c>
      <c r="G862" s="2" t="s">
        <v>937</v>
      </c>
      <c r="H862" s="2">
        <v>1740435</v>
      </c>
      <c r="I862" s="2" t="s">
        <v>782</v>
      </c>
      <c r="L862" s="4" t="s">
        <v>786</v>
      </c>
      <c r="M862" s="4">
        <f>+VLOOKUP(L862,'Cotizacion menor valor'!$C$2:$M$60,11,0)</f>
        <v>1287767.8</v>
      </c>
      <c r="N862" s="4" t="b">
        <f t="shared" si="13"/>
        <v>0</v>
      </c>
      <c r="O862">
        <v>21</v>
      </c>
      <c r="P862" s="2" t="s">
        <v>153</v>
      </c>
      <c r="Q862">
        <v>1864526.6</v>
      </c>
      <c r="R862">
        <v>3461078.1</v>
      </c>
      <c r="S862">
        <v>-33527581.5</v>
      </c>
      <c r="T862" s="5">
        <v>-0.85627713758548685</v>
      </c>
    </row>
    <row r="863" spans="2:20" x14ac:dyDescent="0.2">
      <c r="B863" s="2">
        <v>1209853</v>
      </c>
      <c r="C863" s="2" t="s">
        <v>19</v>
      </c>
      <c r="D863" s="2" t="s">
        <v>47</v>
      </c>
      <c r="E863" s="3">
        <v>45881.634328703702</v>
      </c>
      <c r="G863" s="2" t="s">
        <v>937</v>
      </c>
      <c r="H863" s="2">
        <v>1740436</v>
      </c>
      <c r="I863" s="2" t="s">
        <v>795</v>
      </c>
      <c r="L863" s="4" t="s">
        <v>799</v>
      </c>
      <c r="M863" s="4">
        <f>+VLOOKUP(L863,'Cotizacion menor valor'!$C$2:$M$60,11,0)</f>
        <v>711988.41</v>
      </c>
      <c r="N863" s="4" t="b">
        <f t="shared" si="13"/>
        <v>0</v>
      </c>
      <c r="O863">
        <v>21</v>
      </c>
      <c r="P863" s="2" t="s">
        <v>153</v>
      </c>
      <c r="Q863">
        <v>3077840.67</v>
      </c>
      <c r="R863">
        <v>7022899.3200000003</v>
      </c>
      <c r="S863">
        <v>-82846231.650000006</v>
      </c>
      <c r="T863" s="5">
        <v>-1.281761817124861</v>
      </c>
    </row>
    <row r="864" spans="2:20" x14ac:dyDescent="0.2">
      <c r="B864" s="2">
        <v>1209853</v>
      </c>
      <c r="C864" s="2" t="s">
        <v>19</v>
      </c>
      <c r="D864" s="2" t="s">
        <v>47</v>
      </c>
      <c r="E864" s="3">
        <v>45881.634328703702</v>
      </c>
      <c r="G864" s="2" t="s">
        <v>937</v>
      </c>
      <c r="H864" s="2">
        <v>1740437</v>
      </c>
      <c r="I864" s="2" t="s">
        <v>808</v>
      </c>
      <c r="L864" s="4" t="s">
        <v>812</v>
      </c>
      <c r="M864" s="4">
        <f>+VLOOKUP(L864,'Cotizacion menor valor'!$C$2:$M$60,11,0)</f>
        <v>302802.92</v>
      </c>
      <c r="N864" s="4" t="b">
        <f t="shared" si="13"/>
        <v>0</v>
      </c>
      <c r="O864">
        <v>21</v>
      </c>
      <c r="P864" s="2" t="s">
        <v>153</v>
      </c>
      <c r="Q864">
        <v>806277.36</v>
      </c>
      <c r="R864">
        <v>2725189.81</v>
      </c>
      <c r="S864">
        <v>-40297161.450000003</v>
      </c>
      <c r="T864" s="5">
        <v>-2.3799656857535973</v>
      </c>
    </row>
    <row r="865" spans="2:20" x14ac:dyDescent="0.2">
      <c r="B865" s="2">
        <v>1209853</v>
      </c>
      <c r="C865" s="2" t="s">
        <v>19</v>
      </c>
      <c r="D865" s="2" t="s">
        <v>47</v>
      </c>
      <c r="E865" s="3">
        <v>45881.634328703702</v>
      </c>
      <c r="G865" s="2" t="s">
        <v>937</v>
      </c>
      <c r="H865" s="2">
        <v>1740438</v>
      </c>
      <c r="I865" s="2" t="s">
        <v>821</v>
      </c>
      <c r="L865" s="4" t="s">
        <v>825</v>
      </c>
      <c r="M865" s="4">
        <f>+VLOOKUP(L865,'Cotizacion menor valor'!$C$2:$M$60,11,0)</f>
        <v>10613242.800000001</v>
      </c>
      <c r="N865" s="4" t="b">
        <f t="shared" si="13"/>
        <v>0</v>
      </c>
      <c r="O865">
        <v>21</v>
      </c>
      <c r="P865" s="2" t="s">
        <v>153</v>
      </c>
      <c r="Q865">
        <v>14150990.4</v>
      </c>
      <c r="R865">
        <v>40139984.43</v>
      </c>
      <c r="S865">
        <v>-545768874.63</v>
      </c>
      <c r="T865" s="5">
        <v>-1.8365494778372544</v>
      </c>
    </row>
    <row r="866" spans="2:20" x14ac:dyDescent="0.2">
      <c r="B866" s="2">
        <v>1209853</v>
      </c>
      <c r="C866" s="2" t="s">
        <v>19</v>
      </c>
      <c r="D866" s="2" t="s">
        <v>47</v>
      </c>
      <c r="E866" s="3">
        <v>45881.634328703702</v>
      </c>
      <c r="G866" s="2" t="s">
        <v>937</v>
      </c>
      <c r="H866" s="2">
        <v>1740439</v>
      </c>
      <c r="I866" s="2" t="s">
        <v>834</v>
      </c>
      <c r="L866" s="4" t="s">
        <v>838</v>
      </c>
      <c r="M866" s="4">
        <f>+VLOOKUP(L866,'Cotizacion menor valor'!$C$2:$M$60,11,0)</f>
        <v>3784567.2</v>
      </c>
      <c r="N866" s="4" t="b">
        <f t="shared" si="13"/>
        <v>0</v>
      </c>
      <c r="O866">
        <v>21</v>
      </c>
      <c r="P866" s="2" t="s">
        <v>153</v>
      </c>
      <c r="Q866">
        <v>3784567.2</v>
      </c>
      <c r="R866">
        <v>28805449.32</v>
      </c>
      <c r="S866">
        <v>-525438524.51999998</v>
      </c>
      <c r="T866" s="5">
        <v>-6.6112928632896253</v>
      </c>
    </row>
    <row r="867" spans="2:20" x14ac:dyDescent="0.2">
      <c r="B867" s="2">
        <v>1209853</v>
      </c>
      <c r="C867" s="2" t="s">
        <v>19</v>
      </c>
      <c r="D867" s="2" t="s">
        <v>47</v>
      </c>
      <c r="E867" s="3">
        <v>45881.634328703702</v>
      </c>
      <c r="G867" s="2" t="s">
        <v>937</v>
      </c>
      <c r="H867" s="2">
        <v>1740440</v>
      </c>
      <c r="I867" s="2" t="s">
        <v>847</v>
      </c>
      <c r="L867" s="31" t="s">
        <v>847</v>
      </c>
      <c r="M867" s="4" t="e">
        <f>+VLOOKUP(L867,'Cotizacion menor valor'!$C$2:$M$60,11,0)</f>
        <v>#N/A</v>
      </c>
      <c r="N867" s="4" t="str">
        <f t="shared" si="13"/>
        <v>n/a</v>
      </c>
      <c r="O867">
        <v>1</v>
      </c>
      <c r="P867" s="2" t="s">
        <v>153</v>
      </c>
      <c r="Q867">
        <v>0</v>
      </c>
      <c r="R867">
        <v>55500000</v>
      </c>
      <c r="S867">
        <v>0</v>
      </c>
      <c r="T867" s="5"/>
    </row>
    <row r="868" spans="2:20" x14ac:dyDescent="0.2">
      <c r="B868" s="2">
        <v>1209853</v>
      </c>
      <c r="C868" s="2" t="s">
        <v>19</v>
      </c>
      <c r="D868" s="2" t="s">
        <v>47</v>
      </c>
      <c r="E868" s="3">
        <v>45881.634328703702</v>
      </c>
      <c r="G868" s="2" t="s">
        <v>937</v>
      </c>
      <c r="H868" s="2">
        <v>1740441</v>
      </c>
      <c r="I868" s="2" t="s">
        <v>860</v>
      </c>
      <c r="L868" s="31" t="s">
        <v>860</v>
      </c>
      <c r="M868" s="4" t="e">
        <f>+VLOOKUP(L868,'Cotizacion menor valor'!$C$2:$M$60,11,0)</f>
        <v>#N/A</v>
      </c>
      <c r="N868" s="4" t="str">
        <f t="shared" si="13"/>
        <v>n/a</v>
      </c>
      <c r="O868">
        <v>1</v>
      </c>
      <c r="P868" s="2" t="s">
        <v>153</v>
      </c>
      <c r="Q868">
        <v>3640399765.46</v>
      </c>
      <c r="R868">
        <v>3836986487.9000001</v>
      </c>
      <c r="S868">
        <v>-196586722.44</v>
      </c>
      <c r="T868" s="5">
        <v>-5.4001410588257012E-2</v>
      </c>
    </row>
    <row r="869" spans="2:20" x14ac:dyDescent="0.2">
      <c r="B869" s="2">
        <v>1209853</v>
      </c>
      <c r="C869" s="2" t="s">
        <v>19</v>
      </c>
      <c r="D869" s="2" t="s">
        <v>47</v>
      </c>
      <c r="E869" s="3">
        <v>45881.634328703702</v>
      </c>
      <c r="G869" s="2" t="s">
        <v>937</v>
      </c>
      <c r="H869" s="2">
        <v>1740442</v>
      </c>
      <c r="I869" s="2" t="s">
        <v>873</v>
      </c>
      <c r="L869" s="31" t="s">
        <v>873</v>
      </c>
      <c r="M869" s="4" t="e">
        <f>+VLOOKUP(L869,'Cotizacion menor valor'!$C$2:$M$60,11,0)</f>
        <v>#N/A</v>
      </c>
      <c r="N869" s="4" t="str">
        <f t="shared" si="13"/>
        <v>n/a</v>
      </c>
      <c r="O869">
        <v>1</v>
      </c>
      <c r="P869" s="2" t="s">
        <v>153</v>
      </c>
      <c r="Q869">
        <v>691675955.44000006</v>
      </c>
      <c r="R869">
        <v>729027432.70000005</v>
      </c>
      <c r="S869">
        <v>-37351477.259999998</v>
      </c>
      <c r="T869" s="5">
        <v>-5.4001410582849275E-2</v>
      </c>
    </row>
    <row r="870" spans="2:20" x14ac:dyDescent="0.2">
      <c r="B870" s="2">
        <v>1209237</v>
      </c>
      <c r="C870" s="2" t="s">
        <v>20</v>
      </c>
      <c r="D870" s="2" t="s">
        <v>48</v>
      </c>
      <c r="E870" s="3">
        <v>45881.638680555552</v>
      </c>
      <c r="G870" s="2" t="s">
        <v>937</v>
      </c>
      <c r="H870" s="2">
        <v>1740381</v>
      </c>
      <c r="I870" s="2" t="s">
        <v>64</v>
      </c>
      <c r="L870" s="4" t="s">
        <v>993</v>
      </c>
      <c r="M870" s="4" t="e">
        <f>+VLOOKUP(L870,'Cotizacion menor valor'!$C$2:$M$60,11,0)</f>
        <v>#N/A</v>
      </c>
      <c r="N870" s="4" t="str">
        <f t="shared" si="13"/>
        <v>n/a</v>
      </c>
      <c r="O870">
        <v>21</v>
      </c>
      <c r="P870" s="2" t="s">
        <v>84</v>
      </c>
      <c r="Q870">
        <v>1450014991.3499999</v>
      </c>
      <c r="R870">
        <v>1450014991.3499999</v>
      </c>
      <c r="S870">
        <v>0</v>
      </c>
      <c r="T870" s="5">
        <v>0</v>
      </c>
    </row>
    <row r="871" spans="2:20" x14ac:dyDescent="0.2">
      <c r="B871" s="2">
        <v>1209237</v>
      </c>
      <c r="C871" s="2" t="s">
        <v>20</v>
      </c>
      <c r="D871" s="2" t="s">
        <v>48</v>
      </c>
      <c r="E871" s="3">
        <v>45881.638680555552</v>
      </c>
      <c r="G871" s="2" t="s">
        <v>937</v>
      </c>
      <c r="H871" s="2">
        <v>1740382</v>
      </c>
      <c r="I871" s="2" t="s">
        <v>92</v>
      </c>
      <c r="L871" s="4" t="s">
        <v>994</v>
      </c>
      <c r="M871" s="4" t="e">
        <f>+VLOOKUP(L871,'Cotizacion menor valor'!$C$2:$M$60,11,0)</f>
        <v>#N/A</v>
      </c>
      <c r="N871" s="4" t="str">
        <f t="shared" si="13"/>
        <v>n/a</v>
      </c>
      <c r="O871">
        <v>21</v>
      </c>
      <c r="P871" s="2" t="s">
        <v>84</v>
      </c>
      <c r="Q871">
        <v>9590460</v>
      </c>
      <c r="R871">
        <v>9590460</v>
      </c>
      <c r="S871">
        <v>0</v>
      </c>
      <c r="T871" s="5">
        <v>0</v>
      </c>
    </row>
    <row r="872" spans="2:20" x14ac:dyDescent="0.2">
      <c r="B872" s="2">
        <v>1209237</v>
      </c>
      <c r="C872" s="2" t="s">
        <v>20</v>
      </c>
      <c r="D872" s="2" t="s">
        <v>48</v>
      </c>
      <c r="E872" s="3">
        <v>45881.638680555552</v>
      </c>
      <c r="G872" s="2" t="s">
        <v>937</v>
      </c>
      <c r="H872" s="2">
        <v>1740383</v>
      </c>
      <c r="I872" s="2" t="s">
        <v>105</v>
      </c>
      <c r="L872" s="31" t="s">
        <v>997</v>
      </c>
      <c r="M872" s="4" t="e">
        <f>+VLOOKUP(L872,'Cotizacion menor valor'!$C$2:$M$60,11,0)</f>
        <v>#N/A</v>
      </c>
      <c r="N872" s="4" t="str">
        <f t="shared" si="13"/>
        <v>n/a</v>
      </c>
      <c r="O872">
        <v>21</v>
      </c>
      <c r="P872" s="2" t="s">
        <v>84</v>
      </c>
      <c r="Q872">
        <v>935307.52</v>
      </c>
      <c r="R872">
        <v>935307.52</v>
      </c>
      <c r="S872">
        <v>0</v>
      </c>
      <c r="T872" s="5">
        <v>0</v>
      </c>
    </row>
    <row r="873" spans="2:20" x14ac:dyDescent="0.2">
      <c r="B873" s="2">
        <v>1209237</v>
      </c>
      <c r="C873" s="2" t="s">
        <v>20</v>
      </c>
      <c r="D873" s="2" t="s">
        <v>48</v>
      </c>
      <c r="E873" s="3">
        <v>45881.638680555552</v>
      </c>
      <c r="G873" s="2" t="s">
        <v>937</v>
      </c>
      <c r="H873" s="2">
        <v>1740384</v>
      </c>
      <c r="I873" s="2" t="s">
        <v>118</v>
      </c>
      <c r="L873" s="4" t="s">
        <v>995</v>
      </c>
      <c r="M873" s="4" t="e">
        <f>+VLOOKUP(L873,'Cotizacion menor valor'!$C$2:$M$60,11,0)</f>
        <v>#N/A</v>
      </c>
      <c r="N873" s="4" t="str">
        <f t="shared" si="13"/>
        <v>n/a</v>
      </c>
      <c r="O873">
        <v>21</v>
      </c>
      <c r="P873" s="2" t="s">
        <v>84</v>
      </c>
      <c r="Q873">
        <v>87282455.790000007</v>
      </c>
      <c r="R873">
        <v>87282455.790000007</v>
      </c>
      <c r="S873">
        <v>0</v>
      </c>
      <c r="T873" s="5">
        <v>0</v>
      </c>
    </row>
    <row r="874" spans="2:20" x14ac:dyDescent="0.2">
      <c r="B874" s="2">
        <v>1209237</v>
      </c>
      <c r="C874" s="2" t="s">
        <v>20</v>
      </c>
      <c r="D874" s="2" t="s">
        <v>48</v>
      </c>
      <c r="E874" s="3">
        <v>45881.638680555552</v>
      </c>
      <c r="G874" s="2" t="s">
        <v>937</v>
      </c>
      <c r="H874" s="2">
        <v>1740385</v>
      </c>
      <c r="I874" s="2" t="s">
        <v>131</v>
      </c>
      <c r="L874" s="4" t="s">
        <v>996</v>
      </c>
      <c r="M874" s="4" t="e">
        <f>+VLOOKUP(L874,'Cotizacion menor valor'!$C$2:$M$60,11,0)</f>
        <v>#N/A</v>
      </c>
      <c r="N874" s="4" t="str">
        <f t="shared" si="13"/>
        <v>n/a</v>
      </c>
      <c r="O874">
        <v>21</v>
      </c>
      <c r="P874" s="2" t="s">
        <v>84</v>
      </c>
      <c r="Q874">
        <v>25340067.809999999</v>
      </c>
      <c r="R874">
        <v>25340067.809999999</v>
      </c>
      <c r="S874">
        <v>0</v>
      </c>
      <c r="T874" s="5">
        <v>0</v>
      </c>
    </row>
    <row r="875" spans="2:20" x14ac:dyDescent="0.2">
      <c r="B875" s="2">
        <v>1209237</v>
      </c>
      <c r="C875" s="2" t="s">
        <v>20</v>
      </c>
      <c r="D875" s="2" t="s">
        <v>48</v>
      </c>
      <c r="E875" s="3">
        <v>45881.638680555552</v>
      </c>
      <c r="G875" s="2" t="s">
        <v>937</v>
      </c>
      <c r="H875" s="2">
        <v>1740386</v>
      </c>
      <c r="I875" s="2" t="s">
        <v>144</v>
      </c>
      <c r="L875" s="4" t="s">
        <v>148</v>
      </c>
      <c r="M875" s="4">
        <f>+VLOOKUP(L875,'Cotizacion menor valor'!$C$2:$M$60,11,0)</f>
        <v>2885395.65</v>
      </c>
      <c r="N875" s="4" t="b">
        <f t="shared" si="13"/>
        <v>1</v>
      </c>
      <c r="O875">
        <v>21</v>
      </c>
      <c r="P875" s="2" t="s">
        <v>153</v>
      </c>
      <c r="Q875">
        <v>3107185.55</v>
      </c>
      <c r="R875">
        <v>2885395.65</v>
      </c>
      <c r="S875">
        <v>4657587.9000000004</v>
      </c>
      <c r="T875" s="5">
        <v>7.1379676698097416E-2</v>
      </c>
    </row>
    <row r="876" spans="2:20" x14ac:dyDescent="0.2">
      <c r="B876" s="2">
        <v>1209237</v>
      </c>
      <c r="C876" s="2" t="s">
        <v>20</v>
      </c>
      <c r="D876" s="2" t="s">
        <v>48</v>
      </c>
      <c r="E876" s="3">
        <v>45881.638680555552</v>
      </c>
      <c r="G876" s="2" t="s">
        <v>937</v>
      </c>
      <c r="H876" s="2">
        <v>1740387</v>
      </c>
      <c r="I876" s="2" t="s">
        <v>158</v>
      </c>
      <c r="L876" s="4" t="s">
        <v>162</v>
      </c>
      <c r="M876" s="4">
        <f>+VLOOKUP(L876,'Cotizacion menor valor'!$C$2:$M$60,11,0)</f>
        <v>1518675.72</v>
      </c>
      <c r="N876" s="4" t="b">
        <f t="shared" si="13"/>
        <v>1</v>
      </c>
      <c r="O876">
        <v>21</v>
      </c>
      <c r="P876" s="2" t="s">
        <v>153</v>
      </c>
      <c r="Q876">
        <v>2122648.56</v>
      </c>
      <c r="R876">
        <v>1518675.72</v>
      </c>
      <c r="S876">
        <v>12683429.640000001</v>
      </c>
      <c r="T876" s="5">
        <v>0.28453737061400308</v>
      </c>
    </row>
    <row r="877" spans="2:20" x14ac:dyDescent="0.2">
      <c r="B877" s="2">
        <v>1209237</v>
      </c>
      <c r="C877" s="2" t="s">
        <v>20</v>
      </c>
      <c r="D877" s="2" t="s">
        <v>48</v>
      </c>
      <c r="E877" s="3">
        <v>45881.638680555552</v>
      </c>
      <c r="G877" s="2" t="s">
        <v>937</v>
      </c>
      <c r="H877" s="2">
        <v>1740388</v>
      </c>
      <c r="I877" s="2" t="s">
        <v>171</v>
      </c>
      <c r="L877" s="4" t="s">
        <v>175</v>
      </c>
      <c r="M877" s="4">
        <f>+VLOOKUP(L877,'Cotizacion menor valor'!$C$2:$M$60,11,0)</f>
        <v>2641589.5</v>
      </c>
      <c r="N877" s="4" t="b">
        <f t="shared" si="13"/>
        <v>1</v>
      </c>
      <c r="O877">
        <v>21</v>
      </c>
      <c r="P877" s="2" t="s">
        <v>153</v>
      </c>
      <c r="Q877">
        <v>3954597.45</v>
      </c>
      <c r="R877">
        <v>2641589.5</v>
      </c>
      <c r="S877">
        <v>27573166.949999999</v>
      </c>
      <c r="T877" s="5">
        <v>0.33202063335169552</v>
      </c>
    </row>
    <row r="878" spans="2:20" x14ac:dyDescent="0.2">
      <c r="B878" s="2">
        <v>1209237</v>
      </c>
      <c r="C878" s="2" t="s">
        <v>20</v>
      </c>
      <c r="D878" s="2" t="s">
        <v>48</v>
      </c>
      <c r="E878" s="3">
        <v>45881.638680555552</v>
      </c>
      <c r="G878" s="2" t="s">
        <v>937</v>
      </c>
      <c r="H878" s="2">
        <v>1740389</v>
      </c>
      <c r="I878" s="2" t="s">
        <v>184</v>
      </c>
      <c r="L878" s="4" t="s">
        <v>188</v>
      </c>
      <c r="M878" s="4">
        <f>+VLOOKUP(L878,'Cotizacion menor valor'!$C$2:$M$60,11,0)</f>
        <v>1236194.1000000001</v>
      </c>
      <c r="N878" s="4" t="b">
        <f t="shared" si="13"/>
        <v>1</v>
      </c>
      <c r="O878">
        <v>21</v>
      </c>
      <c r="P878" s="2" t="s">
        <v>153</v>
      </c>
      <c r="Q878">
        <v>2264158.98</v>
      </c>
      <c r="R878">
        <v>1236194.1000000001</v>
      </c>
      <c r="S878">
        <v>21587262.48</v>
      </c>
      <c r="T878" s="5">
        <v>0.45401621046946095</v>
      </c>
    </row>
    <row r="879" spans="2:20" x14ac:dyDescent="0.2">
      <c r="B879" s="2">
        <v>1209237</v>
      </c>
      <c r="C879" s="2" t="s">
        <v>20</v>
      </c>
      <c r="D879" s="2" t="s">
        <v>48</v>
      </c>
      <c r="E879" s="3">
        <v>45881.638680555552</v>
      </c>
      <c r="G879" s="2" t="s">
        <v>937</v>
      </c>
      <c r="H879" s="2">
        <v>1740390</v>
      </c>
      <c r="I879" s="2" t="s">
        <v>197</v>
      </c>
      <c r="L879" s="4" t="s">
        <v>201</v>
      </c>
      <c r="M879" s="4">
        <f>+VLOOKUP(L879,'Cotizacion menor valor'!$C$2:$M$60,11,0)</f>
        <v>3156483.66</v>
      </c>
      <c r="N879" s="4" t="b">
        <f t="shared" si="13"/>
        <v>1</v>
      </c>
      <c r="O879">
        <v>21</v>
      </c>
      <c r="P879" s="2" t="s">
        <v>153</v>
      </c>
      <c r="Q879">
        <v>5935735.5899999999</v>
      </c>
      <c r="R879">
        <v>3156483.66</v>
      </c>
      <c r="S879">
        <v>58364290.530000001</v>
      </c>
      <c r="T879" s="5">
        <v>0.46822367470044263</v>
      </c>
    </row>
    <row r="880" spans="2:20" x14ac:dyDescent="0.2">
      <c r="B880" s="2">
        <v>1209237</v>
      </c>
      <c r="C880" s="2" t="s">
        <v>20</v>
      </c>
      <c r="D880" s="2" t="s">
        <v>48</v>
      </c>
      <c r="E880" s="3">
        <v>45881.638680555552</v>
      </c>
      <c r="G880" s="2" t="s">
        <v>937</v>
      </c>
      <c r="H880" s="2">
        <v>1740391</v>
      </c>
      <c r="I880" s="2" t="s">
        <v>210</v>
      </c>
      <c r="L880" s="4" t="s">
        <v>214</v>
      </c>
      <c r="M880" s="4">
        <f>+VLOOKUP(L880,'Cotizacion menor valor'!$C$2:$M$60,11,0)</f>
        <v>3062101.38</v>
      </c>
      <c r="N880" s="4" t="b">
        <f t="shared" si="13"/>
        <v>1</v>
      </c>
      <c r="O880">
        <v>21</v>
      </c>
      <c r="P880" s="2" t="s">
        <v>153</v>
      </c>
      <c r="Q880">
        <v>6509456.0999999996</v>
      </c>
      <c r="R880">
        <v>3062101.38</v>
      </c>
      <c r="S880">
        <v>72394449.120000005</v>
      </c>
      <c r="T880" s="5">
        <v>0.52959182257946247</v>
      </c>
    </row>
    <row r="881" spans="2:20" x14ac:dyDescent="0.2">
      <c r="B881" s="2">
        <v>1209237</v>
      </c>
      <c r="C881" s="2" t="s">
        <v>20</v>
      </c>
      <c r="D881" s="2" t="s">
        <v>48</v>
      </c>
      <c r="E881" s="3">
        <v>45881.638680555552</v>
      </c>
      <c r="G881" s="2" t="s">
        <v>937</v>
      </c>
      <c r="H881" s="2">
        <v>1740392</v>
      </c>
      <c r="I881" s="2" t="s">
        <v>223</v>
      </c>
      <c r="L881" s="4" t="s">
        <v>227</v>
      </c>
      <c r="M881" s="4">
        <f>+VLOOKUP(L881,'Cotizacion menor valor'!$C$2:$M$60,11,0)</f>
        <v>355254.39</v>
      </c>
      <c r="N881" s="4" t="b">
        <f t="shared" si="13"/>
        <v>1</v>
      </c>
      <c r="O881">
        <v>21</v>
      </c>
      <c r="P881" s="2" t="s">
        <v>153</v>
      </c>
      <c r="Q881">
        <v>566039.1</v>
      </c>
      <c r="R881">
        <v>355254.39</v>
      </c>
      <c r="S881">
        <v>4426478.91</v>
      </c>
      <c r="T881" s="5">
        <v>0.37238542355112925</v>
      </c>
    </row>
    <row r="882" spans="2:20" x14ac:dyDescent="0.2">
      <c r="B882" s="2">
        <v>1209237</v>
      </c>
      <c r="C882" s="2" t="s">
        <v>20</v>
      </c>
      <c r="D882" s="2" t="s">
        <v>48</v>
      </c>
      <c r="E882" s="3">
        <v>45881.638680555552</v>
      </c>
      <c r="G882" s="2" t="s">
        <v>937</v>
      </c>
      <c r="H882" s="2">
        <v>1740393</v>
      </c>
      <c r="I882" s="2" t="s">
        <v>236</v>
      </c>
      <c r="L882" s="4" t="s">
        <v>240</v>
      </c>
      <c r="M882" s="4">
        <f>+VLOOKUP(L882,'Cotizacion menor valor'!$C$2:$M$60,11,0)</f>
        <v>293916.18</v>
      </c>
      <c r="N882" s="4" t="b">
        <f t="shared" si="13"/>
        <v>1</v>
      </c>
      <c r="O882">
        <v>21</v>
      </c>
      <c r="P882" s="2" t="s">
        <v>153</v>
      </c>
      <c r="Q882">
        <v>495285.18</v>
      </c>
      <c r="R882">
        <v>293916.18</v>
      </c>
      <c r="S882">
        <v>4228749</v>
      </c>
      <c r="T882" s="5">
        <v>0.40657182595287827</v>
      </c>
    </row>
    <row r="883" spans="2:20" x14ac:dyDescent="0.2">
      <c r="B883" s="2">
        <v>1209237</v>
      </c>
      <c r="C883" s="2" t="s">
        <v>20</v>
      </c>
      <c r="D883" s="2" t="s">
        <v>48</v>
      </c>
      <c r="E883" s="3">
        <v>45881.638680555552</v>
      </c>
      <c r="G883" s="2" t="s">
        <v>937</v>
      </c>
      <c r="H883" s="2">
        <v>1740394</v>
      </c>
      <c r="I883" s="2" t="s">
        <v>249</v>
      </c>
      <c r="L883" s="4" t="s">
        <v>253</v>
      </c>
      <c r="M883" s="4">
        <f>+VLOOKUP(L883,'Cotizacion menor valor'!$C$2:$M$60,11,0)</f>
        <v>7909194.9000000004</v>
      </c>
      <c r="N883" s="4" t="b">
        <f t="shared" si="13"/>
        <v>1</v>
      </c>
      <c r="O883">
        <v>21</v>
      </c>
      <c r="P883" s="2" t="s">
        <v>153</v>
      </c>
      <c r="Q883">
        <v>7909194.9000000004</v>
      </c>
      <c r="R883">
        <v>7909194.9000000004</v>
      </c>
      <c r="S883">
        <v>0</v>
      </c>
      <c r="T883" s="5">
        <v>0</v>
      </c>
    </row>
    <row r="884" spans="2:20" x14ac:dyDescent="0.2">
      <c r="B884" s="2">
        <v>1209237</v>
      </c>
      <c r="C884" s="2" t="s">
        <v>20</v>
      </c>
      <c r="D884" s="2" t="s">
        <v>48</v>
      </c>
      <c r="E884" s="3">
        <v>45881.638680555552</v>
      </c>
      <c r="G884" s="2" t="s">
        <v>937</v>
      </c>
      <c r="H884" s="2">
        <v>1740395</v>
      </c>
      <c r="I884" s="2" t="s">
        <v>262</v>
      </c>
      <c r="L884" s="4" t="s">
        <v>266</v>
      </c>
      <c r="M884" s="4">
        <f>+VLOOKUP(L884,'Cotizacion menor valor'!$C$2:$M$60,11,0)</f>
        <v>1981138.14</v>
      </c>
      <c r="N884" s="4" t="b">
        <f t="shared" si="13"/>
        <v>1</v>
      </c>
      <c r="O884">
        <v>21</v>
      </c>
      <c r="P884" s="2" t="s">
        <v>153</v>
      </c>
      <c r="Q884">
        <v>1981138.14</v>
      </c>
      <c r="R884">
        <v>1981138.14</v>
      </c>
      <c r="S884">
        <v>0</v>
      </c>
      <c r="T884" s="5">
        <v>0</v>
      </c>
    </row>
    <row r="885" spans="2:20" x14ac:dyDescent="0.2">
      <c r="B885" s="2">
        <v>1209237</v>
      </c>
      <c r="C885" s="2" t="s">
        <v>20</v>
      </c>
      <c r="D885" s="2" t="s">
        <v>48</v>
      </c>
      <c r="E885" s="3">
        <v>45881.638680555552</v>
      </c>
      <c r="G885" s="2" t="s">
        <v>937</v>
      </c>
      <c r="H885" s="2">
        <v>1740396</v>
      </c>
      <c r="I885" s="2" t="s">
        <v>275</v>
      </c>
      <c r="L885" s="4" t="s">
        <v>279</v>
      </c>
      <c r="M885" s="4">
        <f>+VLOOKUP(L885,'Cotizacion menor valor'!$C$2:$M$60,11,0)</f>
        <v>820677.36</v>
      </c>
      <c r="N885" s="4" t="b">
        <f t="shared" si="13"/>
        <v>1</v>
      </c>
      <c r="O885">
        <v>21</v>
      </c>
      <c r="P885" s="2" t="s">
        <v>153</v>
      </c>
      <c r="Q885">
        <v>2122648.56</v>
      </c>
      <c r="R885">
        <v>820677.36</v>
      </c>
      <c r="S885">
        <v>27341395.199999999</v>
      </c>
      <c r="T885" s="5">
        <v>0.61337106129334951</v>
      </c>
    </row>
    <row r="886" spans="2:20" x14ac:dyDescent="0.2">
      <c r="B886" s="2">
        <v>1209237</v>
      </c>
      <c r="C886" s="2" t="s">
        <v>20</v>
      </c>
      <c r="D886" s="2" t="s">
        <v>48</v>
      </c>
      <c r="E886" s="3">
        <v>45881.638680555552</v>
      </c>
      <c r="G886" s="2" t="s">
        <v>937</v>
      </c>
      <c r="H886" s="2">
        <v>1740397</v>
      </c>
      <c r="I886" s="2" t="s">
        <v>288</v>
      </c>
      <c r="L886" s="4" t="s">
        <v>292</v>
      </c>
      <c r="M886" s="4">
        <f>+VLOOKUP(L886,'Cotizacion menor valor'!$C$2:$M$60,11,0)</f>
        <v>1371786</v>
      </c>
      <c r="N886" s="4" t="b">
        <f t="shared" si="13"/>
        <v>1</v>
      </c>
      <c r="O886">
        <v>21</v>
      </c>
      <c r="P886" s="2" t="s">
        <v>153</v>
      </c>
      <c r="Q886">
        <v>1981138.14</v>
      </c>
      <c r="R886">
        <v>1371786</v>
      </c>
      <c r="S886">
        <v>12796394.939999999</v>
      </c>
      <c r="T886" s="5">
        <v>0.30757680532060222</v>
      </c>
    </row>
    <row r="887" spans="2:20" x14ac:dyDescent="0.2">
      <c r="B887" s="2">
        <v>1209237</v>
      </c>
      <c r="C887" s="2" t="s">
        <v>20</v>
      </c>
      <c r="D887" s="2" t="s">
        <v>48</v>
      </c>
      <c r="E887" s="3">
        <v>45881.638680555552</v>
      </c>
      <c r="G887" s="2" t="s">
        <v>937</v>
      </c>
      <c r="H887" s="2">
        <v>1740398</v>
      </c>
      <c r="I887" s="2" t="s">
        <v>301</v>
      </c>
      <c r="L887" s="4" t="s">
        <v>305</v>
      </c>
      <c r="M887" s="4">
        <f>+VLOOKUP(L887,'Cotizacion menor valor'!$C$2:$M$60,11,0)</f>
        <v>661411.38</v>
      </c>
      <c r="N887" s="4" t="b">
        <f t="shared" si="13"/>
        <v>1</v>
      </c>
      <c r="O887">
        <v>21</v>
      </c>
      <c r="P887" s="2" t="s">
        <v>153</v>
      </c>
      <c r="Q887">
        <v>990569.07</v>
      </c>
      <c r="R887">
        <v>661411.38</v>
      </c>
      <c r="S887">
        <v>6912311.4900000002</v>
      </c>
      <c r="T887" s="5">
        <v>0.33229150795108109</v>
      </c>
    </row>
    <row r="888" spans="2:20" x14ac:dyDescent="0.2">
      <c r="B888" s="2">
        <v>1209237</v>
      </c>
      <c r="C888" s="2" t="s">
        <v>20</v>
      </c>
      <c r="D888" s="2" t="s">
        <v>48</v>
      </c>
      <c r="E888" s="3">
        <v>45881.638680555552</v>
      </c>
      <c r="G888" s="2" t="s">
        <v>937</v>
      </c>
      <c r="H888" s="2">
        <v>1740399</v>
      </c>
      <c r="I888" s="2" t="s">
        <v>314</v>
      </c>
      <c r="L888" s="4" t="s">
        <v>318</v>
      </c>
      <c r="M888" s="4">
        <f>+VLOOKUP(L888,'Cotizacion menor valor'!$C$2:$M$60,11,0)</f>
        <v>2655015.5499999998</v>
      </c>
      <c r="N888" s="4" t="b">
        <f t="shared" si="13"/>
        <v>1</v>
      </c>
      <c r="O888">
        <v>21</v>
      </c>
      <c r="P888" s="2" t="s">
        <v>153</v>
      </c>
      <c r="Q888">
        <v>2655015.5499999998</v>
      </c>
      <c r="R888">
        <v>2655015.5499999998</v>
      </c>
      <c r="S888">
        <v>0</v>
      </c>
      <c r="T888" s="5">
        <v>0</v>
      </c>
    </row>
    <row r="889" spans="2:20" x14ac:dyDescent="0.2">
      <c r="B889" s="2">
        <v>1209237</v>
      </c>
      <c r="C889" s="2" t="s">
        <v>20</v>
      </c>
      <c r="D889" s="2" t="s">
        <v>48</v>
      </c>
      <c r="E889" s="3">
        <v>45881.638680555552</v>
      </c>
      <c r="G889" s="2" t="s">
        <v>937</v>
      </c>
      <c r="H889" s="2">
        <v>1740400</v>
      </c>
      <c r="I889" s="2" t="s">
        <v>327</v>
      </c>
      <c r="L889" s="4" t="s">
        <v>331</v>
      </c>
      <c r="M889" s="4">
        <f>+VLOOKUP(L889,'Cotizacion menor valor'!$C$2:$M$60,11,0)</f>
        <v>1330085.46</v>
      </c>
      <c r="N889" s="4" t="b">
        <f t="shared" si="13"/>
        <v>1</v>
      </c>
      <c r="O889">
        <v>21</v>
      </c>
      <c r="P889" s="2" t="s">
        <v>153</v>
      </c>
      <c r="Q889">
        <v>1330085.46</v>
      </c>
      <c r="R889">
        <v>1330085.46</v>
      </c>
      <c r="S889">
        <v>0</v>
      </c>
      <c r="T889" s="5">
        <v>0</v>
      </c>
    </row>
    <row r="890" spans="2:20" x14ac:dyDescent="0.2">
      <c r="B890" s="2">
        <v>1209237</v>
      </c>
      <c r="C890" s="2" t="s">
        <v>20</v>
      </c>
      <c r="D890" s="2" t="s">
        <v>48</v>
      </c>
      <c r="E890" s="3">
        <v>45881.638680555552</v>
      </c>
      <c r="G890" s="2" t="s">
        <v>937</v>
      </c>
      <c r="H890" s="2">
        <v>1740401</v>
      </c>
      <c r="I890" s="2" t="s">
        <v>340</v>
      </c>
      <c r="L890" s="4" t="s">
        <v>344</v>
      </c>
      <c r="M890" s="4">
        <f>+VLOOKUP(L890,'Cotizacion menor valor'!$C$2:$M$60,11,0)</f>
        <v>215877.7</v>
      </c>
      <c r="N890" s="4" t="b">
        <f t="shared" si="13"/>
        <v>1</v>
      </c>
      <c r="O890">
        <v>21</v>
      </c>
      <c r="P890" s="2" t="s">
        <v>153</v>
      </c>
      <c r="Q890">
        <v>215877.7</v>
      </c>
      <c r="R890">
        <v>215877.7</v>
      </c>
      <c r="S890">
        <v>0</v>
      </c>
      <c r="T890" s="5">
        <v>0</v>
      </c>
    </row>
    <row r="891" spans="2:20" x14ac:dyDescent="0.2">
      <c r="B891" s="2">
        <v>1209237</v>
      </c>
      <c r="C891" s="2" t="s">
        <v>20</v>
      </c>
      <c r="D891" s="2" t="s">
        <v>48</v>
      </c>
      <c r="E891" s="3">
        <v>45881.638680555552</v>
      </c>
      <c r="G891" s="2" t="s">
        <v>937</v>
      </c>
      <c r="H891" s="2">
        <v>1740402</v>
      </c>
      <c r="I891" s="2" t="s">
        <v>353</v>
      </c>
      <c r="L891" s="4" t="s">
        <v>357</v>
      </c>
      <c r="M891" s="4">
        <f>+VLOOKUP(L891,'Cotizacion menor valor'!$C$2:$M$60,11,0)</f>
        <v>1388728.4</v>
      </c>
      <c r="N891" s="4" t="b">
        <f t="shared" si="13"/>
        <v>1</v>
      </c>
      <c r="O891">
        <v>21</v>
      </c>
      <c r="P891" s="2" t="s">
        <v>153</v>
      </c>
      <c r="Q891">
        <v>1388728.4</v>
      </c>
      <c r="R891">
        <v>1388728.4</v>
      </c>
      <c r="S891">
        <v>0</v>
      </c>
      <c r="T891" s="5">
        <v>0</v>
      </c>
    </row>
    <row r="892" spans="2:20" x14ac:dyDescent="0.2">
      <c r="B892" s="2">
        <v>1209237</v>
      </c>
      <c r="C892" s="2" t="s">
        <v>20</v>
      </c>
      <c r="D892" s="2" t="s">
        <v>48</v>
      </c>
      <c r="E892" s="3">
        <v>45881.638680555552</v>
      </c>
      <c r="G892" s="2" t="s">
        <v>937</v>
      </c>
      <c r="H892" s="2">
        <v>1740403</v>
      </c>
      <c r="I892" s="2" t="s">
        <v>366</v>
      </c>
      <c r="L892" s="4" t="s">
        <v>370</v>
      </c>
      <c r="M892" s="4">
        <f>+VLOOKUP(L892,'Cotizacion menor valor'!$C$2:$M$60,11,0)</f>
        <v>678493.56</v>
      </c>
      <c r="N892" s="4" t="b">
        <f t="shared" si="13"/>
        <v>1</v>
      </c>
      <c r="O892">
        <v>21</v>
      </c>
      <c r="P892" s="2" t="s">
        <v>153</v>
      </c>
      <c r="Q892">
        <v>678493.56</v>
      </c>
      <c r="R892">
        <v>678493.56</v>
      </c>
      <c r="S892">
        <v>0</v>
      </c>
      <c r="T892" s="5">
        <v>0</v>
      </c>
    </row>
    <row r="893" spans="2:20" x14ac:dyDescent="0.2">
      <c r="B893" s="2">
        <v>1209237</v>
      </c>
      <c r="C893" s="2" t="s">
        <v>20</v>
      </c>
      <c r="D893" s="2" t="s">
        <v>48</v>
      </c>
      <c r="E893" s="3">
        <v>45881.638680555552</v>
      </c>
      <c r="G893" s="2" t="s">
        <v>937</v>
      </c>
      <c r="H893" s="2">
        <v>1740404</v>
      </c>
      <c r="I893" s="2" t="s">
        <v>379</v>
      </c>
      <c r="L893" s="4" t="s">
        <v>383</v>
      </c>
      <c r="M893" s="4">
        <f>+VLOOKUP(L893,'Cotizacion menor valor'!$C$2:$M$60,11,0)</f>
        <v>3347515.15</v>
      </c>
      <c r="N893" s="4" t="b">
        <f t="shared" si="13"/>
        <v>1</v>
      </c>
      <c r="O893">
        <v>21</v>
      </c>
      <c r="P893" s="2" t="s">
        <v>153</v>
      </c>
      <c r="Q893">
        <v>3347515.15</v>
      </c>
      <c r="R893">
        <v>3347515.15</v>
      </c>
      <c r="S893">
        <v>0</v>
      </c>
      <c r="T893" s="5">
        <v>0</v>
      </c>
    </row>
    <row r="894" spans="2:20" x14ac:dyDescent="0.2">
      <c r="B894" s="2">
        <v>1209237</v>
      </c>
      <c r="C894" s="2" t="s">
        <v>20</v>
      </c>
      <c r="D894" s="2" t="s">
        <v>48</v>
      </c>
      <c r="E894" s="3">
        <v>45881.638680555552</v>
      </c>
      <c r="G894" s="2" t="s">
        <v>937</v>
      </c>
      <c r="H894" s="2">
        <v>1740405</v>
      </c>
      <c r="I894" s="2" t="s">
        <v>392</v>
      </c>
      <c r="L894" s="4" t="s">
        <v>396</v>
      </c>
      <c r="M894" s="4">
        <f>+VLOOKUP(L894,'Cotizacion menor valor'!$C$2:$M$60,11,0)</f>
        <v>559044.72</v>
      </c>
      <c r="N894" s="4" t="b">
        <f t="shared" si="13"/>
        <v>1</v>
      </c>
      <c r="O894">
        <v>21</v>
      </c>
      <c r="P894" s="2" t="s">
        <v>153</v>
      </c>
      <c r="Q894">
        <v>559044.72</v>
      </c>
      <c r="R894">
        <v>559044.72</v>
      </c>
      <c r="S894">
        <v>0</v>
      </c>
      <c r="T894" s="5">
        <v>0</v>
      </c>
    </row>
    <row r="895" spans="2:20" x14ac:dyDescent="0.2">
      <c r="B895" s="2">
        <v>1209237</v>
      </c>
      <c r="C895" s="2" t="s">
        <v>20</v>
      </c>
      <c r="D895" s="2" t="s">
        <v>48</v>
      </c>
      <c r="E895" s="3">
        <v>45881.638680555552</v>
      </c>
      <c r="G895" s="2" t="s">
        <v>937</v>
      </c>
      <c r="H895" s="2">
        <v>1740406</v>
      </c>
      <c r="I895" s="2" t="s">
        <v>405</v>
      </c>
      <c r="L895" s="4" t="s">
        <v>409</v>
      </c>
      <c r="M895" s="4">
        <f>+VLOOKUP(L895,'Cotizacion menor valor'!$C$2:$M$60,11,0)</f>
        <v>5087777.78</v>
      </c>
      <c r="N895" s="4" t="b">
        <f t="shared" si="13"/>
        <v>1</v>
      </c>
      <c r="O895">
        <v>21</v>
      </c>
      <c r="P895" s="2" t="s">
        <v>153</v>
      </c>
      <c r="Q895">
        <v>5087777.78</v>
      </c>
      <c r="R895">
        <v>5087777.78</v>
      </c>
      <c r="S895">
        <v>0</v>
      </c>
      <c r="T895" s="5">
        <v>0</v>
      </c>
    </row>
    <row r="896" spans="2:20" x14ac:dyDescent="0.2">
      <c r="B896" s="2">
        <v>1209237</v>
      </c>
      <c r="C896" s="2" t="s">
        <v>20</v>
      </c>
      <c r="D896" s="2" t="s">
        <v>48</v>
      </c>
      <c r="E896" s="3">
        <v>45881.638680555552</v>
      </c>
      <c r="G896" s="2" t="s">
        <v>937</v>
      </c>
      <c r="H896" s="2">
        <v>1740407</v>
      </c>
      <c r="I896" s="2" t="s">
        <v>418</v>
      </c>
      <c r="L896" s="4" t="s">
        <v>422</v>
      </c>
      <c r="M896" s="4">
        <f>+VLOOKUP(L896,'Cotizacion menor valor'!$C$2:$M$60,11,0)</f>
        <v>3347515.15</v>
      </c>
      <c r="N896" s="4" t="b">
        <f t="shared" si="13"/>
        <v>1</v>
      </c>
      <c r="O896">
        <v>21</v>
      </c>
      <c r="P896" s="2" t="s">
        <v>153</v>
      </c>
      <c r="Q896">
        <v>3347515.15</v>
      </c>
      <c r="R896">
        <v>3347515.15</v>
      </c>
      <c r="S896">
        <v>0</v>
      </c>
      <c r="T896" s="5">
        <v>0</v>
      </c>
    </row>
    <row r="897" spans="2:20" x14ac:dyDescent="0.2">
      <c r="B897" s="2">
        <v>1209237</v>
      </c>
      <c r="C897" s="2" t="s">
        <v>20</v>
      </c>
      <c r="D897" s="2" t="s">
        <v>48</v>
      </c>
      <c r="E897" s="3">
        <v>45881.638680555552</v>
      </c>
      <c r="G897" s="2" t="s">
        <v>937</v>
      </c>
      <c r="H897" s="2">
        <v>1740408</v>
      </c>
      <c r="I897" s="2" t="s">
        <v>431</v>
      </c>
      <c r="L897" s="4" t="s">
        <v>435</v>
      </c>
      <c r="M897" s="4">
        <f>+VLOOKUP(L897,'Cotizacion menor valor'!$C$2:$M$60,11,0)</f>
        <v>1947760.9</v>
      </c>
      <c r="N897" s="4" t="b">
        <f t="shared" si="13"/>
        <v>1</v>
      </c>
      <c r="O897">
        <v>21</v>
      </c>
      <c r="P897" s="2" t="s">
        <v>153</v>
      </c>
      <c r="Q897">
        <v>1947760.9</v>
      </c>
      <c r="R897">
        <v>1947760.9</v>
      </c>
      <c r="S897">
        <v>0</v>
      </c>
      <c r="T897" s="5">
        <v>0</v>
      </c>
    </row>
    <row r="898" spans="2:20" x14ac:dyDescent="0.2">
      <c r="B898" s="2">
        <v>1209237</v>
      </c>
      <c r="C898" s="2" t="s">
        <v>20</v>
      </c>
      <c r="D898" s="2" t="s">
        <v>48</v>
      </c>
      <c r="E898" s="3">
        <v>45881.638680555552</v>
      </c>
      <c r="G898" s="2" t="s">
        <v>937</v>
      </c>
      <c r="H898" s="2">
        <v>1740409</v>
      </c>
      <c r="I898" s="2" t="s">
        <v>444</v>
      </c>
      <c r="L898" s="4" t="s">
        <v>448</v>
      </c>
      <c r="M898" s="4">
        <f>+VLOOKUP(L898,'Cotizacion menor valor'!$C$2:$M$60,11,0)</f>
        <v>2306665.77</v>
      </c>
      <c r="N898" s="4" t="b">
        <f t="shared" si="13"/>
        <v>1</v>
      </c>
      <c r="O898">
        <v>21</v>
      </c>
      <c r="P898" s="2" t="s">
        <v>153</v>
      </c>
      <c r="Q898">
        <v>2355091.08</v>
      </c>
      <c r="R898">
        <v>2306665.77</v>
      </c>
      <c r="S898">
        <v>1016931.51</v>
      </c>
      <c r="T898" s="5">
        <v>2.0561969093781291E-2</v>
      </c>
    </row>
    <row r="899" spans="2:20" x14ac:dyDescent="0.2">
      <c r="B899" s="2">
        <v>1209237</v>
      </c>
      <c r="C899" s="2" t="s">
        <v>20</v>
      </c>
      <c r="D899" s="2" t="s">
        <v>48</v>
      </c>
      <c r="E899" s="3">
        <v>45881.638680555552</v>
      </c>
      <c r="G899" s="2" t="s">
        <v>937</v>
      </c>
      <c r="H899" s="2">
        <v>1740410</v>
      </c>
      <c r="I899" s="2" t="s">
        <v>457</v>
      </c>
      <c r="L899" s="4" t="s">
        <v>461</v>
      </c>
      <c r="M899" s="4">
        <f>+VLOOKUP(L899,'Cotizacion menor valor'!$C$2:$M$60,11,0)</f>
        <v>2306665.77</v>
      </c>
      <c r="N899" s="4" t="b">
        <f t="shared" ref="N899:N962" si="14">IFERROR(M899=R899,"n/a")</f>
        <v>1</v>
      </c>
      <c r="O899">
        <v>21</v>
      </c>
      <c r="P899" s="2" t="s">
        <v>153</v>
      </c>
      <c r="Q899">
        <v>2355091.08</v>
      </c>
      <c r="R899">
        <v>2306665.77</v>
      </c>
      <c r="S899">
        <v>1016931.51</v>
      </c>
      <c r="T899" s="5">
        <v>2.0561969093781291E-2</v>
      </c>
    </row>
    <row r="900" spans="2:20" x14ac:dyDescent="0.2">
      <c r="B900" s="2">
        <v>1209237</v>
      </c>
      <c r="C900" s="2" t="s">
        <v>20</v>
      </c>
      <c r="D900" s="2" t="s">
        <v>48</v>
      </c>
      <c r="E900" s="3">
        <v>45881.638680555552</v>
      </c>
      <c r="G900" s="2" t="s">
        <v>937</v>
      </c>
      <c r="H900" s="2">
        <v>1740411</v>
      </c>
      <c r="I900" s="2" t="s">
        <v>470</v>
      </c>
      <c r="L900" s="4" t="s">
        <v>474</v>
      </c>
      <c r="M900" s="4">
        <f>+VLOOKUP(L900,'Cotizacion menor valor'!$C$2:$M$60,11,0)</f>
        <v>962329</v>
      </c>
      <c r="N900" s="4" t="b">
        <f t="shared" si="14"/>
        <v>1</v>
      </c>
      <c r="O900">
        <v>21</v>
      </c>
      <c r="P900" s="2" t="s">
        <v>153</v>
      </c>
      <c r="Q900">
        <v>962329</v>
      </c>
      <c r="R900">
        <v>962329</v>
      </c>
      <c r="S900">
        <v>0</v>
      </c>
      <c r="T900" s="5">
        <v>0</v>
      </c>
    </row>
    <row r="901" spans="2:20" x14ac:dyDescent="0.2">
      <c r="B901" s="2">
        <v>1209237</v>
      </c>
      <c r="C901" s="2" t="s">
        <v>20</v>
      </c>
      <c r="D901" s="2" t="s">
        <v>48</v>
      </c>
      <c r="E901" s="3">
        <v>45881.638680555552</v>
      </c>
      <c r="G901" s="2" t="s">
        <v>937</v>
      </c>
      <c r="H901" s="2">
        <v>1740412</v>
      </c>
      <c r="I901" s="2" t="s">
        <v>483</v>
      </c>
      <c r="L901" s="4" t="s">
        <v>487</v>
      </c>
      <c r="M901" s="4">
        <f>+VLOOKUP(L901,'Cotizacion menor valor'!$C$2:$M$60,11,0)</f>
        <v>278177.25</v>
      </c>
      <c r="N901" s="4" t="b">
        <f t="shared" si="14"/>
        <v>1</v>
      </c>
      <c r="O901">
        <v>21</v>
      </c>
      <c r="P901" s="2" t="s">
        <v>153</v>
      </c>
      <c r="Q901">
        <v>278177.25</v>
      </c>
      <c r="R901">
        <v>278177.25</v>
      </c>
      <c r="S901">
        <v>0</v>
      </c>
      <c r="T901" s="5">
        <v>0</v>
      </c>
    </row>
    <row r="902" spans="2:20" x14ac:dyDescent="0.2">
      <c r="B902" s="2">
        <v>1209237</v>
      </c>
      <c r="C902" s="2" t="s">
        <v>20</v>
      </c>
      <c r="D902" s="2" t="s">
        <v>48</v>
      </c>
      <c r="E902" s="3">
        <v>45881.638680555552</v>
      </c>
      <c r="G902" s="2" t="s">
        <v>937</v>
      </c>
      <c r="H902" s="2">
        <v>1740413</v>
      </c>
      <c r="I902" s="2" t="s">
        <v>496</v>
      </c>
      <c r="L902" s="4" t="s">
        <v>500</v>
      </c>
      <c r="M902" s="4">
        <f>+VLOOKUP(L902,'Cotizacion menor valor'!$C$2:$M$60,11,0)</f>
        <v>278177.25</v>
      </c>
      <c r="N902" s="4" t="b">
        <f t="shared" si="14"/>
        <v>1</v>
      </c>
      <c r="O902">
        <v>21</v>
      </c>
      <c r="P902" s="2" t="s">
        <v>153</v>
      </c>
      <c r="Q902">
        <v>278177.25</v>
      </c>
      <c r="R902">
        <v>278177.25</v>
      </c>
      <c r="S902">
        <v>0</v>
      </c>
      <c r="T902" s="5">
        <v>0</v>
      </c>
    </row>
    <row r="903" spans="2:20" x14ac:dyDescent="0.2">
      <c r="B903" s="2">
        <v>1209237</v>
      </c>
      <c r="C903" s="2" t="s">
        <v>20</v>
      </c>
      <c r="D903" s="2" t="s">
        <v>48</v>
      </c>
      <c r="E903" s="3">
        <v>45881.638680555552</v>
      </c>
      <c r="G903" s="2" t="s">
        <v>937</v>
      </c>
      <c r="H903" s="2">
        <v>1740414</v>
      </c>
      <c r="I903" s="2" t="s">
        <v>509</v>
      </c>
      <c r="L903" s="4" t="s">
        <v>513</v>
      </c>
      <c r="M903" s="4">
        <f>+VLOOKUP(L903,'Cotizacion menor valor'!$C$2:$M$60,11,0)</f>
        <v>2471351.1</v>
      </c>
      <c r="N903" s="4" t="b">
        <f t="shared" si="14"/>
        <v>1</v>
      </c>
      <c r="O903">
        <v>21</v>
      </c>
      <c r="P903" s="2" t="s">
        <v>153</v>
      </c>
      <c r="Q903">
        <v>2846724.3</v>
      </c>
      <c r="R903">
        <v>2471351.1</v>
      </c>
      <c r="S903">
        <v>7882837.2000000002</v>
      </c>
      <c r="T903" s="5">
        <v>0.13186145212586972</v>
      </c>
    </row>
    <row r="904" spans="2:20" x14ac:dyDescent="0.2">
      <c r="B904" s="2">
        <v>1209237</v>
      </c>
      <c r="C904" s="2" t="s">
        <v>20</v>
      </c>
      <c r="D904" s="2" t="s">
        <v>48</v>
      </c>
      <c r="E904" s="3">
        <v>45881.638680555552</v>
      </c>
      <c r="G904" s="2" t="s">
        <v>937</v>
      </c>
      <c r="H904" s="2">
        <v>1740415</v>
      </c>
      <c r="I904" s="2" t="s">
        <v>522</v>
      </c>
      <c r="L904" s="4" t="s">
        <v>526</v>
      </c>
      <c r="M904" s="4">
        <f>+VLOOKUP(L904,'Cotizacion menor valor'!$C$2:$M$60,11,0)</f>
        <v>1948296.5</v>
      </c>
      <c r="N904" s="4" t="b">
        <f t="shared" si="14"/>
        <v>1</v>
      </c>
      <c r="O904">
        <v>21</v>
      </c>
      <c r="P904" s="2" t="s">
        <v>153</v>
      </c>
      <c r="Q904">
        <v>2175998.6</v>
      </c>
      <c r="R904">
        <v>1948296.5</v>
      </c>
      <c r="S904">
        <v>4781744.0999999996</v>
      </c>
      <c r="T904" s="5">
        <v>0.10464257651636356</v>
      </c>
    </row>
    <row r="905" spans="2:20" x14ac:dyDescent="0.2">
      <c r="B905" s="2">
        <v>1209237</v>
      </c>
      <c r="C905" s="2" t="s">
        <v>20</v>
      </c>
      <c r="D905" s="2" t="s">
        <v>48</v>
      </c>
      <c r="E905" s="3">
        <v>45881.638680555552</v>
      </c>
      <c r="G905" s="2" t="s">
        <v>937</v>
      </c>
      <c r="H905" s="2">
        <v>1740416</v>
      </c>
      <c r="I905" s="2" t="s">
        <v>535</v>
      </c>
      <c r="L905" s="4" t="s">
        <v>539</v>
      </c>
      <c r="M905" s="4">
        <f>+VLOOKUP(L905,'Cotizacion menor valor'!$C$2:$M$60,11,0)</f>
        <v>1948296.5</v>
      </c>
      <c r="N905" s="4" t="b">
        <f t="shared" si="14"/>
        <v>1</v>
      </c>
      <c r="O905">
        <v>21</v>
      </c>
      <c r="P905" s="2" t="s">
        <v>153</v>
      </c>
      <c r="Q905">
        <v>2175998.6</v>
      </c>
      <c r="R905">
        <v>1948296.5</v>
      </c>
      <c r="S905">
        <v>4781744.0999999996</v>
      </c>
      <c r="T905" s="5">
        <v>0.10464257651636356</v>
      </c>
    </row>
    <row r="906" spans="2:20" x14ac:dyDescent="0.2">
      <c r="B906" s="2">
        <v>1209237</v>
      </c>
      <c r="C906" s="2" t="s">
        <v>20</v>
      </c>
      <c r="D906" s="2" t="s">
        <v>48</v>
      </c>
      <c r="E906" s="3">
        <v>45881.638680555552</v>
      </c>
      <c r="G906" s="2" t="s">
        <v>937</v>
      </c>
      <c r="H906" s="2">
        <v>1740417</v>
      </c>
      <c r="I906" s="2" t="s">
        <v>548</v>
      </c>
      <c r="L906" s="4" t="s">
        <v>552</v>
      </c>
      <c r="M906" s="4">
        <f>+VLOOKUP(L906,'Cotizacion menor valor'!$C$2:$M$60,11,0)</f>
        <v>8006931.5999999996</v>
      </c>
      <c r="N906" s="4" t="b">
        <f t="shared" si="14"/>
        <v>1</v>
      </c>
      <c r="O906">
        <v>21</v>
      </c>
      <c r="P906" s="2" t="s">
        <v>153</v>
      </c>
      <c r="Q906">
        <v>9732372.1500000004</v>
      </c>
      <c r="R906">
        <v>8006931.5999999996</v>
      </c>
      <c r="S906">
        <v>36234251.549999997</v>
      </c>
      <c r="T906" s="5">
        <v>0.17728879695583774</v>
      </c>
    </row>
    <row r="907" spans="2:20" x14ac:dyDescent="0.2">
      <c r="B907" s="2">
        <v>1209237</v>
      </c>
      <c r="C907" s="2" t="s">
        <v>20</v>
      </c>
      <c r="D907" s="2" t="s">
        <v>48</v>
      </c>
      <c r="E907" s="3">
        <v>45881.638680555552</v>
      </c>
      <c r="G907" s="2" t="s">
        <v>937</v>
      </c>
      <c r="H907" s="2">
        <v>1740418</v>
      </c>
      <c r="I907" s="2" t="s">
        <v>561</v>
      </c>
      <c r="L907" s="4" t="s">
        <v>565</v>
      </c>
      <c r="M907" s="4">
        <f>+VLOOKUP(L907,'Cotizacion menor valor'!$C$2:$M$60,11,0)</f>
        <v>5892156.2000000002</v>
      </c>
      <c r="N907" s="4" t="b">
        <f t="shared" si="14"/>
        <v>1</v>
      </c>
      <c r="O907">
        <v>21</v>
      </c>
      <c r="P907" s="2" t="s">
        <v>153</v>
      </c>
      <c r="Q907">
        <v>7457024.9000000004</v>
      </c>
      <c r="R907">
        <v>5892156.2000000002</v>
      </c>
      <c r="S907">
        <v>32862242.699999999</v>
      </c>
      <c r="T907" s="5">
        <v>0.20985161253786347</v>
      </c>
    </row>
    <row r="908" spans="2:20" x14ac:dyDescent="0.2">
      <c r="B908" s="2">
        <v>1209237</v>
      </c>
      <c r="C908" s="2" t="s">
        <v>20</v>
      </c>
      <c r="D908" s="2" t="s">
        <v>48</v>
      </c>
      <c r="E908" s="3">
        <v>45881.638680555552</v>
      </c>
      <c r="G908" s="2" t="s">
        <v>937</v>
      </c>
      <c r="H908" s="2">
        <v>1740419</v>
      </c>
      <c r="I908" s="2" t="s">
        <v>574</v>
      </c>
      <c r="L908" s="4" t="s">
        <v>578</v>
      </c>
      <c r="M908" s="4">
        <f>+VLOOKUP(L908,'Cotizacion menor valor'!$C$2:$M$60,11,0)</f>
        <v>5892156.2000000002</v>
      </c>
      <c r="N908" s="4" t="b">
        <f t="shared" si="14"/>
        <v>1</v>
      </c>
      <c r="O908">
        <v>21</v>
      </c>
      <c r="P908" s="2" t="s">
        <v>153</v>
      </c>
      <c r="Q908">
        <v>7457024.9000000004</v>
      </c>
      <c r="R908">
        <v>5892156.2000000002</v>
      </c>
      <c r="S908">
        <v>32862242.699999999</v>
      </c>
      <c r="T908" s="5">
        <v>0.20985161253786347</v>
      </c>
    </row>
    <row r="909" spans="2:20" x14ac:dyDescent="0.2">
      <c r="B909" s="2">
        <v>1209237</v>
      </c>
      <c r="C909" s="2" t="s">
        <v>20</v>
      </c>
      <c r="D909" s="2" t="s">
        <v>48</v>
      </c>
      <c r="E909" s="3">
        <v>45881.638680555552</v>
      </c>
      <c r="G909" s="2" t="s">
        <v>937</v>
      </c>
      <c r="H909" s="2">
        <v>1740420</v>
      </c>
      <c r="I909" s="2" t="s">
        <v>587</v>
      </c>
      <c r="L909" s="4" t="s">
        <v>591</v>
      </c>
      <c r="M909" s="4">
        <f>+VLOOKUP(L909,'Cotizacion menor valor'!$C$2:$M$60,11,0)</f>
        <v>1694828.95</v>
      </c>
      <c r="N909" s="4" t="b">
        <f t="shared" si="14"/>
        <v>1</v>
      </c>
      <c r="O909">
        <v>21</v>
      </c>
      <c r="P909" s="2" t="s">
        <v>153</v>
      </c>
      <c r="Q909">
        <v>1694828.95</v>
      </c>
      <c r="R909">
        <v>1694828.95</v>
      </c>
      <c r="S909">
        <v>0</v>
      </c>
      <c r="T909" s="5">
        <v>0</v>
      </c>
    </row>
    <row r="910" spans="2:20" x14ac:dyDescent="0.2">
      <c r="B910" s="2">
        <v>1209237</v>
      </c>
      <c r="C910" s="2" t="s">
        <v>20</v>
      </c>
      <c r="D910" s="2" t="s">
        <v>48</v>
      </c>
      <c r="E910" s="3">
        <v>45881.638680555552</v>
      </c>
      <c r="G910" s="2" t="s">
        <v>937</v>
      </c>
      <c r="H910" s="2">
        <v>1740421</v>
      </c>
      <c r="I910" s="2" t="s">
        <v>600</v>
      </c>
      <c r="L910" s="4" t="s">
        <v>604</v>
      </c>
      <c r="M910" s="4">
        <f>+VLOOKUP(L910,'Cotizacion menor valor'!$C$2:$M$60,11,0)</f>
        <v>1935411.2</v>
      </c>
      <c r="N910" s="4" t="b">
        <f t="shared" si="14"/>
        <v>1</v>
      </c>
      <c r="O910">
        <v>21</v>
      </c>
      <c r="P910" s="2" t="s">
        <v>153</v>
      </c>
      <c r="Q910">
        <v>1935411.2</v>
      </c>
      <c r="R910">
        <v>1935411.2</v>
      </c>
      <c r="S910">
        <v>0</v>
      </c>
      <c r="T910" s="5">
        <v>0</v>
      </c>
    </row>
    <row r="911" spans="2:20" x14ac:dyDescent="0.2">
      <c r="B911" s="2">
        <v>1209237</v>
      </c>
      <c r="C911" s="2" t="s">
        <v>20</v>
      </c>
      <c r="D911" s="2" t="s">
        <v>48</v>
      </c>
      <c r="E911" s="3">
        <v>45881.638680555552</v>
      </c>
      <c r="G911" s="2" t="s">
        <v>937</v>
      </c>
      <c r="H911" s="2">
        <v>1740422</v>
      </c>
      <c r="I911" s="2" t="s">
        <v>613</v>
      </c>
      <c r="L911" s="4" t="s">
        <v>617</v>
      </c>
      <c r="M911" s="4">
        <f>+VLOOKUP(L911,'Cotizacion menor valor'!$C$2:$M$60,11,0)</f>
        <v>4886918.2</v>
      </c>
      <c r="N911" s="4" t="b">
        <f t="shared" si="14"/>
        <v>1</v>
      </c>
      <c r="O911">
        <v>21</v>
      </c>
      <c r="P911" s="2" t="s">
        <v>153</v>
      </c>
      <c r="Q911">
        <v>4886918.2</v>
      </c>
      <c r="R911">
        <v>4886918.2</v>
      </c>
      <c r="S911">
        <v>0</v>
      </c>
      <c r="T911" s="5">
        <v>0</v>
      </c>
    </row>
    <row r="912" spans="2:20" x14ac:dyDescent="0.2">
      <c r="B912" s="2">
        <v>1209237</v>
      </c>
      <c r="C912" s="2" t="s">
        <v>20</v>
      </c>
      <c r="D912" s="2" t="s">
        <v>48</v>
      </c>
      <c r="E912" s="3">
        <v>45881.638680555552</v>
      </c>
      <c r="G912" s="2" t="s">
        <v>937</v>
      </c>
      <c r="H912" s="2">
        <v>1740423</v>
      </c>
      <c r="I912" s="2" t="s">
        <v>626</v>
      </c>
      <c r="L912" s="4" t="s">
        <v>630</v>
      </c>
      <c r="M912" s="4">
        <f>+VLOOKUP(L912,'Cotizacion menor valor'!$C$2:$M$60,11,0)</f>
        <v>2168996.63</v>
      </c>
      <c r="N912" s="4" t="b">
        <f t="shared" si="14"/>
        <v>1</v>
      </c>
      <c r="O912">
        <v>21</v>
      </c>
      <c r="P912" s="2" t="s">
        <v>153</v>
      </c>
      <c r="Q912">
        <v>2168996.63</v>
      </c>
      <c r="R912">
        <v>2168996.63</v>
      </c>
      <c r="S912">
        <v>0</v>
      </c>
      <c r="T912" s="5">
        <v>0</v>
      </c>
    </row>
    <row r="913" spans="2:20" x14ac:dyDescent="0.2">
      <c r="B913" s="2">
        <v>1209237</v>
      </c>
      <c r="C913" s="2" t="s">
        <v>20</v>
      </c>
      <c r="D913" s="2" t="s">
        <v>48</v>
      </c>
      <c r="E913" s="3">
        <v>45881.638680555552</v>
      </c>
      <c r="G913" s="2" t="s">
        <v>937</v>
      </c>
      <c r="H913" s="2">
        <v>1740424</v>
      </c>
      <c r="I913" s="2" t="s">
        <v>639</v>
      </c>
      <c r="L913" t="s">
        <v>643</v>
      </c>
      <c r="M913" s="4">
        <f>+VLOOKUP(L913,'Cotizacion menor valor'!$C$2:$M$60,11,0)</f>
        <v>320683.68</v>
      </c>
      <c r="N913" s="4" t="b">
        <f t="shared" si="14"/>
        <v>1</v>
      </c>
      <c r="O913">
        <v>21</v>
      </c>
      <c r="P913" s="2" t="s">
        <v>153</v>
      </c>
      <c r="Q913">
        <v>424529.97</v>
      </c>
      <c r="R913">
        <v>320683.68</v>
      </c>
      <c r="S913">
        <v>2180772.09</v>
      </c>
      <c r="T913" s="5">
        <v>0.24461474416046528</v>
      </c>
    </row>
    <row r="914" spans="2:20" x14ac:dyDescent="0.2">
      <c r="B914" s="2">
        <v>1209237</v>
      </c>
      <c r="C914" s="2" t="s">
        <v>20</v>
      </c>
      <c r="D914" s="2" t="s">
        <v>48</v>
      </c>
      <c r="E914" s="3">
        <v>45881.638680555552</v>
      </c>
      <c r="G914" s="2" t="s">
        <v>937</v>
      </c>
      <c r="H914" s="2">
        <v>1740425</v>
      </c>
      <c r="I914" s="2" t="s">
        <v>652</v>
      </c>
      <c r="L914" s="4" t="s">
        <v>656</v>
      </c>
      <c r="M914" s="4">
        <f>+VLOOKUP(L914,'Cotizacion menor valor'!$C$2:$M$60,11,0)</f>
        <v>42581.88</v>
      </c>
      <c r="N914" s="4" t="b">
        <f t="shared" si="14"/>
        <v>1</v>
      </c>
      <c r="O914">
        <v>21</v>
      </c>
      <c r="P914" s="2" t="s">
        <v>153</v>
      </c>
      <c r="Q914">
        <v>42581.88</v>
      </c>
      <c r="R914">
        <v>42581.88</v>
      </c>
      <c r="S914">
        <v>0</v>
      </c>
      <c r="T914" s="5">
        <v>0</v>
      </c>
    </row>
    <row r="915" spans="2:20" x14ac:dyDescent="0.2">
      <c r="B915" s="2">
        <v>1209237</v>
      </c>
      <c r="C915" s="2" t="s">
        <v>20</v>
      </c>
      <c r="D915" s="2" t="s">
        <v>48</v>
      </c>
      <c r="E915" s="3">
        <v>45881.638680555552</v>
      </c>
      <c r="G915" s="2" t="s">
        <v>937</v>
      </c>
      <c r="H915" s="2">
        <v>1740426</v>
      </c>
      <c r="I915" s="2" t="s">
        <v>665</v>
      </c>
      <c r="L915" s="4" t="s">
        <v>669</v>
      </c>
      <c r="M915" s="4">
        <f>+VLOOKUP(L915,'Cotizacion menor valor'!$C$2:$M$60,11,0)</f>
        <v>2020798.2</v>
      </c>
      <c r="N915" s="4" t="b">
        <f t="shared" si="14"/>
        <v>1</v>
      </c>
      <c r="O915">
        <v>21</v>
      </c>
      <c r="P915" s="2" t="s">
        <v>153</v>
      </c>
      <c r="Q915">
        <v>2020798.2</v>
      </c>
      <c r="R915">
        <v>2020798.2</v>
      </c>
      <c r="S915">
        <v>0</v>
      </c>
      <c r="T915" s="5">
        <v>0</v>
      </c>
    </row>
    <row r="916" spans="2:20" x14ac:dyDescent="0.2">
      <c r="B916" s="2">
        <v>1209237</v>
      </c>
      <c r="C916" s="2" t="s">
        <v>20</v>
      </c>
      <c r="D916" s="2" t="s">
        <v>48</v>
      </c>
      <c r="E916" s="3">
        <v>45881.638680555552</v>
      </c>
      <c r="G916" s="2" t="s">
        <v>937</v>
      </c>
      <c r="H916" s="2">
        <v>1740427</v>
      </c>
      <c r="I916" s="2" t="s">
        <v>678</v>
      </c>
      <c r="L916" s="4" t="s">
        <v>682</v>
      </c>
      <c r="M916" s="4">
        <f>+VLOOKUP(L916,'Cotizacion menor valor'!$C$2:$M$60,11,0)</f>
        <v>2203927.0499999998</v>
      </c>
      <c r="N916" s="4" t="b">
        <f t="shared" si="14"/>
        <v>1</v>
      </c>
      <c r="O916">
        <v>21</v>
      </c>
      <c r="P916" s="2" t="s">
        <v>153</v>
      </c>
      <c r="Q916">
        <v>2203927.0499999998</v>
      </c>
      <c r="R916">
        <v>2203927.0499999998</v>
      </c>
      <c r="S916">
        <v>0</v>
      </c>
      <c r="T916" s="5">
        <v>0</v>
      </c>
    </row>
    <row r="917" spans="2:20" x14ac:dyDescent="0.2">
      <c r="B917" s="2">
        <v>1209237</v>
      </c>
      <c r="C917" s="2" t="s">
        <v>20</v>
      </c>
      <c r="D917" s="2" t="s">
        <v>48</v>
      </c>
      <c r="E917" s="3">
        <v>45881.638680555552</v>
      </c>
      <c r="G917" s="2" t="s">
        <v>937</v>
      </c>
      <c r="H917" s="2">
        <v>1740428</v>
      </c>
      <c r="I917" s="2" t="s">
        <v>691</v>
      </c>
      <c r="L917" s="4" t="s">
        <v>695</v>
      </c>
      <c r="M917" s="4">
        <f>+VLOOKUP(L917,'Cotizacion menor valor'!$C$2:$M$60,11,0)</f>
        <v>1609977.55</v>
      </c>
      <c r="N917" s="4" t="b">
        <f t="shared" si="14"/>
        <v>1</v>
      </c>
      <c r="O917">
        <v>21</v>
      </c>
      <c r="P917" s="2" t="s">
        <v>153</v>
      </c>
      <c r="Q917">
        <v>3389657.9</v>
      </c>
      <c r="R917">
        <v>1609977.55</v>
      </c>
      <c r="S917">
        <v>37373287.350000001</v>
      </c>
      <c r="T917" s="5">
        <v>0.52503243763920837</v>
      </c>
    </row>
    <row r="918" spans="2:20" x14ac:dyDescent="0.2">
      <c r="B918" s="2">
        <v>1209237</v>
      </c>
      <c r="C918" s="2" t="s">
        <v>20</v>
      </c>
      <c r="D918" s="2" t="s">
        <v>48</v>
      </c>
      <c r="E918" s="3">
        <v>45881.638680555552</v>
      </c>
      <c r="G918" s="2" t="s">
        <v>937</v>
      </c>
      <c r="H918" s="2">
        <v>1740429</v>
      </c>
      <c r="I918" s="2" t="s">
        <v>704</v>
      </c>
      <c r="L918" s="4" t="s">
        <v>708</v>
      </c>
      <c r="M918" s="4">
        <f>+VLOOKUP(L918,'Cotizacion menor valor'!$C$2:$M$60,11,0)</f>
        <v>784886.22</v>
      </c>
      <c r="N918" s="4" t="b">
        <f t="shared" si="14"/>
        <v>1</v>
      </c>
      <c r="O918">
        <v>21</v>
      </c>
      <c r="P918" s="2" t="s">
        <v>153</v>
      </c>
      <c r="Q918">
        <v>888550.56</v>
      </c>
      <c r="R918">
        <v>784886.22</v>
      </c>
      <c r="S918">
        <v>2176951.14</v>
      </c>
      <c r="T918" s="5">
        <v>0.11666678821292961</v>
      </c>
    </row>
    <row r="919" spans="2:20" x14ac:dyDescent="0.2">
      <c r="B919" s="2">
        <v>1209237</v>
      </c>
      <c r="C919" s="2" t="s">
        <v>20</v>
      </c>
      <c r="D919" s="2" t="s">
        <v>48</v>
      </c>
      <c r="E919" s="3">
        <v>45881.638680555552</v>
      </c>
      <c r="G919" s="2" t="s">
        <v>937</v>
      </c>
      <c r="H919" s="2">
        <v>1740430</v>
      </c>
      <c r="I919" s="2" t="s">
        <v>717</v>
      </c>
      <c r="L919" s="4" t="s">
        <v>721</v>
      </c>
      <c r="M919" s="4">
        <f>+VLOOKUP(L919,'Cotizacion menor valor'!$C$2:$M$60,11,0)</f>
        <v>1808913.23</v>
      </c>
      <c r="N919" s="4" t="b">
        <f t="shared" si="14"/>
        <v>1</v>
      </c>
      <c r="O919">
        <v>21</v>
      </c>
      <c r="P919" s="2" t="s">
        <v>153</v>
      </c>
      <c r="Q919">
        <v>1808913.23</v>
      </c>
      <c r="R919">
        <v>1808913.23</v>
      </c>
      <c r="S919">
        <v>0</v>
      </c>
      <c r="T919" s="5">
        <v>0</v>
      </c>
    </row>
    <row r="920" spans="2:20" x14ac:dyDescent="0.2">
      <c r="B920" s="2">
        <v>1209237</v>
      </c>
      <c r="C920" s="2" t="s">
        <v>20</v>
      </c>
      <c r="D920" s="2" t="s">
        <v>48</v>
      </c>
      <c r="E920" s="3">
        <v>45881.638680555552</v>
      </c>
      <c r="G920" s="2" t="s">
        <v>937</v>
      </c>
      <c r="H920" s="2">
        <v>1740431</v>
      </c>
      <c r="I920" s="2" t="s">
        <v>730</v>
      </c>
      <c r="L920" s="4" t="s">
        <v>734</v>
      </c>
      <c r="M920" s="4">
        <f>+VLOOKUP(L920,'Cotizacion menor valor'!$C$2:$M$60,11,0)</f>
        <v>360340.35</v>
      </c>
      <c r="N920" s="4" t="b">
        <f t="shared" si="14"/>
        <v>1</v>
      </c>
      <c r="O920">
        <v>21</v>
      </c>
      <c r="P920" s="2" t="s">
        <v>153</v>
      </c>
      <c r="Q920">
        <v>2824713.2</v>
      </c>
      <c r="R920">
        <v>360340.35</v>
      </c>
      <c r="S920">
        <v>51751829.850000001</v>
      </c>
      <c r="T920" s="5">
        <v>0.87243294292673679</v>
      </c>
    </row>
    <row r="921" spans="2:20" x14ac:dyDescent="0.2">
      <c r="B921" s="2">
        <v>1209237</v>
      </c>
      <c r="C921" s="2" t="s">
        <v>20</v>
      </c>
      <c r="D921" s="2" t="s">
        <v>48</v>
      </c>
      <c r="E921" s="3">
        <v>45881.638680555552</v>
      </c>
      <c r="G921" s="2" t="s">
        <v>937</v>
      </c>
      <c r="H921" s="2">
        <v>1740432</v>
      </c>
      <c r="I921" s="2" t="s">
        <v>743</v>
      </c>
      <c r="L921" s="4" t="s">
        <v>747</v>
      </c>
      <c r="M921" s="4">
        <f>+VLOOKUP(L921,'Cotizacion menor valor'!$C$2:$M$60,11,0)</f>
        <v>5197933.74</v>
      </c>
      <c r="N921" s="4" t="b">
        <f t="shared" si="14"/>
        <v>1</v>
      </c>
      <c r="O921">
        <v>21</v>
      </c>
      <c r="P921" s="2" t="s">
        <v>153</v>
      </c>
      <c r="Q921">
        <v>11419794.66</v>
      </c>
      <c r="R921">
        <v>5197933.74</v>
      </c>
      <c r="S921">
        <v>130659079.31999999</v>
      </c>
      <c r="T921" s="5">
        <v>0.54483124305144026</v>
      </c>
    </row>
    <row r="922" spans="2:20" x14ac:dyDescent="0.2">
      <c r="B922" s="2">
        <v>1209237</v>
      </c>
      <c r="C922" s="2" t="s">
        <v>20</v>
      </c>
      <c r="D922" s="2" t="s">
        <v>48</v>
      </c>
      <c r="E922" s="3">
        <v>45881.638680555552</v>
      </c>
      <c r="G922" s="2" t="s">
        <v>937</v>
      </c>
      <c r="H922" s="2">
        <v>1740433</v>
      </c>
      <c r="I922" s="2" t="s">
        <v>756</v>
      </c>
      <c r="L922" s="4" t="s">
        <v>760</v>
      </c>
      <c r="M922" s="4">
        <f>+VLOOKUP(L922,'Cotizacion menor valor'!$C$2:$M$60,11,0)</f>
        <v>1401935.47</v>
      </c>
      <c r="N922" s="4" t="b">
        <f t="shared" si="14"/>
        <v>1</v>
      </c>
      <c r="O922">
        <v>21</v>
      </c>
      <c r="P922" s="2" t="s">
        <v>153</v>
      </c>
      <c r="Q922">
        <v>1401935.47</v>
      </c>
      <c r="R922">
        <v>1401935.47</v>
      </c>
      <c r="S922">
        <v>0</v>
      </c>
      <c r="T922" s="5">
        <v>0</v>
      </c>
    </row>
    <row r="923" spans="2:20" x14ac:dyDescent="0.2">
      <c r="B923" s="2">
        <v>1209237</v>
      </c>
      <c r="C923" s="2" t="s">
        <v>20</v>
      </c>
      <c r="D923" s="2" t="s">
        <v>48</v>
      </c>
      <c r="E923" s="3">
        <v>45881.638680555552</v>
      </c>
      <c r="G923" s="2" t="s">
        <v>937</v>
      </c>
      <c r="H923" s="2">
        <v>1740434</v>
      </c>
      <c r="I923" s="2" t="s">
        <v>769</v>
      </c>
      <c r="L923" s="4" t="s">
        <v>773</v>
      </c>
      <c r="M923" s="4">
        <f>+VLOOKUP(L923,'Cotizacion menor valor'!$C$2:$M$60,11,0)</f>
        <v>463017.98</v>
      </c>
      <c r="N923" s="4" t="b">
        <f t="shared" si="14"/>
        <v>1</v>
      </c>
      <c r="O923">
        <v>21</v>
      </c>
      <c r="P923" s="2" t="s">
        <v>153</v>
      </c>
      <c r="Q923">
        <v>993037.24</v>
      </c>
      <c r="R923">
        <v>463017.98</v>
      </c>
      <c r="S923">
        <v>11130404.460000001</v>
      </c>
      <c r="T923" s="5">
        <v>0.53373553241568261</v>
      </c>
    </row>
    <row r="924" spans="2:20" x14ac:dyDescent="0.2">
      <c r="B924" s="2">
        <v>1209237</v>
      </c>
      <c r="C924" s="2" t="s">
        <v>20</v>
      </c>
      <c r="D924" s="2" t="s">
        <v>48</v>
      </c>
      <c r="E924" s="3">
        <v>45881.638680555552</v>
      </c>
      <c r="G924" s="2" t="s">
        <v>937</v>
      </c>
      <c r="H924" s="2">
        <v>1740435</v>
      </c>
      <c r="I924" s="2" t="s">
        <v>782</v>
      </c>
      <c r="L924" s="4" t="s">
        <v>786</v>
      </c>
      <c r="M924" s="4">
        <f>+VLOOKUP(L924,'Cotizacion menor valor'!$C$2:$M$60,11,0)</f>
        <v>1287767.8</v>
      </c>
      <c r="N924" s="4" t="b">
        <f t="shared" si="14"/>
        <v>1</v>
      </c>
      <c r="O924">
        <v>21</v>
      </c>
      <c r="P924" s="2" t="s">
        <v>153</v>
      </c>
      <c r="Q924">
        <v>1864526.6</v>
      </c>
      <c r="R924">
        <v>1287767.8</v>
      </c>
      <c r="S924">
        <v>12111934.800000001</v>
      </c>
      <c r="T924" s="5">
        <v>0.30933256731226039</v>
      </c>
    </row>
    <row r="925" spans="2:20" x14ac:dyDescent="0.2">
      <c r="B925" s="2">
        <v>1209237</v>
      </c>
      <c r="C925" s="2" t="s">
        <v>20</v>
      </c>
      <c r="D925" s="2" t="s">
        <v>48</v>
      </c>
      <c r="E925" s="3">
        <v>45881.638680555552</v>
      </c>
      <c r="G925" s="2" t="s">
        <v>937</v>
      </c>
      <c r="H925" s="2">
        <v>1740436</v>
      </c>
      <c r="I925" s="2" t="s">
        <v>795</v>
      </c>
      <c r="L925" s="4" t="s">
        <v>799</v>
      </c>
      <c r="M925" s="4">
        <f>+VLOOKUP(L925,'Cotizacion menor valor'!$C$2:$M$60,11,0)</f>
        <v>711988.41</v>
      </c>
      <c r="N925" s="4" t="b">
        <f t="shared" si="14"/>
        <v>1</v>
      </c>
      <c r="O925">
        <v>21</v>
      </c>
      <c r="P925" s="2" t="s">
        <v>153</v>
      </c>
      <c r="Q925">
        <v>3077840.67</v>
      </c>
      <c r="R925">
        <v>711988.41</v>
      </c>
      <c r="S925">
        <v>49682897.460000001</v>
      </c>
      <c r="T925" s="5">
        <v>0.76867275264122104</v>
      </c>
    </row>
    <row r="926" spans="2:20" x14ac:dyDescent="0.2">
      <c r="B926" s="2">
        <v>1209237</v>
      </c>
      <c r="C926" s="2" t="s">
        <v>20</v>
      </c>
      <c r="D926" s="2" t="s">
        <v>48</v>
      </c>
      <c r="E926" s="3">
        <v>45881.638680555552</v>
      </c>
      <c r="G926" s="2" t="s">
        <v>937</v>
      </c>
      <c r="H926" s="2">
        <v>1740437</v>
      </c>
      <c r="I926" s="2" t="s">
        <v>808</v>
      </c>
      <c r="L926" s="4" t="s">
        <v>812</v>
      </c>
      <c r="M926" s="4">
        <f>+VLOOKUP(L926,'Cotizacion menor valor'!$C$2:$M$60,11,0)</f>
        <v>302802.92</v>
      </c>
      <c r="N926" s="4" t="b">
        <f t="shared" si="14"/>
        <v>1</v>
      </c>
      <c r="O926">
        <v>21</v>
      </c>
      <c r="P926" s="2" t="s">
        <v>153</v>
      </c>
      <c r="Q926">
        <v>806277.36</v>
      </c>
      <c r="R926">
        <v>302802.92</v>
      </c>
      <c r="S926">
        <v>10572963.24</v>
      </c>
      <c r="T926" s="5">
        <v>0.62444323129698198</v>
      </c>
    </row>
    <row r="927" spans="2:20" x14ac:dyDescent="0.2">
      <c r="B927" s="2">
        <v>1209237</v>
      </c>
      <c r="C927" s="2" t="s">
        <v>20</v>
      </c>
      <c r="D927" s="2" t="s">
        <v>48</v>
      </c>
      <c r="E927" s="3">
        <v>45881.638680555552</v>
      </c>
      <c r="G927" s="2" t="s">
        <v>937</v>
      </c>
      <c r="H927" s="2">
        <v>1740438</v>
      </c>
      <c r="I927" s="2" t="s">
        <v>821</v>
      </c>
      <c r="L927" s="4" t="s">
        <v>825</v>
      </c>
      <c r="M927" s="4">
        <f>+VLOOKUP(L927,'Cotizacion menor valor'!$C$2:$M$60,11,0)</f>
        <v>10613242.800000001</v>
      </c>
      <c r="N927" s="4" t="b">
        <f t="shared" si="14"/>
        <v>1</v>
      </c>
      <c r="O927">
        <v>21</v>
      </c>
      <c r="P927" s="2" t="s">
        <v>153</v>
      </c>
      <c r="Q927">
        <v>14150990.4</v>
      </c>
      <c r="R927">
        <v>10613242.800000001</v>
      </c>
      <c r="S927">
        <v>74292699.599999994</v>
      </c>
      <c r="T927" s="5">
        <v>0.25</v>
      </c>
    </row>
    <row r="928" spans="2:20" x14ac:dyDescent="0.2">
      <c r="B928" s="2">
        <v>1209237</v>
      </c>
      <c r="C928" s="2" t="s">
        <v>20</v>
      </c>
      <c r="D928" s="2" t="s">
        <v>48</v>
      </c>
      <c r="E928" s="3">
        <v>45881.638680555552</v>
      </c>
      <c r="G928" s="2" t="s">
        <v>937</v>
      </c>
      <c r="H928" s="2">
        <v>1740439</v>
      </c>
      <c r="I928" s="2" t="s">
        <v>834</v>
      </c>
      <c r="L928" s="4" t="s">
        <v>838</v>
      </c>
      <c r="M928" s="4">
        <f>+VLOOKUP(L928,'Cotizacion menor valor'!$C$2:$M$60,11,0)</f>
        <v>3784567.2</v>
      </c>
      <c r="N928" s="4" t="b">
        <f t="shared" si="14"/>
        <v>1</v>
      </c>
      <c r="O928">
        <v>21</v>
      </c>
      <c r="P928" s="2" t="s">
        <v>153</v>
      </c>
      <c r="Q928">
        <v>3784567.2</v>
      </c>
      <c r="R928">
        <v>3784567.2</v>
      </c>
      <c r="S928">
        <v>0</v>
      </c>
      <c r="T928" s="5">
        <v>0</v>
      </c>
    </row>
    <row r="929" spans="2:20" x14ac:dyDescent="0.2">
      <c r="B929" s="2">
        <v>1209237</v>
      </c>
      <c r="C929" s="2" t="s">
        <v>20</v>
      </c>
      <c r="D929" s="2" t="s">
        <v>48</v>
      </c>
      <c r="E929" s="3">
        <v>45881.638680555552</v>
      </c>
      <c r="G929" s="2" t="s">
        <v>937</v>
      </c>
      <c r="H929" s="2">
        <v>1740440</v>
      </c>
      <c r="I929" s="2" t="s">
        <v>847</v>
      </c>
      <c r="L929" s="31" t="s">
        <v>847</v>
      </c>
      <c r="M929" s="4" t="e">
        <f>+VLOOKUP(L929,'Cotizacion menor valor'!$C$2:$M$60,11,0)</f>
        <v>#N/A</v>
      </c>
      <c r="N929" s="4" t="str">
        <f t="shared" si="14"/>
        <v>n/a</v>
      </c>
      <c r="O929">
        <v>1</v>
      </c>
      <c r="P929" s="2" t="s">
        <v>153</v>
      </c>
      <c r="Q929">
        <v>0</v>
      </c>
      <c r="R929">
        <v>0</v>
      </c>
      <c r="S929">
        <v>0</v>
      </c>
      <c r="T929" s="5"/>
    </row>
    <row r="930" spans="2:20" x14ac:dyDescent="0.2">
      <c r="B930" s="2">
        <v>1209237</v>
      </c>
      <c r="C930" s="2" t="s">
        <v>20</v>
      </c>
      <c r="D930" s="2" t="s">
        <v>48</v>
      </c>
      <c r="E930" s="3">
        <v>45881.638680555552</v>
      </c>
      <c r="G930" s="2" t="s">
        <v>937</v>
      </c>
      <c r="H930" s="2">
        <v>1740441</v>
      </c>
      <c r="I930" s="2" t="s">
        <v>860</v>
      </c>
      <c r="L930" s="31" t="s">
        <v>860</v>
      </c>
      <c r="M930" s="4" t="e">
        <f>+VLOOKUP(L930,'Cotizacion menor valor'!$C$2:$M$60,11,0)</f>
        <v>#N/A</v>
      </c>
      <c r="N930" s="4" t="str">
        <f t="shared" si="14"/>
        <v>n/a</v>
      </c>
      <c r="O930">
        <v>1</v>
      </c>
      <c r="P930" s="2" t="s">
        <v>153</v>
      </c>
      <c r="Q930">
        <v>3640399765.46</v>
      </c>
      <c r="R930">
        <v>3564766039.3800001</v>
      </c>
      <c r="S930">
        <v>75633726.079999998</v>
      </c>
      <c r="T930" s="5">
        <v>2.0776214414035085E-2</v>
      </c>
    </row>
    <row r="931" spans="2:20" x14ac:dyDescent="0.2">
      <c r="B931" s="2">
        <v>1209237</v>
      </c>
      <c r="C931" s="2" t="s">
        <v>20</v>
      </c>
      <c r="D931" s="2" t="s">
        <v>48</v>
      </c>
      <c r="E931" s="3">
        <v>45881.638680555552</v>
      </c>
      <c r="G931" s="2" t="s">
        <v>937</v>
      </c>
      <c r="H931" s="2">
        <v>1740442</v>
      </c>
      <c r="I931" s="2" t="s">
        <v>873</v>
      </c>
      <c r="L931" s="31" t="s">
        <v>873</v>
      </c>
      <c r="M931" s="4" t="e">
        <f>+VLOOKUP(L931,'Cotizacion menor valor'!$C$2:$M$60,11,0)</f>
        <v>#N/A</v>
      </c>
      <c r="N931" s="4" t="str">
        <f t="shared" si="14"/>
        <v>n/a</v>
      </c>
      <c r="O931">
        <v>1</v>
      </c>
      <c r="P931" s="2" t="s">
        <v>153</v>
      </c>
      <c r="Q931">
        <v>691675955.44000006</v>
      </c>
      <c r="R931">
        <v>677305547.48000002</v>
      </c>
      <c r="S931">
        <v>14370407.960000001</v>
      </c>
      <c r="T931" s="5">
        <v>2.0776214420896656E-2</v>
      </c>
    </row>
    <row r="932" spans="2:20" x14ac:dyDescent="0.2">
      <c r="B932" s="2">
        <v>1205616</v>
      </c>
      <c r="C932" s="2" t="s">
        <v>21</v>
      </c>
      <c r="D932" s="2" t="s">
        <v>49</v>
      </c>
      <c r="E932" s="3">
        <v>45881.417743055557</v>
      </c>
      <c r="G932" s="2" t="s">
        <v>937</v>
      </c>
      <c r="H932" s="2">
        <v>1740381</v>
      </c>
      <c r="I932" s="2" t="s">
        <v>64</v>
      </c>
      <c r="L932" s="4" t="s">
        <v>993</v>
      </c>
      <c r="M932" s="4" t="e">
        <f>+VLOOKUP(L932,'Cotizacion menor valor'!$C$2:$M$60,11,0)</f>
        <v>#N/A</v>
      </c>
      <c r="N932" s="4" t="str">
        <f t="shared" si="14"/>
        <v>n/a</v>
      </c>
      <c r="O932">
        <v>21</v>
      </c>
      <c r="P932" s="2" t="s">
        <v>84</v>
      </c>
      <c r="Q932">
        <v>1450014991.3499999</v>
      </c>
      <c r="R932">
        <v>1450014991.3499999</v>
      </c>
      <c r="S932">
        <v>0</v>
      </c>
      <c r="T932" s="5">
        <v>0</v>
      </c>
    </row>
    <row r="933" spans="2:20" x14ac:dyDescent="0.2">
      <c r="B933" s="2">
        <v>1205616</v>
      </c>
      <c r="C933" s="2" t="s">
        <v>21</v>
      </c>
      <c r="D933" s="2" t="s">
        <v>49</v>
      </c>
      <c r="E933" s="3">
        <v>45881.417743055557</v>
      </c>
      <c r="G933" s="2" t="s">
        <v>937</v>
      </c>
      <c r="H933" s="2">
        <v>1740382</v>
      </c>
      <c r="I933" s="2" t="s">
        <v>92</v>
      </c>
      <c r="L933" s="4" t="s">
        <v>994</v>
      </c>
      <c r="M933" s="4" t="e">
        <f>+VLOOKUP(L933,'Cotizacion menor valor'!$C$2:$M$60,11,0)</f>
        <v>#N/A</v>
      </c>
      <c r="N933" s="4" t="str">
        <f t="shared" si="14"/>
        <v>n/a</v>
      </c>
      <c r="O933">
        <v>21</v>
      </c>
      <c r="P933" s="2" t="s">
        <v>84</v>
      </c>
      <c r="Q933">
        <v>9590460</v>
      </c>
      <c r="R933">
        <v>9590460</v>
      </c>
      <c r="S933">
        <v>0</v>
      </c>
      <c r="T933" s="5">
        <v>0</v>
      </c>
    </row>
    <row r="934" spans="2:20" x14ac:dyDescent="0.2">
      <c r="B934" s="2">
        <v>1205616</v>
      </c>
      <c r="C934" s="2" t="s">
        <v>21</v>
      </c>
      <c r="D934" s="2" t="s">
        <v>49</v>
      </c>
      <c r="E934" s="3">
        <v>45881.417743055557</v>
      </c>
      <c r="G934" s="2" t="s">
        <v>937</v>
      </c>
      <c r="H934" s="2">
        <v>1740383</v>
      </c>
      <c r="I934" s="2" t="s">
        <v>105</v>
      </c>
      <c r="L934" s="31" t="s">
        <v>997</v>
      </c>
      <c r="M934" s="4" t="e">
        <f>+VLOOKUP(L934,'Cotizacion menor valor'!$C$2:$M$60,11,0)</f>
        <v>#N/A</v>
      </c>
      <c r="N934" s="4" t="str">
        <f t="shared" si="14"/>
        <v>n/a</v>
      </c>
      <c r="O934">
        <v>21</v>
      </c>
      <c r="P934" s="2" t="s">
        <v>84</v>
      </c>
      <c r="Q934">
        <v>935307.52</v>
      </c>
      <c r="R934">
        <v>935307.52</v>
      </c>
      <c r="S934">
        <v>0</v>
      </c>
      <c r="T934" s="5">
        <v>0</v>
      </c>
    </row>
    <row r="935" spans="2:20" x14ac:dyDescent="0.2">
      <c r="B935" s="2">
        <v>1205616</v>
      </c>
      <c r="C935" s="2" t="s">
        <v>21</v>
      </c>
      <c r="D935" s="2" t="s">
        <v>49</v>
      </c>
      <c r="E935" s="3">
        <v>45881.417743055557</v>
      </c>
      <c r="G935" s="2" t="s">
        <v>937</v>
      </c>
      <c r="H935" s="2">
        <v>1740384</v>
      </c>
      <c r="I935" s="2" t="s">
        <v>118</v>
      </c>
      <c r="L935" s="4" t="s">
        <v>995</v>
      </c>
      <c r="M935" s="4" t="e">
        <f>+VLOOKUP(L935,'Cotizacion menor valor'!$C$2:$M$60,11,0)</f>
        <v>#N/A</v>
      </c>
      <c r="N935" s="4" t="str">
        <f t="shared" si="14"/>
        <v>n/a</v>
      </c>
      <c r="O935">
        <v>21</v>
      </c>
      <c r="P935" s="2" t="s">
        <v>84</v>
      </c>
      <c r="Q935">
        <v>87282455.790000007</v>
      </c>
      <c r="R935">
        <v>87282455.790000007</v>
      </c>
      <c r="S935">
        <v>0</v>
      </c>
      <c r="T935" s="5">
        <v>0</v>
      </c>
    </row>
    <row r="936" spans="2:20" x14ac:dyDescent="0.2">
      <c r="B936" s="2">
        <v>1205616</v>
      </c>
      <c r="C936" s="2" t="s">
        <v>21</v>
      </c>
      <c r="D936" s="2" t="s">
        <v>49</v>
      </c>
      <c r="E936" s="3">
        <v>45881.417743055557</v>
      </c>
      <c r="G936" s="2" t="s">
        <v>937</v>
      </c>
      <c r="H936" s="2">
        <v>1740385</v>
      </c>
      <c r="I936" s="2" t="s">
        <v>131</v>
      </c>
      <c r="L936" s="4" t="s">
        <v>996</v>
      </c>
      <c r="M936" s="4" t="e">
        <f>+VLOOKUP(L936,'Cotizacion menor valor'!$C$2:$M$60,11,0)</f>
        <v>#N/A</v>
      </c>
      <c r="N936" s="4" t="str">
        <f t="shared" si="14"/>
        <v>n/a</v>
      </c>
      <c r="O936">
        <v>21</v>
      </c>
      <c r="P936" s="2" t="s">
        <v>84</v>
      </c>
      <c r="Q936">
        <v>25340067.809999999</v>
      </c>
      <c r="R936">
        <v>25340067.809999999</v>
      </c>
      <c r="S936">
        <v>0</v>
      </c>
      <c r="T936" s="5">
        <v>0</v>
      </c>
    </row>
    <row r="937" spans="2:20" x14ac:dyDescent="0.2">
      <c r="B937" s="2">
        <v>1205616</v>
      </c>
      <c r="C937" s="2" t="s">
        <v>21</v>
      </c>
      <c r="D937" s="2" t="s">
        <v>49</v>
      </c>
      <c r="E937" s="3">
        <v>45881.417743055557</v>
      </c>
      <c r="G937" s="2" t="s">
        <v>937</v>
      </c>
      <c r="H937" s="2">
        <v>1740386</v>
      </c>
      <c r="I937" s="2" t="s">
        <v>144</v>
      </c>
      <c r="L937" s="4" t="s">
        <v>148</v>
      </c>
      <c r="M937" s="4">
        <f>+VLOOKUP(L937,'Cotizacion menor valor'!$C$2:$M$60,11,0)</f>
        <v>2885395.65</v>
      </c>
      <c r="N937" s="4" t="b">
        <f t="shared" si="14"/>
        <v>1</v>
      </c>
      <c r="O937">
        <v>21</v>
      </c>
      <c r="P937" s="2" t="s">
        <v>153</v>
      </c>
      <c r="Q937">
        <v>3107185.55</v>
      </c>
      <c r="R937">
        <v>2885395.65</v>
      </c>
      <c r="S937">
        <v>4657587.9000000004</v>
      </c>
      <c r="T937" s="5">
        <v>7.1379676698097416E-2</v>
      </c>
    </row>
    <row r="938" spans="2:20" x14ac:dyDescent="0.2">
      <c r="B938" s="2">
        <v>1205616</v>
      </c>
      <c r="C938" s="2" t="s">
        <v>21</v>
      </c>
      <c r="D938" s="2" t="s">
        <v>49</v>
      </c>
      <c r="E938" s="3">
        <v>45881.417743055557</v>
      </c>
      <c r="G938" s="2" t="s">
        <v>937</v>
      </c>
      <c r="H938" s="2">
        <v>1740387</v>
      </c>
      <c r="I938" s="2" t="s">
        <v>158</v>
      </c>
      <c r="L938" s="4" t="s">
        <v>162</v>
      </c>
      <c r="M938" s="4">
        <f>+VLOOKUP(L938,'Cotizacion menor valor'!$C$2:$M$60,11,0)</f>
        <v>1518675.72</v>
      </c>
      <c r="N938" s="4" t="b">
        <f t="shared" si="14"/>
        <v>1</v>
      </c>
      <c r="O938">
        <v>21</v>
      </c>
      <c r="P938" s="2" t="s">
        <v>153</v>
      </c>
      <c r="Q938">
        <v>2122648.56</v>
      </c>
      <c r="R938">
        <v>1518675.72</v>
      </c>
      <c r="S938">
        <v>12683429.640000001</v>
      </c>
      <c r="T938" s="5">
        <v>0.28453737061400308</v>
      </c>
    </row>
    <row r="939" spans="2:20" x14ac:dyDescent="0.2">
      <c r="B939" s="2">
        <v>1205616</v>
      </c>
      <c r="C939" s="2" t="s">
        <v>21</v>
      </c>
      <c r="D939" s="2" t="s">
        <v>49</v>
      </c>
      <c r="E939" s="3">
        <v>45881.417743055557</v>
      </c>
      <c r="G939" s="2" t="s">
        <v>937</v>
      </c>
      <c r="H939" s="2">
        <v>1740388</v>
      </c>
      <c r="I939" s="2" t="s">
        <v>171</v>
      </c>
      <c r="L939" s="4" t="s">
        <v>175</v>
      </c>
      <c r="M939" s="4">
        <f>+VLOOKUP(L939,'Cotizacion menor valor'!$C$2:$M$60,11,0)</f>
        <v>2641589.5</v>
      </c>
      <c r="N939" s="4" t="b">
        <f t="shared" si="14"/>
        <v>1</v>
      </c>
      <c r="O939">
        <v>21</v>
      </c>
      <c r="P939" s="2" t="s">
        <v>153</v>
      </c>
      <c r="Q939">
        <v>3954597.45</v>
      </c>
      <c r="R939">
        <v>2641589.5</v>
      </c>
      <c r="S939">
        <v>27573166.949999999</v>
      </c>
      <c r="T939" s="5">
        <v>0.33202063335169552</v>
      </c>
    </row>
    <row r="940" spans="2:20" x14ac:dyDescent="0.2">
      <c r="B940" s="2">
        <v>1205616</v>
      </c>
      <c r="C940" s="2" t="s">
        <v>21</v>
      </c>
      <c r="D940" s="2" t="s">
        <v>49</v>
      </c>
      <c r="E940" s="3">
        <v>45881.417743055557</v>
      </c>
      <c r="G940" s="2" t="s">
        <v>937</v>
      </c>
      <c r="H940" s="2">
        <v>1740389</v>
      </c>
      <c r="I940" s="2" t="s">
        <v>184</v>
      </c>
      <c r="L940" s="4" t="s">
        <v>188</v>
      </c>
      <c r="M940" s="4">
        <f>+VLOOKUP(L940,'Cotizacion menor valor'!$C$2:$M$60,11,0)</f>
        <v>1236194.1000000001</v>
      </c>
      <c r="N940" s="4" t="b">
        <f t="shared" si="14"/>
        <v>1</v>
      </c>
      <c r="O940">
        <v>21</v>
      </c>
      <c r="P940" s="2" t="s">
        <v>153</v>
      </c>
      <c r="Q940">
        <v>2264158.98</v>
      </c>
      <c r="R940">
        <v>1236194.1000000001</v>
      </c>
      <c r="S940">
        <v>21587262.48</v>
      </c>
      <c r="T940" s="5">
        <v>0.45401621046946095</v>
      </c>
    </row>
    <row r="941" spans="2:20" x14ac:dyDescent="0.2">
      <c r="B941" s="2">
        <v>1205616</v>
      </c>
      <c r="C941" s="2" t="s">
        <v>21</v>
      </c>
      <c r="D941" s="2" t="s">
        <v>49</v>
      </c>
      <c r="E941" s="3">
        <v>45881.417743055557</v>
      </c>
      <c r="G941" s="2" t="s">
        <v>937</v>
      </c>
      <c r="H941" s="2">
        <v>1740390</v>
      </c>
      <c r="I941" s="2" t="s">
        <v>197</v>
      </c>
      <c r="L941" s="4" t="s">
        <v>201</v>
      </c>
      <c r="M941" s="4">
        <f>+VLOOKUP(L941,'Cotizacion menor valor'!$C$2:$M$60,11,0)</f>
        <v>3156483.66</v>
      </c>
      <c r="N941" s="4" t="b">
        <f t="shared" si="14"/>
        <v>1</v>
      </c>
      <c r="O941">
        <v>21</v>
      </c>
      <c r="P941" s="2" t="s">
        <v>153</v>
      </c>
      <c r="Q941">
        <v>5935735.5899999999</v>
      </c>
      <c r="R941">
        <v>3156483.66</v>
      </c>
      <c r="S941">
        <v>58364290.530000001</v>
      </c>
      <c r="T941" s="5">
        <v>0.46822367470044263</v>
      </c>
    </row>
    <row r="942" spans="2:20" x14ac:dyDescent="0.2">
      <c r="B942" s="2">
        <v>1205616</v>
      </c>
      <c r="C942" s="2" t="s">
        <v>21</v>
      </c>
      <c r="D942" s="2" t="s">
        <v>49</v>
      </c>
      <c r="E942" s="3">
        <v>45881.417743055557</v>
      </c>
      <c r="G942" s="2" t="s">
        <v>937</v>
      </c>
      <c r="H942" s="2">
        <v>1740391</v>
      </c>
      <c r="I942" s="2" t="s">
        <v>210</v>
      </c>
      <c r="L942" s="4" t="s">
        <v>214</v>
      </c>
      <c r="M942" s="4">
        <f>+VLOOKUP(L942,'Cotizacion menor valor'!$C$2:$M$60,11,0)</f>
        <v>3062101.38</v>
      </c>
      <c r="N942" s="4" t="b">
        <f t="shared" si="14"/>
        <v>1</v>
      </c>
      <c r="O942">
        <v>21</v>
      </c>
      <c r="P942" s="2" t="s">
        <v>153</v>
      </c>
      <c r="Q942">
        <v>6509456.0999999996</v>
      </c>
      <c r="R942">
        <v>3062101.38</v>
      </c>
      <c r="S942">
        <v>72394449.120000005</v>
      </c>
      <c r="T942" s="5">
        <v>0.52959182257946247</v>
      </c>
    </row>
    <row r="943" spans="2:20" x14ac:dyDescent="0.2">
      <c r="B943" s="2">
        <v>1205616</v>
      </c>
      <c r="C943" s="2" t="s">
        <v>21</v>
      </c>
      <c r="D943" s="2" t="s">
        <v>49</v>
      </c>
      <c r="E943" s="3">
        <v>45881.417743055557</v>
      </c>
      <c r="G943" s="2" t="s">
        <v>937</v>
      </c>
      <c r="H943" s="2">
        <v>1740392</v>
      </c>
      <c r="I943" s="2" t="s">
        <v>223</v>
      </c>
      <c r="L943" s="4" t="s">
        <v>227</v>
      </c>
      <c r="M943" s="4">
        <f>+VLOOKUP(L943,'Cotizacion menor valor'!$C$2:$M$60,11,0)</f>
        <v>355254.39</v>
      </c>
      <c r="N943" s="4" t="b">
        <f t="shared" si="14"/>
        <v>1</v>
      </c>
      <c r="O943">
        <v>21</v>
      </c>
      <c r="P943" s="2" t="s">
        <v>153</v>
      </c>
      <c r="Q943">
        <v>566039.1</v>
      </c>
      <c r="R943">
        <v>355254.39</v>
      </c>
      <c r="S943">
        <v>4426478.91</v>
      </c>
      <c r="T943" s="5">
        <v>0.37238542355112925</v>
      </c>
    </row>
    <row r="944" spans="2:20" x14ac:dyDescent="0.2">
      <c r="B944" s="2">
        <v>1205616</v>
      </c>
      <c r="C944" s="2" t="s">
        <v>21</v>
      </c>
      <c r="D944" s="2" t="s">
        <v>49</v>
      </c>
      <c r="E944" s="3">
        <v>45881.417743055557</v>
      </c>
      <c r="G944" s="2" t="s">
        <v>937</v>
      </c>
      <c r="H944" s="2">
        <v>1740393</v>
      </c>
      <c r="I944" s="2" t="s">
        <v>236</v>
      </c>
      <c r="L944" s="4" t="s">
        <v>240</v>
      </c>
      <c r="M944" s="4">
        <f>+VLOOKUP(L944,'Cotizacion menor valor'!$C$2:$M$60,11,0)</f>
        <v>293916.18</v>
      </c>
      <c r="N944" s="4" t="b">
        <f t="shared" si="14"/>
        <v>1</v>
      </c>
      <c r="O944">
        <v>21</v>
      </c>
      <c r="P944" s="2" t="s">
        <v>153</v>
      </c>
      <c r="Q944">
        <v>495285.18</v>
      </c>
      <c r="R944">
        <v>293916.18</v>
      </c>
      <c r="S944">
        <v>4228749</v>
      </c>
      <c r="T944" s="5">
        <v>0.40657182595287827</v>
      </c>
    </row>
    <row r="945" spans="2:20" x14ac:dyDescent="0.2">
      <c r="B945" s="2">
        <v>1205616</v>
      </c>
      <c r="C945" s="2" t="s">
        <v>21</v>
      </c>
      <c r="D945" s="2" t="s">
        <v>49</v>
      </c>
      <c r="E945" s="3">
        <v>45881.417743055557</v>
      </c>
      <c r="G945" s="2" t="s">
        <v>937</v>
      </c>
      <c r="H945" s="2">
        <v>1740394</v>
      </c>
      <c r="I945" s="2" t="s">
        <v>249</v>
      </c>
      <c r="L945" s="4" t="s">
        <v>253</v>
      </c>
      <c r="M945" s="4">
        <f>+VLOOKUP(L945,'Cotizacion menor valor'!$C$2:$M$60,11,0)</f>
        <v>7909194.9000000004</v>
      </c>
      <c r="N945" s="4" t="b">
        <f t="shared" si="14"/>
        <v>1</v>
      </c>
      <c r="O945">
        <v>21</v>
      </c>
      <c r="P945" s="2" t="s">
        <v>153</v>
      </c>
      <c r="Q945">
        <v>7909194.9000000004</v>
      </c>
      <c r="R945">
        <v>7909194.9000000004</v>
      </c>
      <c r="S945">
        <v>0</v>
      </c>
      <c r="T945" s="5">
        <v>0</v>
      </c>
    </row>
    <row r="946" spans="2:20" x14ac:dyDescent="0.2">
      <c r="B946" s="2">
        <v>1205616</v>
      </c>
      <c r="C946" s="2" t="s">
        <v>21</v>
      </c>
      <c r="D946" s="2" t="s">
        <v>49</v>
      </c>
      <c r="E946" s="3">
        <v>45881.417743055557</v>
      </c>
      <c r="G946" s="2" t="s">
        <v>937</v>
      </c>
      <c r="H946" s="2">
        <v>1740395</v>
      </c>
      <c r="I946" s="2" t="s">
        <v>262</v>
      </c>
      <c r="L946" s="4" t="s">
        <v>266</v>
      </c>
      <c r="M946" s="4">
        <f>+VLOOKUP(L946,'Cotizacion menor valor'!$C$2:$M$60,11,0)</f>
        <v>1981138.14</v>
      </c>
      <c r="N946" s="4" t="b">
        <f t="shared" si="14"/>
        <v>1</v>
      </c>
      <c r="O946">
        <v>21</v>
      </c>
      <c r="P946" s="2" t="s">
        <v>153</v>
      </c>
      <c r="Q946">
        <v>1981138.14</v>
      </c>
      <c r="R946">
        <v>1981138.14</v>
      </c>
      <c r="S946">
        <v>0</v>
      </c>
      <c r="T946" s="5">
        <v>0</v>
      </c>
    </row>
    <row r="947" spans="2:20" x14ac:dyDescent="0.2">
      <c r="B947" s="2">
        <v>1205616</v>
      </c>
      <c r="C947" s="2" t="s">
        <v>21</v>
      </c>
      <c r="D947" s="2" t="s">
        <v>49</v>
      </c>
      <c r="E947" s="3">
        <v>45881.417743055557</v>
      </c>
      <c r="G947" s="2" t="s">
        <v>937</v>
      </c>
      <c r="H947" s="2">
        <v>1740396</v>
      </c>
      <c r="I947" s="2" t="s">
        <v>275</v>
      </c>
      <c r="L947" s="4" t="s">
        <v>279</v>
      </c>
      <c r="M947" s="4">
        <f>+VLOOKUP(L947,'Cotizacion menor valor'!$C$2:$M$60,11,0)</f>
        <v>820677.36</v>
      </c>
      <c r="N947" s="4" t="b">
        <f t="shared" si="14"/>
        <v>1</v>
      </c>
      <c r="O947">
        <v>21</v>
      </c>
      <c r="P947" s="2" t="s">
        <v>153</v>
      </c>
      <c r="Q947">
        <v>2122648.56</v>
      </c>
      <c r="R947">
        <v>820677.36</v>
      </c>
      <c r="S947">
        <v>27341395.199999999</v>
      </c>
      <c r="T947" s="5">
        <v>0.61337106129334951</v>
      </c>
    </row>
    <row r="948" spans="2:20" x14ac:dyDescent="0.2">
      <c r="B948" s="2">
        <v>1205616</v>
      </c>
      <c r="C948" s="2" t="s">
        <v>21</v>
      </c>
      <c r="D948" s="2" t="s">
        <v>49</v>
      </c>
      <c r="E948" s="3">
        <v>45881.417743055557</v>
      </c>
      <c r="G948" s="2" t="s">
        <v>937</v>
      </c>
      <c r="H948" s="2">
        <v>1740397</v>
      </c>
      <c r="I948" s="2" t="s">
        <v>288</v>
      </c>
      <c r="L948" s="4" t="s">
        <v>292</v>
      </c>
      <c r="M948" s="4">
        <f>+VLOOKUP(L948,'Cotizacion menor valor'!$C$2:$M$60,11,0)</f>
        <v>1371786</v>
      </c>
      <c r="N948" s="4" t="b">
        <f t="shared" si="14"/>
        <v>1</v>
      </c>
      <c r="O948">
        <v>21</v>
      </c>
      <c r="P948" s="2" t="s">
        <v>153</v>
      </c>
      <c r="Q948">
        <v>1981138.14</v>
      </c>
      <c r="R948">
        <v>1371786</v>
      </c>
      <c r="S948">
        <v>12796394.939999999</v>
      </c>
      <c r="T948" s="5">
        <v>0.30757680532060222</v>
      </c>
    </row>
    <row r="949" spans="2:20" x14ac:dyDescent="0.2">
      <c r="B949" s="2">
        <v>1205616</v>
      </c>
      <c r="C949" s="2" t="s">
        <v>21</v>
      </c>
      <c r="D949" s="2" t="s">
        <v>49</v>
      </c>
      <c r="E949" s="3">
        <v>45881.417743055557</v>
      </c>
      <c r="G949" s="2" t="s">
        <v>937</v>
      </c>
      <c r="H949" s="2">
        <v>1740398</v>
      </c>
      <c r="I949" s="2" t="s">
        <v>301</v>
      </c>
      <c r="L949" s="4" t="s">
        <v>305</v>
      </c>
      <c r="M949" s="4">
        <f>+VLOOKUP(L949,'Cotizacion menor valor'!$C$2:$M$60,11,0)</f>
        <v>661411.38</v>
      </c>
      <c r="N949" s="4" t="b">
        <f t="shared" si="14"/>
        <v>1</v>
      </c>
      <c r="O949">
        <v>21</v>
      </c>
      <c r="P949" s="2" t="s">
        <v>153</v>
      </c>
      <c r="Q949">
        <v>990569.07</v>
      </c>
      <c r="R949">
        <v>661411.38</v>
      </c>
      <c r="S949">
        <v>6912311.4900000002</v>
      </c>
      <c r="T949" s="5">
        <v>0.33229150795108109</v>
      </c>
    </row>
    <row r="950" spans="2:20" x14ac:dyDescent="0.2">
      <c r="B950" s="2">
        <v>1205616</v>
      </c>
      <c r="C950" s="2" t="s">
        <v>21</v>
      </c>
      <c r="D950" s="2" t="s">
        <v>49</v>
      </c>
      <c r="E950" s="3">
        <v>45881.417743055557</v>
      </c>
      <c r="G950" s="2" t="s">
        <v>937</v>
      </c>
      <c r="H950" s="2">
        <v>1740399</v>
      </c>
      <c r="I950" s="2" t="s">
        <v>314</v>
      </c>
      <c r="L950" s="4" t="s">
        <v>318</v>
      </c>
      <c r="M950" s="4">
        <f>+VLOOKUP(L950,'Cotizacion menor valor'!$C$2:$M$60,11,0)</f>
        <v>2655015.5499999998</v>
      </c>
      <c r="N950" s="4" t="b">
        <f t="shared" si="14"/>
        <v>1</v>
      </c>
      <c r="O950">
        <v>21</v>
      </c>
      <c r="P950" s="2" t="s">
        <v>153</v>
      </c>
      <c r="Q950">
        <v>2655015.5499999998</v>
      </c>
      <c r="R950">
        <v>2655015.5499999998</v>
      </c>
      <c r="S950">
        <v>0</v>
      </c>
      <c r="T950" s="5">
        <v>0</v>
      </c>
    </row>
    <row r="951" spans="2:20" x14ac:dyDescent="0.2">
      <c r="B951" s="2">
        <v>1205616</v>
      </c>
      <c r="C951" s="2" t="s">
        <v>21</v>
      </c>
      <c r="D951" s="2" t="s">
        <v>49</v>
      </c>
      <c r="E951" s="3">
        <v>45881.417743055557</v>
      </c>
      <c r="G951" s="2" t="s">
        <v>937</v>
      </c>
      <c r="H951" s="2">
        <v>1740400</v>
      </c>
      <c r="I951" s="2" t="s">
        <v>327</v>
      </c>
      <c r="L951" s="4" t="s">
        <v>331</v>
      </c>
      <c r="M951" s="4">
        <f>+VLOOKUP(L951,'Cotizacion menor valor'!$C$2:$M$60,11,0)</f>
        <v>1330085.46</v>
      </c>
      <c r="N951" s="4" t="b">
        <f t="shared" si="14"/>
        <v>1</v>
      </c>
      <c r="O951">
        <v>21</v>
      </c>
      <c r="P951" s="2" t="s">
        <v>153</v>
      </c>
      <c r="Q951">
        <v>1330085.46</v>
      </c>
      <c r="R951">
        <v>1330085.46</v>
      </c>
      <c r="S951">
        <v>0</v>
      </c>
      <c r="T951" s="5">
        <v>0</v>
      </c>
    </row>
    <row r="952" spans="2:20" x14ac:dyDescent="0.2">
      <c r="B952" s="2">
        <v>1205616</v>
      </c>
      <c r="C952" s="2" t="s">
        <v>21</v>
      </c>
      <c r="D952" s="2" t="s">
        <v>49</v>
      </c>
      <c r="E952" s="3">
        <v>45881.417743055557</v>
      </c>
      <c r="G952" s="2" t="s">
        <v>937</v>
      </c>
      <c r="H952" s="2">
        <v>1740401</v>
      </c>
      <c r="I952" s="2" t="s">
        <v>340</v>
      </c>
      <c r="L952" s="4" t="s">
        <v>344</v>
      </c>
      <c r="M952" s="4">
        <f>+VLOOKUP(L952,'Cotizacion menor valor'!$C$2:$M$60,11,0)</f>
        <v>215877.7</v>
      </c>
      <c r="N952" s="4" t="b">
        <f t="shared" si="14"/>
        <v>1</v>
      </c>
      <c r="O952">
        <v>21</v>
      </c>
      <c r="P952" s="2" t="s">
        <v>153</v>
      </c>
      <c r="Q952">
        <v>215877.7</v>
      </c>
      <c r="R952">
        <v>215877.7</v>
      </c>
      <c r="S952">
        <v>0</v>
      </c>
      <c r="T952" s="5">
        <v>0</v>
      </c>
    </row>
    <row r="953" spans="2:20" x14ac:dyDescent="0.2">
      <c r="B953" s="2">
        <v>1205616</v>
      </c>
      <c r="C953" s="2" t="s">
        <v>21</v>
      </c>
      <c r="D953" s="2" t="s">
        <v>49</v>
      </c>
      <c r="E953" s="3">
        <v>45881.417743055557</v>
      </c>
      <c r="G953" s="2" t="s">
        <v>937</v>
      </c>
      <c r="H953" s="2">
        <v>1740402</v>
      </c>
      <c r="I953" s="2" t="s">
        <v>353</v>
      </c>
      <c r="L953" s="4" t="s">
        <v>357</v>
      </c>
      <c r="M953" s="4">
        <f>+VLOOKUP(L953,'Cotizacion menor valor'!$C$2:$M$60,11,0)</f>
        <v>1388728.4</v>
      </c>
      <c r="N953" s="4" t="b">
        <f t="shared" si="14"/>
        <v>1</v>
      </c>
      <c r="O953">
        <v>21</v>
      </c>
      <c r="P953" s="2" t="s">
        <v>153</v>
      </c>
      <c r="Q953">
        <v>1388728.4</v>
      </c>
      <c r="R953">
        <v>1388728.4</v>
      </c>
      <c r="S953">
        <v>0</v>
      </c>
      <c r="T953" s="5">
        <v>0</v>
      </c>
    </row>
    <row r="954" spans="2:20" x14ac:dyDescent="0.2">
      <c r="B954" s="2">
        <v>1205616</v>
      </c>
      <c r="C954" s="2" t="s">
        <v>21</v>
      </c>
      <c r="D954" s="2" t="s">
        <v>49</v>
      </c>
      <c r="E954" s="3">
        <v>45881.417743055557</v>
      </c>
      <c r="G954" s="2" t="s">
        <v>937</v>
      </c>
      <c r="H954" s="2">
        <v>1740403</v>
      </c>
      <c r="I954" s="2" t="s">
        <v>366</v>
      </c>
      <c r="L954" s="4" t="s">
        <v>370</v>
      </c>
      <c r="M954" s="4">
        <f>+VLOOKUP(L954,'Cotizacion menor valor'!$C$2:$M$60,11,0)</f>
        <v>678493.56</v>
      </c>
      <c r="N954" s="4" t="b">
        <f t="shared" si="14"/>
        <v>1</v>
      </c>
      <c r="O954">
        <v>21</v>
      </c>
      <c r="P954" s="2" t="s">
        <v>153</v>
      </c>
      <c r="Q954">
        <v>678493.56</v>
      </c>
      <c r="R954">
        <v>678493.56</v>
      </c>
      <c r="S954">
        <v>0</v>
      </c>
      <c r="T954" s="5">
        <v>0</v>
      </c>
    </row>
    <row r="955" spans="2:20" x14ac:dyDescent="0.2">
      <c r="B955" s="2">
        <v>1205616</v>
      </c>
      <c r="C955" s="2" t="s">
        <v>21</v>
      </c>
      <c r="D955" s="2" t="s">
        <v>49</v>
      </c>
      <c r="E955" s="3">
        <v>45881.417743055557</v>
      </c>
      <c r="G955" s="2" t="s">
        <v>937</v>
      </c>
      <c r="H955" s="2">
        <v>1740404</v>
      </c>
      <c r="I955" s="2" t="s">
        <v>379</v>
      </c>
      <c r="L955" s="4" t="s">
        <v>383</v>
      </c>
      <c r="M955" s="4">
        <f>+VLOOKUP(L955,'Cotizacion menor valor'!$C$2:$M$60,11,0)</f>
        <v>3347515.15</v>
      </c>
      <c r="N955" s="4" t="b">
        <f t="shared" si="14"/>
        <v>1</v>
      </c>
      <c r="O955">
        <v>21</v>
      </c>
      <c r="P955" s="2" t="s">
        <v>153</v>
      </c>
      <c r="Q955">
        <v>3347515.15</v>
      </c>
      <c r="R955">
        <v>3347515.15</v>
      </c>
      <c r="S955">
        <v>0</v>
      </c>
      <c r="T955" s="5">
        <v>0</v>
      </c>
    </row>
    <row r="956" spans="2:20" x14ac:dyDescent="0.2">
      <c r="B956" s="2">
        <v>1205616</v>
      </c>
      <c r="C956" s="2" t="s">
        <v>21</v>
      </c>
      <c r="D956" s="2" t="s">
        <v>49</v>
      </c>
      <c r="E956" s="3">
        <v>45881.417743055557</v>
      </c>
      <c r="G956" s="2" t="s">
        <v>937</v>
      </c>
      <c r="H956" s="2">
        <v>1740405</v>
      </c>
      <c r="I956" s="2" t="s">
        <v>392</v>
      </c>
      <c r="L956" s="4" t="s">
        <v>396</v>
      </c>
      <c r="M956" s="4">
        <f>+VLOOKUP(L956,'Cotizacion menor valor'!$C$2:$M$60,11,0)</f>
        <v>559044.72</v>
      </c>
      <c r="N956" s="4" t="b">
        <f t="shared" si="14"/>
        <v>1</v>
      </c>
      <c r="O956">
        <v>21</v>
      </c>
      <c r="P956" s="2" t="s">
        <v>153</v>
      </c>
      <c r="Q956">
        <v>559044.72</v>
      </c>
      <c r="R956">
        <v>559044.72</v>
      </c>
      <c r="S956">
        <v>0</v>
      </c>
      <c r="T956" s="5">
        <v>0</v>
      </c>
    </row>
    <row r="957" spans="2:20" x14ac:dyDescent="0.2">
      <c r="B957" s="2">
        <v>1205616</v>
      </c>
      <c r="C957" s="2" t="s">
        <v>21</v>
      </c>
      <c r="D957" s="2" t="s">
        <v>49</v>
      </c>
      <c r="E957" s="3">
        <v>45881.417743055557</v>
      </c>
      <c r="G957" s="2" t="s">
        <v>937</v>
      </c>
      <c r="H957" s="2">
        <v>1740406</v>
      </c>
      <c r="I957" s="2" t="s">
        <v>405</v>
      </c>
      <c r="L957" s="4" t="s">
        <v>409</v>
      </c>
      <c r="M957" s="4">
        <f>+VLOOKUP(L957,'Cotizacion menor valor'!$C$2:$M$60,11,0)</f>
        <v>5087777.78</v>
      </c>
      <c r="N957" s="4" t="b">
        <f t="shared" si="14"/>
        <v>1</v>
      </c>
      <c r="O957">
        <v>21</v>
      </c>
      <c r="P957" s="2" t="s">
        <v>153</v>
      </c>
      <c r="Q957">
        <v>5087777.78</v>
      </c>
      <c r="R957">
        <v>5087777.78</v>
      </c>
      <c r="S957">
        <v>0</v>
      </c>
      <c r="T957" s="5">
        <v>0</v>
      </c>
    </row>
    <row r="958" spans="2:20" x14ac:dyDescent="0.2">
      <c r="B958" s="2">
        <v>1205616</v>
      </c>
      <c r="C958" s="2" t="s">
        <v>21</v>
      </c>
      <c r="D958" s="2" t="s">
        <v>49</v>
      </c>
      <c r="E958" s="3">
        <v>45881.417743055557</v>
      </c>
      <c r="G958" s="2" t="s">
        <v>937</v>
      </c>
      <c r="H958" s="2">
        <v>1740407</v>
      </c>
      <c r="I958" s="2" t="s">
        <v>418</v>
      </c>
      <c r="L958" s="4" t="s">
        <v>422</v>
      </c>
      <c r="M958" s="4">
        <f>+VLOOKUP(L958,'Cotizacion menor valor'!$C$2:$M$60,11,0)</f>
        <v>3347515.15</v>
      </c>
      <c r="N958" s="4" t="b">
        <f t="shared" si="14"/>
        <v>1</v>
      </c>
      <c r="O958">
        <v>21</v>
      </c>
      <c r="P958" s="2" t="s">
        <v>153</v>
      </c>
      <c r="Q958">
        <v>3347515.15</v>
      </c>
      <c r="R958">
        <v>3347515.15</v>
      </c>
      <c r="S958">
        <v>0</v>
      </c>
      <c r="T958" s="5">
        <v>0</v>
      </c>
    </row>
    <row r="959" spans="2:20" x14ac:dyDescent="0.2">
      <c r="B959" s="2">
        <v>1205616</v>
      </c>
      <c r="C959" s="2" t="s">
        <v>21</v>
      </c>
      <c r="D959" s="2" t="s">
        <v>49</v>
      </c>
      <c r="E959" s="3">
        <v>45881.417743055557</v>
      </c>
      <c r="G959" s="2" t="s">
        <v>937</v>
      </c>
      <c r="H959" s="2">
        <v>1740408</v>
      </c>
      <c r="I959" s="2" t="s">
        <v>431</v>
      </c>
      <c r="L959" s="4" t="s">
        <v>435</v>
      </c>
      <c r="M959" s="4">
        <f>+VLOOKUP(L959,'Cotizacion menor valor'!$C$2:$M$60,11,0)</f>
        <v>1947760.9</v>
      </c>
      <c r="N959" s="4" t="b">
        <f t="shared" si="14"/>
        <v>1</v>
      </c>
      <c r="O959">
        <v>21</v>
      </c>
      <c r="P959" s="2" t="s">
        <v>153</v>
      </c>
      <c r="Q959">
        <v>1947760.9</v>
      </c>
      <c r="R959">
        <v>1947760.9</v>
      </c>
      <c r="S959">
        <v>0</v>
      </c>
      <c r="T959" s="5">
        <v>0</v>
      </c>
    </row>
    <row r="960" spans="2:20" x14ac:dyDescent="0.2">
      <c r="B960" s="2">
        <v>1205616</v>
      </c>
      <c r="C960" s="2" t="s">
        <v>21</v>
      </c>
      <c r="D960" s="2" t="s">
        <v>49</v>
      </c>
      <c r="E960" s="3">
        <v>45881.417743055557</v>
      </c>
      <c r="G960" s="2" t="s">
        <v>937</v>
      </c>
      <c r="H960" s="2">
        <v>1740409</v>
      </c>
      <c r="I960" s="2" t="s">
        <v>444</v>
      </c>
      <c r="L960" s="4" t="s">
        <v>448</v>
      </c>
      <c r="M960" s="4">
        <f>+VLOOKUP(L960,'Cotizacion menor valor'!$C$2:$M$60,11,0)</f>
        <v>2306665.77</v>
      </c>
      <c r="N960" s="4" t="b">
        <f t="shared" si="14"/>
        <v>1</v>
      </c>
      <c r="O960">
        <v>21</v>
      </c>
      <c r="P960" s="2" t="s">
        <v>153</v>
      </c>
      <c r="Q960">
        <v>2355091.08</v>
      </c>
      <c r="R960">
        <v>2306665.77</v>
      </c>
      <c r="S960">
        <v>1016931.51</v>
      </c>
      <c r="T960" s="5">
        <v>2.0561969093781291E-2</v>
      </c>
    </row>
    <row r="961" spans="2:20" x14ac:dyDescent="0.2">
      <c r="B961" s="2">
        <v>1205616</v>
      </c>
      <c r="C961" s="2" t="s">
        <v>21</v>
      </c>
      <c r="D961" s="2" t="s">
        <v>49</v>
      </c>
      <c r="E961" s="3">
        <v>45881.417743055557</v>
      </c>
      <c r="G961" s="2" t="s">
        <v>937</v>
      </c>
      <c r="H961" s="2">
        <v>1740410</v>
      </c>
      <c r="I961" s="2" t="s">
        <v>457</v>
      </c>
      <c r="L961" s="4" t="s">
        <v>461</v>
      </c>
      <c r="M961" s="4">
        <f>+VLOOKUP(L961,'Cotizacion menor valor'!$C$2:$M$60,11,0)</f>
        <v>2306665.77</v>
      </c>
      <c r="N961" s="4" t="b">
        <f t="shared" si="14"/>
        <v>1</v>
      </c>
      <c r="O961">
        <v>21</v>
      </c>
      <c r="P961" s="2" t="s">
        <v>153</v>
      </c>
      <c r="Q961">
        <v>2355091.08</v>
      </c>
      <c r="R961">
        <v>2306665.77</v>
      </c>
      <c r="S961">
        <v>1016931.51</v>
      </c>
      <c r="T961" s="5">
        <v>2.0561969093781291E-2</v>
      </c>
    </row>
    <row r="962" spans="2:20" x14ac:dyDescent="0.2">
      <c r="B962" s="2">
        <v>1205616</v>
      </c>
      <c r="C962" s="2" t="s">
        <v>21</v>
      </c>
      <c r="D962" s="2" t="s">
        <v>49</v>
      </c>
      <c r="E962" s="3">
        <v>45881.417743055557</v>
      </c>
      <c r="G962" s="2" t="s">
        <v>937</v>
      </c>
      <c r="H962" s="2">
        <v>1740411</v>
      </c>
      <c r="I962" s="2" t="s">
        <v>470</v>
      </c>
      <c r="L962" s="4" t="s">
        <v>474</v>
      </c>
      <c r="M962" s="4">
        <f>+VLOOKUP(L962,'Cotizacion menor valor'!$C$2:$M$60,11,0)</f>
        <v>962329</v>
      </c>
      <c r="N962" s="4" t="b">
        <f t="shared" si="14"/>
        <v>1</v>
      </c>
      <c r="O962">
        <v>21</v>
      </c>
      <c r="P962" s="2" t="s">
        <v>153</v>
      </c>
      <c r="Q962">
        <v>962329</v>
      </c>
      <c r="R962">
        <v>962329</v>
      </c>
      <c r="S962">
        <v>0</v>
      </c>
      <c r="T962" s="5">
        <v>0</v>
      </c>
    </row>
    <row r="963" spans="2:20" x14ac:dyDescent="0.2">
      <c r="B963" s="2">
        <v>1205616</v>
      </c>
      <c r="C963" s="2" t="s">
        <v>21</v>
      </c>
      <c r="D963" s="2" t="s">
        <v>49</v>
      </c>
      <c r="E963" s="3">
        <v>45881.417743055557</v>
      </c>
      <c r="G963" s="2" t="s">
        <v>937</v>
      </c>
      <c r="H963" s="2">
        <v>1740412</v>
      </c>
      <c r="I963" s="2" t="s">
        <v>483</v>
      </c>
      <c r="L963" s="4" t="s">
        <v>487</v>
      </c>
      <c r="M963" s="4">
        <f>+VLOOKUP(L963,'Cotizacion menor valor'!$C$2:$M$60,11,0)</f>
        <v>278177.25</v>
      </c>
      <c r="N963" s="4" t="b">
        <f t="shared" ref="N963:N1026" si="15">IFERROR(M963=R963,"n/a")</f>
        <v>1</v>
      </c>
      <c r="O963">
        <v>21</v>
      </c>
      <c r="P963" s="2" t="s">
        <v>153</v>
      </c>
      <c r="Q963">
        <v>278177.25</v>
      </c>
      <c r="R963">
        <v>278177.25</v>
      </c>
      <c r="S963">
        <v>0</v>
      </c>
      <c r="T963" s="5">
        <v>0</v>
      </c>
    </row>
    <row r="964" spans="2:20" x14ac:dyDescent="0.2">
      <c r="B964" s="2">
        <v>1205616</v>
      </c>
      <c r="C964" s="2" t="s">
        <v>21</v>
      </c>
      <c r="D964" s="2" t="s">
        <v>49</v>
      </c>
      <c r="E964" s="3">
        <v>45881.417743055557</v>
      </c>
      <c r="G964" s="2" t="s">
        <v>937</v>
      </c>
      <c r="H964" s="2">
        <v>1740413</v>
      </c>
      <c r="I964" s="2" t="s">
        <v>496</v>
      </c>
      <c r="L964" s="4" t="s">
        <v>500</v>
      </c>
      <c r="M964" s="4">
        <f>+VLOOKUP(L964,'Cotizacion menor valor'!$C$2:$M$60,11,0)</f>
        <v>278177.25</v>
      </c>
      <c r="N964" s="4" t="b">
        <f t="shared" si="15"/>
        <v>1</v>
      </c>
      <c r="O964">
        <v>21</v>
      </c>
      <c r="P964" s="2" t="s">
        <v>153</v>
      </c>
      <c r="Q964">
        <v>278177.25</v>
      </c>
      <c r="R964">
        <v>278177.25</v>
      </c>
      <c r="S964">
        <v>0</v>
      </c>
      <c r="T964" s="5">
        <v>0</v>
      </c>
    </row>
    <row r="965" spans="2:20" x14ac:dyDescent="0.2">
      <c r="B965" s="2">
        <v>1205616</v>
      </c>
      <c r="C965" s="2" t="s">
        <v>21</v>
      </c>
      <c r="D965" s="2" t="s">
        <v>49</v>
      </c>
      <c r="E965" s="3">
        <v>45881.417743055557</v>
      </c>
      <c r="G965" s="2" t="s">
        <v>937</v>
      </c>
      <c r="H965" s="2">
        <v>1740414</v>
      </c>
      <c r="I965" s="2" t="s">
        <v>509</v>
      </c>
      <c r="L965" s="4" t="s">
        <v>513</v>
      </c>
      <c r="M965" s="4">
        <f>+VLOOKUP(L965,'Cotizacion menor valor'!$C$2:$M$60,11,0)</f>
        <v>2471351.1</v>
      </c>
      <c r="N965" s="4" t="b">
        <f t="shared" si="15"/>
        <v>1</v>
      </c>
      <c r="O965">
        <v>21</v>
      </c>
      <c r="P965" s="2" t="s">
        <v>153</v>
      </c>
      <c r="Q965">
        <v>2846724.3</v>
      </c>
      <c r="R965">
        <v>2471351.1</v>
      </c>
      <c r="S965">
        <v>7882837.2000000002</v>
      </c>
      <c r="T965" s="5">
        <v>0.13186145212586972</v>
      </c>
    </row>
    <row r="966" spans="2:20" x14ac:dyDescent="0.2">
      <c r="B966" s="2">
        <v>1205616</v>
      </c>
      <c r="C966" s="2" t="s">
        <v>21</v>
      </c>
      <c r="D966" s="2" t="s">
        <v>49</v>
      </c>
      <c r="E966" s="3">
        <v>45881.417743055557</v>
      </c>
      <c r="G966" s="2" t="s">
        <v>937</v>
      </c>
      <c r="H966" s="2">
        <v>1740415</v>
      </c>
      <c r="I966" s="2" t="s">
        <v>522</v>
      </c>
      <c r="L966" s="4" t="s">
        <v>526</v>
      </c>
      <c r="M966" s="4">
        <f>+VLOOKUP(L966,'Cotizacion menor valor'!$C$2:$M$60,11,0)</f>
        <v>1948296.5</v>
      </c>
      <c r="N966" s="4" t="b">
        <f t="shared" si="15"/>
        <v>1</v>
      </c>
      <c r="O966">
        <v>21</v>
      </c>
      <c r="P966" s="2" t="s">
        <v>153</v>
      </c>
      <c r="Q966">
        <v>2175998.6</v>
      </c>
      <c r="R966">
        <v>1948296.5</v>
      </c>
      <c r="S966">
        <v>4781744.0999999996</v>
      </c>
      <c r="T966" s="5">
        <v>0.10464257651636356</v>
      </c>
    </row>
    <row r="967" spans="2:20" x14ac:dyDescent="0.2">
      <c r="B967" s="2">
        <v>1205616</v>
      </c>
      <c r="C967" s="2" t="s">
        <v>21</v>
      </c>
      <c r="D967" s="2" t="s">
        <v>49</v>
      </c>
      <c r="E967" s="3">
        <v>45881.417743055557</v>
      </c>
      <c r="G967" s="2" t="s">
        <v>937</v>
      </c>
      <c r="H967" s="2">
        <v>1740416</v>
      </c>
      <c r="I967" s="2" t="s">
        <v>535</v>
      </c>
      <c r="L967" s="4" t="s">
        <v>539</v>
      </c>
      <c r="M967" s="4">
        <f>+VLOOKUP(L967,'Cotizacion menor valor'!$C$2:$M$60,11,0)</f>
        <v>1948296.5</v>
      </c>
      <c r="N967" s="4" t="b">
        <f t="shared" si="15"/>
        <v>1</v>
      </c>
      <c r="O967">
        <v>21</v>
      </c>
      <c r="P967" s="2" t="s">
        <v>153</v>
      </c>
      <c r="Q967">
        <v>2175998.6</v>
      </c>
      <c r="R967">
        <v>1948296.5</v>
      </c>
      <c r="S967">
        <v>4781744.0999999996</v>
      </c>
      <c r="T967" s="5">
        <v>0.10464257651636356</v>
      </c>
    </row>
    <row r="968" spans="2:20" x14ac:dyDescent="0.2">
      <c r="B968" s="2">
        <v>1205616</v>
      </c>
      <c r="C968" s="2" t="s">
        <v>21</v>
      </c>
      <c r="D968" s="2" t="s">
        <v>49</v>
      </c>
      <c r="E968" s="3">
        <v>45881.417743055557</v>
      </c>
      <c r="G968" s="2" t="s">
        <v>937</v>
      </c>
      <c r="H968" s="2">
        <v>1740417</v>
      </c>
      <c r="I968" s="2" t="s">
        <v>548</v>
      </c>
      <c r="L968" s="4" t="s">
        <v>552</v>
      </c>
      <c r="M968" s="4">
        <f>+VLOOKUP(L968,'Cotizacion menor valor'!$C$2:$M$60,11,0)</f>
        <v>8006931.5999999996</v>
      </c>
      <c r="N968" s="4" t="b">
        <f t="shared" si="15"/>
        <v>1</v>
      </c>
      <c r="O968">
        <v>21</v>
      </c>
      <c r="P968" s="2" t="s">
        <v>153</v>
      </c>
      <c r="Q968">
        <v>9732372.1500000004</v>
      </c>
      <c r="R968">
        <v>8006931.5999999996</v>
      </c>
      <c r="S968">
        <v>36234251.549999997</v>
      </c>
      <c r="T968" s="5">
        <v>0.17728879695583774</v>
      </c>
    </row>
    <row r="969" spans="2:20" x14ac:dyDescent="0.2">
      <c r="B969" s="2">
        <v>1205616</v>
      </c>
      <c r="C969" s="2" t="s">
        <v>21</v>
      </c>
      <c r="D969" s="2" t="s">
        <v>49</v>
      </c>
      <c r="E969" s="3">
        <v>45881.417743055557</v>
      </c>
      <c r="G969" s="2" t="s">
        <v>937</v>
      </c>
      <c r="H969" s="2">
        <v>1740418</v>
      </c>
      <c r="I969" s="2" t="s">
        <v>561</v>
      </c>
      <c r="L969" s="4" t="s">
        <v>565</v>
      </c>
      <c r="M969" s="4">
        <f>+VLOOKUP(L969,'Cotizacion menor valor'!$C$2:$M$60,11,0)</f>
        <v>5892156.2000000002</v>
      </c>
      <c r="N969" s="4" t="b">
        <f t="shared" si="15"/>
        <v>1</v>
      </c>
      <c r="O969">
        <v>21</v>
      </c>
      <c r="P969" s="2" t="s">
        <v>153</v>
      </c>
      <c r="Q969">
        <v>7457024.9000000004</v>
      </c>
      <c r="R969">
        <v>5892156.2000000002</v>
      </c>
      <c r="S969">
        <v>32862242.699999999</v>
      </c>
      <c r="T969" s="5">
        <v>0.20985161253786347</v>
      </c>
    </row>
    <row r="970" spans="2:20" x14ac:dyDescent="0.2">
      <c r="B970" s="2">
        <v>1205616</v>
      </c>
      <c r="C970" s="2" t="s">
        <v>21</v>
      </c>
      <c r="D970" s="2" t="s">
        <v>49</v>
      </c>
      <c r="E970" s="3">
        <v>45881.417743055557</v>
      </c>
      <c r="G970" s="2" t="s">
        <v>937</v>
      </c>
      <c r="H970" s="2">
        <v>1740419</v>
      </c>
      <c r="I970" s="2" t="s">
        <v>574</v>
      </c>
      <c r="L970" s="4" t="s">
        <v>578</v>
      </c>
      <c r="M970" s="4">
        <f>+VLOOKUP(L970,'Cotizacion menor valor'!$C$2:$M$60,11,0)</f>
        <v>5892156.2000000002</v>
      </c>
      <c r="N970" s="4" t="b">
        <f t="shared" si="15"/>
        <v>1</v>
      </c>
      <c r="O970">
        <v>21</v>
      </c>
      <c r="P970" s="2" t="s">
        <v>153</v>
      </c>
      <c r="Q970">
        <v>7457024.9000000004</v>
      </c>
      <c r="R970">
        <v>5892156.2000000002</v>
      </c>
      <c r="S970">
        <v>32862242.699999999</v>
      </c>
      <c r="T970" s="5">
        <v>0.20985161253786347</v>
      </c>
    </row>
    <row r="971" spans="2:20" x14ac:dyDescent="0.2">
      <c r="B971" s="2">
        <v>1205616</v>
      </c>
      <c r="C971" s="2" t="s">
        <v>21</v>
      </c>
      <c r="D971" s="2" t="s">
        <v>49</v>
      </c>
      <c r="E971" s="3">
        <v>45881.417743055557</v>
      </c>
      <c r="G971" s="2" t="s">
        <v>937</v>
      </c>
      <c r="H971" s="2">
        <v>1740420</v>
      </c>
      <c r="I971" s="2" t="s">
        <v>587</v>
      </c>
      <c r="L971" s="4" t="s">
        <v>591</v>
      </c>
      <c r="M971" s="4">
        <f>+VLOOKUP(L971,'Cotizacion menor valor'!$C$2:$M$60,11,0)</f>
        <v>1694828.95</v>
      </c>
      <c r="N971" s="4" t="b">
        <f t="shared" si="15"/>
        <v>1</v>
      </c>
      <c r="O971">
        <v>21</v>
      </c>
      <c r="P971" s="2" t="s">
        <v>153</v>
      </c>
      <c r="Q971">
        <v>1694828.95</v>
      </c>
      <c r="R971">
        <v>1694828.95</v>
      </c>
      <c r="S971">
        <v>0</v>
      </c>
      <c r="T971" s="5">
        <v>0</v>
      </c>
    </row>
    <row r="972" spans="2:20" x14ac:dyDescent="0.2">
      <c r="B972" s="2">
        <v>1205616</v>
      </c>
      <c r="C972" s="2" t="s">
        <v>21</v>
      </c>
      <c r="D972" s="2" t="s">
        <v>49</v>
      </c>
      <c r="E972" s="3">
        <v>45881.417743055557</v>
      </c>
      <c r="G972" s="2" t="s">
        <v>937</v>
      </c>
      <c r="H972" s="2">
        <v>1740421</v>
      </c>
      <c r="I972" s="2" t="s">
        <v>600</v>
      </c>
      <c r="L972" s="4" t="s">
        <v>604</v>
      </c>
      <c r="M972" s="4">
        <f>+VLOOKUP(L972,'Cotizacion menor valor'!$C$2:$M$60,11,0)</f>
        <v>1935411.2</v>
      </c>
      <c r="N972" s="4" t="b">
        <f t="shared" si="15"/>
        <v>1</v>
      </c>
      <c r="O972">
        <v>21</v>
      </c>
      <c r="P972" s="2" t="s">
        <v>153</v>
      </c>
      <c r="Q972">
        <v>1935411.2</v>
      </c>
      <c r="R972">
        <v>1935411.2</v>
      </c>
      <c r="S972">
        <v>0</v>
      </c>
      <c r="T972" s="5">
        <v>0</v>
      </c>
    </row>
    <row r="973" spans="2:20" x14ac:dyDescent="0.2">
      <c r="B973" s="2">
        <v>1205616</v>
      </c>
      <c r="C973" s="2" t="s">
        <v>21</v>
      </c>
      <c r="D973" s="2" t="s">
        <v>49</v>
      </c>
      <c r="E973" s="3">
        <v>45881.417743055557</v>
      </c>
      <c r="G973" s="2" t="s">
        <v>937</v>
      </c>
      <c r="H973" s="2">
        <v>1740422</v>
      </c>
      <c r="I973" s="2" t="s">
        <v>613</v>
      </c>
      <c r="L973" s="4" t="s">
        <v>617</v>
      </c>
      <c r="M973" s="4">
        <f>+VLOOKUP(L973,'Cotizacion menor valor'!$C$2:$M$60,11,0)</f>
        <v>4886918.2</v>
      </c>
      <c r="N973" s="4" t="b">
        <f t="shared" si="15"/>
        <v>1</v>
      </c>
      <c r="O973">
        <v>21</v>
      </c>
      <c r="P973" s="2" t="s">
        <v>153</v>
      </c>
      <c r="Q973">
        <v>4886918.2</v>
      </c>
      <c r="R973">
        <v>4886918.2</v>
      </c>
      <c r="S973">
        <v>0</v>
      </c>
      <c r="T973" s="5">
        <v>0</v>
      </c>
    </row>
    <row r="974" spans="2:20" x14ac:dyDescent="0.2">
      <c r="B974" s="2">
        <v>1205616</v>
      </c>
      <c r="C974" s="2" t="s">
        <v>21</v>
      </c>
      <c r="D974" s="2" t="s">
        <v>49</v>
      </c>
      <c r="E974" s="3">
        <v>45881.417743055557</v>
      </c>
      <c r="G974" s="2" t="s">
        <v>937</v>
      </c>
      <c r="H974" s="2">
        <v>1740423</v>
      </c>
      <c r="I974" s="2" t="s">
        <v>626</v>
      </c>
      <c r="L974" s="4" t="s">
        <v>630</v>
      </c>
      <c r="M974" s="4">
        <f>+VLOOKUP(L974,'Cotizacion menor valor'!$C$2:$M$60,11,0)</f>
        <v>2168996.63</v>
      </c>
      <c r="N974" s="4" t="b">
        <f t="shared" si="15"/>
        <v>1</v>
      </c>
      <c r="O974">
        <v>21</v>
      </c>
      <c r="P974" s="2" t="s">
        <v>153</v>
      </c>
      <c r="Q974">
        <v>2168996.63</v>
      </c>
      <c r="R974">
        <v>2168996.63</v>
      </c>
      <c r="S974">
        <v>0</v>
      </c>
      <c r="T974" s="5">
        <v>0</v>
      </c>
    </row>
    <row r="975" spans="2:20" x14ac:dyDescent="0.2">
      <c r="B975" s="2">
        <v>1205616</v>
      </c>
      <c r="C975" s="2" t="s">
        <v>21</v>
      </c>
      <c r="D975" s="2" t="s">
        <v>49</v>
      </c>
      <c r="E975" s="3">
        <v>45881.417743055557</v>
      </c>
      <c r="G975" s="2" t="s">
        <v>937</v>
      </c>
      <c r="H975" s="2">
        <v>1740424</v>
      </c>
      <c r="I975" s="2" t="s">
        <v>639</v>
      </c>
      <c r="L975" t="s">
        <v>643</v>
      </c>
      <c r="M975" s="4">
        <f>+VLOOKUP(L975,'Cotizacion menor valor'!$C$2:$M$60,11,0)</f>
        <v>320683.68</v>
      </c>
      <c r="N975" s="4" t="b">
        <f t="shared" si="15"/>
        <v>1</v>
      </c>
      <c r="O975">
        <v>21</v>
      </c>
      <c r="P975" s="2" t="s">
        <v>153</v>
      </c>
      <c r="Q975">
        <v>424529.97</v>
      </c>
      <c r="R975">
        <v>320683.68</v>
      </c>
      <c r="S975">
        <v>2180772.09</v>
      </c>
      <c r="T975" s="5">
        <v>0.24461474416046528</v>
      </c>
    </row>
    <row r="976" spans="2:20" x14ac:dyDescent="0.2">
      <c r="B976" s="2">
        <v>1205616</v>
      </c>
      <c r="C976" s="2" t="s">
        <v>21</v>
      </c>
      <c r="D976" s="2" t="s">
        <v>49</v>
      </c>
      <c r="E976" s="3">
        <v>45881.417743055557</v>
      </c>
      <c r="G976" s="2" t="s">
        <v>937</v>
      </c>
      <c r="H976" s="2">
        <v>1740425</v>
      </c>
      <c r="I976" s="2" t="s">
        <v>652</v>
      </c>
      <c r="L976" s="4" t="s">
        <v>656</v>
      </c>
      <c r="M976" s="4">
        <f>+VLOOKUP(L976,'Cotizacion menor valor'!$C$2:$M$60,11,0)</f>
        <v>42581.88</v>
      </c>
      <c r="N976" s="4" t="b">
        <f t="shared" si="15"/>
        <v>1</v>
      </c>
      <c r="O976">
        <v>21</v>
      </c>
      <c r="P976" s="2" t="s">
        <v>153</v>
      </c>
      <c r="Q976">
        <v>42581.88</v>
      </c>
      <c r="R976">
        <v>42581.88</v>
      </c>
      <c r="S976">
        <v>0</v>
      </c>
      <c r="T976" s="5">
        <v>0</v>
      </c>
    </row>
    <row r="977" spans="2:20" x14ac:dyDescent="0.2">
      <c r="B977" s="2">
        <v>1205616</v>
      </c>
      <c r="C977" s="2" t="s">
        <v>21</v>
      </c>
      <c r="D977" s="2" t="s">
        <v>49</v>
      </c>
      <c r="E977" s="3">
        <v>45881.417743055557</v>
      </c>
      <c r="G977" s="2" t="s">
        <v>937</v>
      </c>
      <c r="H977" s="2">
        <v>1740426</v>
      </c>
      <c r="I977" s="2" t="s">
        <v>665</v>
      </c>
      <c r="L977" s="4" t="s">
        <v>669</v>
      </c>
      <c r="M977" s="4">
        <f>+VLOOKUP(L977,'Cotizacion menor valor'!$C$2:$M$60,11,0)</f>
        <v>2020798.2</v>
      </c>
      <c r="N977" s="4" t="b">
        <f t="shared" si="15"/>
        <v>1</v>
      </c>
      <c r="O977">
        <v>21</v>
      </c>
      <c r="P977" s="2" t="s">
        <v>153</v>
      </c>
      <c r="Q977">
        <v>2020798.2</v>
      </c>
      <c r="R977">
        <v>2020798.2</v>
      </c>
      <c r="S977">
        <v>0</v>
      </c>
      <c r="T977" s="5">
        <v>0</v>
      </c>
    </row>
    <row r="978" spans="2:20" x14ac:dyDescent="0.2">
      <c r="B978" s="2">
        <v>1205616</v>
      </c>
      <c r="C978" s="2" t="s">
        <v>21</v>
      </c>
      <c r="D978" s="2" t="s">
        <v>49</v>
      </c>
      <c r="E978" s="3">
        <v>45881.417743055557</v>
      </c>
      <c r="G978" s="2" t="s">
        <v>937</v>
      </c>
      <c r="H978" s="2">
        <v>1740427</v>
      </c>
      <c r="I978" s="2" t="s">
        <v>678</v>
      </c>
      <c r="L978" s="4" t="s">
        <v>682</v>
      </c>
      <c r="M978" s="4">
        <f>+VLOOKUP(L978,'Cotizacion menor valor'!$C$2:$M$60,11,0)</f>
        <v>2203927.0499999998</v>
      </c>
      <c r="N978" s="4" t="b">
        <f t="shared" si="15"/>
        <v>1</v>
      </c>
      <c r="O978">
        <v>21</v>
      </c>
      <c r="P978" s="2" t="s">
        <v>153</v>
      </c>
      <c r="Q978">
        <v>2203927.0499999998</v>
      </c>
      <c r="R978">
        <v>2203927.0499999998</v>
      </c>
      <c r="S978">
        <v>0</v>
      </c>
      <c r="T978" s="5">
        <v>0</v>
      </c>
    </row>
    <row r="979" spans="2:20" x14ac:dyDescent="0.2">
      <c r="B979" s="2">
        <v>1205616</v>
      </c>
      <c r="C979" s="2" t="s">
        <v>21</v>
      </c>
      <c r="D979" s="2" t="s">
        <v>49</v>
      </c>
      <c r="E979" s="3">
        <v>45881.417743055557</v>
      </c>
      <c r="G979" s="2" t="s">
        <v>937</v>
      </c>
      <c r="H979" s="2">
        <v>1740428</v>
      </c>
      <c r="I979" s="2" t="s">
        <v>691</v>
      </c>
      <c r="L979" s="4" t="s">
        <v>695</v>
      </c>
      <c r="M979" s="4">
        <f>+VLOOKUP(L979,'Cotizacion menor valor'!$C$2:$M$60,11,0)</f>
        <v>1609977.55</v>
      </c>
      <c r="N979" s="4" t="b">
        <f t="shared" si="15"/>
        <v>1</v>
      </c>
      <c r="O979">
        <v>21</v>
      </c>
      <c r="P979" s="2" t="s">
        <v>153</v>
      </c>
      <c r="Q979">
        <v>3389657.9</v>
      </c>
      <c r="R979">
        <v>1609977.55</v>
      </c>
      <c r="S979">
        <v>37373287.350000001</v>
      </c>
      <c r="T979" s="5">
        <v>0.52503243763920837</v>
      </c>
    </row>
    <row r="980" spans="2:20" x14ac:dyDescent="0.2">
      <c r="B980" s="2">
        <v>1205616</v>
      </c>
      <c r="C980" s="2" t="s">
        <v>21</v>
      </c>
      <c r="D980" s="2" t="s">
        <v>49</v>
      </c>
      <c r="E980" s="3">
        <v>45881.417743055557</v>
      </c>
      <c r="G980" s="2" t="s">
        <v>937</v>
      </c>
      <c r="H980" s="2">
        <v>1740429</v>
      </c>
      <c r="I980" s="2" t="s">
        <v>704</v>
      </c>
      <c r="L980" s="4" t="s">
        <v>708</v>
      </c>
      <c r="M980" s="4">
        <f>+VLOOKUP(L980,'Cotizacion menor valor'!$C$2:$M$60,11,0)</f>
        <v>784886.22</v>
      </c>
      <c r="N980" s="4" t="b">
        <f t="shared" si="15"/>
        <v>1</v>
      </c>
      <c r="O980">
        <v>21</v>
      </c>
      <c r="P980" s="2" t="s">
        <v>153</v>
      </c>
      <c r="Q980">
        <v>888550.56</v>
      </c>
      <c r="R980">
        <v>784886.22</v>
      </c>
      <c r="S980">
        <v>2176951.14</v>
      </c>
      <c r="T980" s="5">
        <v>0.11666678821292961</v>
      </c>
    </row>
    <row r="981" spans="2:20" x14ac:dyDescent="0.2">
      <c r="B981" s="2">
        <v>1205616</v>
      </c>
      <c r="C981" s="2" t="s">
        <v>21</v>
      </c>
      <c r="D981" s="2" t="s">
        <v>49</v>
      </c>
      <c r="E981" s="3">
        <v>45881.417743055557</v>
      </c>
      <c r="G981" s="2" t="s">
        <v>937</v>
      </c>
      <c r="H981" s="2">
        <v>1740430</v>
      </c>
      <c r="I981" s="2" t="s">
        <v>717</v>
      </c>
      <c r="L981" s="4" t="s">
        <v>721</v>
      </c>
      <c r="M981" s="4">
        <f>+VLOOKUP(L981,'Cotizacion menor valor'!$C$2:$M$60,11,0)</f>
        <v>1808913.23</v>
      </c>
      <c r="N981" s="4" t="b">
        <f t="shared" si="15"/>
        <v>1</v>
      </c>
      <c r="O981">
        <v>21</v>
      </c>
      <c r="P981" s="2" t="s">
        <v>153</v>
      </c>
      <c r="Q981">
        <v>1808913.23</v>
      </c>
      <c r="R981">
        <v>1808913.23</v>
      </c>
      <c r="S981">
        <v>0</v>
      </c>
      <c r="T981" s="5">
        <v>0</v>
      </c>
    </row>
    <row r="982" spans="2:20" x14ac:dyDescent="0.2">
      <c r="B982" s="2">
        <v>1205616</v>
      </c>
      <c r="C982" s="2" t="s">
        <v>21</v>
      </c>
      <c r="D982" s="2" t="s">
        <v>49</v>
      </c>
      <c r="E982" s="3">
        <v>45881.417743055557</v>
      </c>
      <c r="G982" s="2" t="s">
        <v>937</v>
      </c>
      <c r="H982" s="2">
        <v>1740431</v>
      </c>
      <c r="I982" s="2" t="s">
        <v>730</v>
      </c>
      <c r="L982" s="4" t="s">
        <v>734</v>
      </c>
      <c r="M982" s="4">
        <f>+VLOOKUP(L982,'Cotizacion menor valor'!$C$2:$M$60,11,0)</f>
        <v>360340.35</v>
      </c>
      <c r="N982" s="4" t="b">
        <f t="shared" si="15"/>
        <v>1</v>
      </c>
      <c r="O982">
        <v>21</v>
      </c>
      <c r="P982" s="2" t="s">
        <v>153</v>
      </c>
      <c r="Q982">
        <v>2824713.2</v>
      </c>
      <c r="R982">
        <v>360340.35</v>
      </c>
      <c r="S982">
        <v>51751829.850000001</v>
      </c>
      <c r="T982" s="5">
        <v>0.87243294292673679</v>
      </c>
    </row>
    <row r="983" spans="2:20" x14ac:dyDescent="0.2">
      <c r="B983" s="2">
        <v>1205616</v>
      </c>
      <c r="C983" s="2" t="s">
        <v>21</v>
      </c>
      <c r="D983" s="2" t="s">
        <v>49</v>
      </c>
      <c r="E983" s="3">
        <v>45881.417743055557</v>
      </c>
      <c r="G983" s="2" t="s">
        <v>937</v>
      </c>
      <c r="H983" s="2">
        <v>1740432</v>
      </c>
      <c r="I983" s="2" t="s">
        <v>743</v>
      </c>
      <c r="L983" s="4" t="s">
        <v>747</v>
      </c>
      <c r="M983" s="4">
        <f>+VLOOKUP(L983,'Cotizacion menor valor'!$C$2:$M$60,11,0)</f>
        <v>5197933.74</v>
      </c>
      <c r="N983" s="4" t="b">
        <f t="shared" si="15"/>
        <v>1</v>
      </c>
      <c r="O983">
        <v>21</v>
      </c>
      <c r="P983" s="2" t="s">
        <v>153</v>
      </c>
      <c r="Q983">
        <v>11419794.66</v>
      </c>
      <c r="R983">
        <v>5197933.74</v>
      </c>
      <c r="S983">
        <v>130659079.31999999</v>
      </c>
      <c r="T983" s="5">
        <v>0.54483124305144026</v>
      </c>
    </row>
    <row r="984" spans="2:20" x14ac:dyDescent="0.2">
      <c r="B984" s="2">
        <v>1205616</v>
      </c>
      <c r="C984" s="2" t="s">
        <v>21</v>
      </c>
      <c r="D984" s="2" t="s">
        <v>49</v>
      </c>
      <c r="E984" s="3">
        <v>45881.417743055557</v>
      </c>
      <c r="G984" s="2" t="s">
        <v>937</v>
      </c>
      <c r="H984" s="2">
        <v>1740433</v>
      </c>
      <c r="I984" s="2" t="s">
        <v>756</v>
      </c>
      <c r="L984" s="4" t="s">
        <v>760</v>
      </c>
      <c r="M984" s="4">
        <f>+VLOOKUP(L984,'Cotizacion menor valor'!$C$2:$M$60,11,0)</f>
        <v>1401935.47</v>
      </c>
      <c r="N984" s="4" t="b">
        <f t="shared" si="15"/>
        <v>1</v>
      </c>
      <c r="O984">
        <v>21</v>
      </c>
      <c r="P984" s="2" t="s">
        <v>153</v>
      </c>
      <c r="Q984">
        <v>1401935.47</v>
      </c>
      <c r="R984">
        <v>1401935.47</v>
      </c>
      <c r="S984">
        <v>0</v>
      </c>
      <c r="T984" s="5">
        <v>0</v>
      </c>
    </row>
    <row r="985" spans="2:20" x14ac:dyDescent="0.2">
      <c r="B985" s="2">
        <v>1205616</v>
      </c>
      <c r="C985" s="2" t="s">
        <v>21</v>
      </c>
      <c r="D985" s="2" t="s">
        <v>49</v>
      </c>
      <c r="E985" s="3">
        <v>45881.417743055557</v>
      </c>
      <c r="G985" s="2" t="s">
        <v>937</v>
      </c>
      <c r="H985" s="2">
        <v>1740434</v>
      </c>
      <c r="I985" s="2" t="s">
        <v>769</v>
      </c>
      <c r="L985" s="4" t="s">
        <v>773</v>
      </c>
      <c r="M985" s="4">
        <f>+VLOOKUP(L985,'Cotizacion menor valor'!$C$2:$M$60,11,0)</f>
        <v>463017.98</v>
      </c>
      <c r="N985" s="4" t="b">
        <f t="shared" si="15"/>
        <v>1</v>
      </c>
      <c r="O985">
        <v>21</v>
      </c>
      <c r="P985" s="2" t="s">
        <v>153</v>
      </c>
      <c r="Q985">
        <v>993037.24</v>
      </c>
      <c r="R985">
        <v>463017.98</v>
      </c>
      <c r="S985">
        <v>11130404.460000001</v>
      </c>
      <c r="T985" s="5">
        <v>0.53373553241568261</v>
      </c>
    </row>
    <row r="986" spans="2:20" x14ac:dyDescent="0.2">
      <c r="B986" s="2">
        <v>1205616</v>
      </c>
      <c r="C986" s="2" t="s">
        <v>21</v>
      </c>
      <c r="D986" s="2" t="s">
        <v>49</v>
      </c>
      <c r="E986" s="3">
        <v>45881.417743055557</v>
      </c>
      <c r="G986" s="2" t="s">
        <v>937</v>
      </c>
      <c r="H986" s="2">
        <v>1740435</v>
      </c>
      <c r="I986" s="2" t="s">
        <v>782</v>
      </c>
      <c r="L986" s="4" t="s">
        <v>786</v>
      </c>
      <c r="M986" s="4">
        <f>+VLOOKUP(L986,'Cotizacion menor valor'!$C$2:$M$60,11,0)</f>
        <v>1287767.8</v>
      </c>
      <c r="N986" s="4" t="b">
        <f t="shared" si="15"/>
        <v>1</v>
      </c>
      <c r="O986">
        <v>21</v>
      </c>
      <c r="P986" s="2" t="s">
        <v>153</v>
      </c>
      <c r="Q986">
        <v>1864526.6</v>
      </c>
      <c r="R986">
        <v>1287767.8</v>
      </c>
      <c r="S986">
        <v>12111934.800000001</v>
      </c>
      <c r="T986" s="5">
        <v>0.30933256731226039</v>
      </c>
    </row>
    <row r="987" spans="2:20" x14ac:dyDescent="0.2">
      <c r="B987" s="2">
        <v>1205616</v>
      </c>
      <c r="C987" s="2" t="s">
        <v>21</v>
      </c>
      <c r="D987" s="2" t="s">
        <v>49</v>
      </c>
      <c r="E987" s="3">
        <v>45881.417743055557</v>
      </c>
      <c r="G987" s="2" t="s">
        <v>937</v>
      </c>
      <c r="H987" s="2">
        <v>1740436</v>
      </c>
      <c r="I987" s="2" t="s">
        <v>795</v>
      </c>
      <c r="L987" s="4" t="s">
        <v>799</v>
      </c>
      <c r="M987" s="4">
        <f>+VLOOKUP(L987,'Cotizacion menor valor'!$C$2:$M$60,11,0)</f>
        <v>711988.41</v>
      </c>
      <c r="N987" s="4" t="b">
        <f t="shared" si="15"/>
        <v>1</v>
      </c>
      <c r="O987">
        <v>21</v>
      </c>
      <c r="P987" s="2" t="s">
        <v>153</v>
      </c>
      <c r="Q987">
        <v>3077840.67</v>
      </c>
      <c r="R987">
        <v>711988.41</v>
      </c>
      <c r="S987">
        <v>49682897.460000001</v>
      </c>
      <c r="T987" s="5">
        <v>0.76867275264122104</v>
      </c>
    </row>
    <row r="988" spans="2:20" x14ac:dyDescent="0.2">
      <c r="B988" s="2">
        <v>1205616</v>
      </c>
      <c r="C988" s="2" t="s">
        <v>21</v>
      </c>
      <c r="D988" s="2" t="s">
        <v>49</v>
      </c>
      <c r="E988" s="3">
        <v>45881.417743055557</v>
      </c>
      <c r="G988" s="2" t="s">
        <v>937</v>
      </c>
      <c r="H988" s="2">
        <v>1740437</v>
      </c>
      <c r="I988" s="2" t="s">
        <v>808</v>
      </c>
      <c r="L988" s="4" t="s">
        <v>812</v>
      </c>
      <c r="M988" s="4">
        <f>+VLOOKUP(L988,'Cotizacion menor valor'!$C$2:$M$60,11,0)</f>
        <v>302802.92</v>
      </c>
      <c r="N988" s="4" t="b">
        <f t="shared" si="15"/>
        <v>1</v>
      </c>
      <c r="O988">
        <v>21</v>
      </c>
      <c r="P988" s="2" t="s">
        <v>153</v>
      </c>
      <c r="Q988">
        <v>806277.36</v>
      </c>
      <c r="R988">
        <v>302802.92</v>
      </c>
      <c r="S988">
        <v>10572963.24</v>
      </c>
      <c r="T988" s="5">
        <v>0.62444323129698198</v>
      </c>
    </row>
    <row r="989" spans="2:20" x14ac:dyDescent="0.2">
      <c r="B989" s="2">
        <v>1205616</v>
      </c>
      <c r="C989" s="2" t="s">
        <v>21</v>
      </c>
      <c r="D989" s="2" t="s">
        <v>49</v>
      </c>
      <c r="E989" s="3">
        <v>45881.417743055557</v>
      </c>
      <c r="G989" s="2" t="s">
        <v>937</v>
      </c>
      <c r="H989" s="2">
        <v>1740438</v>
      </c>
      <c r="I989" s="2" t="s">
        <v>821</v>
      </c>
      <c r="L989" s="4" t="s">
        <v>825</v>
      </c>
      <c r="M989" s="4">
        <f>+VLOOKUP(L989,'Cotizacion menor valor'!$C$2:$M$60,11,0)</f>
        <v>10613242.800000001</v>
      </c>
      <c r="N989" s="4" t="b">
        <f t="shared" si="15"/>
        <v>1</v>
      </c>
      <c r="O989">
        <v>21</v>
      </c>
      <c r="P989" s="2" t="s">
        <v>153</v>
      </c>
      <c r="Q989">
        <v>14150990.4</v>
      </c>
      <c r="R989">
        <v>10613242.800000001</v>
      </c>
      <c r="S989">
        <v>74292699.599999994</v>
      </c>
      <c r="T989" s="5">
        <v>0.25</v>
      </c>
    </row>
    <row r="990" spans="2:20" x14ac:dyDescent="0.2">
      <c r="B990" s="2">
        <v>1205616</v>
      </c>
      <c r="C990" s="2" t="s">
        <v>21</v>
      </c>
      <c r="D990" s="2" t="s">
        <v>49</v>
      </c>
      <c r="E990" s="3">
        <v>45881.417743055557</v>
      </c>
      <c r="G990" s="2" t="s">
        <v>937</v>
      </c>
      <c r="H990" s="2">
        <v>1740439</v>
      </c>
      <c r="I990" s="2" t="s">
        <v>834</v>
      </c>
      <c r="L990" s="4" t="s">
        <v>838</v>
      </c>
      <c r="M990" s="4">
        <f>+VLOOKUP(L990,'Cotizacion menor valor'!$C$2:$M$60,11,0)</f>
        <v>3784567.2</v>
      </c>
      <c r="N990" s="4" t="b">
        <f t="shared" si="15"/>
        <v>1</v>
      </c>
      <c r="O990">
        <v>21</v>
      </c>
      <c r="P990" s="2" t="s">
        <v>153</v>
      </c>
      <c r="Q990">
        <v>3784567.2</v>
      </c>
      <c r="R990">
        <v>3784567.2</v>
      </c>
      <c r="S990">
        <v>0</v>
      </c>
      <c r="T990" s="5">
        <v>0</v>
      </c>
    </row>
    <row r="991" spans="2:20" x14ac:dyDescent="0.2">
      <c r="B991" s="2">
        <v>1205616</v>
      </c>
      <c r="C991" s="2" t="s">
        <v>21</v>
      </c>
      <c r="D991" s="2" t="s">
        <v>49</v>
      </c>
      <c r="E991" s="3">
        <v>45881.417743055557</v>
      </c>
      <c r="G991" s="2" t="s">
        <v>937</v>
      </c>
      <c r="H991" s="2">
        <v>1740440</v>
      </c>
      <c r="I991" s="2" t="s">
        <v>847</v>
      </c>
      <c r="L991" s="31" t="s">
        <v>847</v>
      </c>
      <c r="M991" s="4" t="e">
        <f>+VLOOKUP(L991,'Cotizacion menor valor'!$C$2:$M$60,11,0)</f>
        <v>#N/A</v>
      </c>
      <c r="N991" s="4" t="str">
        <f t="shared" si="15"/>
        <v>n/a</v>
      </c>
      <c r="O991">
        <v>1</v>
      </c>
      <c r="P991" s="2" t="s">
        <v>153</v>
      </c>
      <c r="Q991">
        <v>0</v>
      </c>
      <c r="R991">
        <v>0</v>
      </c>
      <c r="S991">
        <v>0</v>
      </c>
      <c r="T991" s="5"/>
    </row>
    <row r="992" spans="2:20" x14ac:dyDescent="0.2">
      <c r="B992" s="2">
        <v>1205616</v>
      </c>
      <c r="C992" s="2" t="s">
        <v>21</v>
      </c>
      <c r="D992" s="2" t="s">
        <v>49</v>
      </c>
      <c r="E992" s="3">
        <v>45881.417743055557</v>
      </c>
      <c r="G992" s="2" t="s">
        <v>937</v>
      </c>
      <c r="H992" s="2">
        <v>1740441</v>
      </c>
      <c r="I992" s="2" t="s">
        <v>860</v>
      </c>
      <c r="L992" s="31" t="s">
        <v>860</v>
      </c>
      <c r="M992" s="4" t="e">
        <f>+VLOOKUP(L992,'Cotizacion menor valor'!$C$2:$M$60,11,0)</f>
        <v>#N/A</v>
      </c>
      <c r="N992" s="4" t="str">
        <f t="shared" si="15"/>
        <v>n/a</v>
      </c>
      <c r="O992">
        <v>1</v>
      </c>
      <c r="P992" s="2" t="s">
        <v>153</v>
      </c>
      <c r="Q992">
        <v>3640399765.46</v>
      </c>
      <c r="R992">
        <v>3564766039.3800001</v>
      </c>
      <c r="S992">
        <v>75633726.079999998</v>
      </c>
      <c r="T992" s="5">
        <v>2.0776214414035085E-2</v>
      </c>
    </row>
    <row r="993" spans="2:20" x14ac:dyDescent="0.2">
      <c r="B993" s="2">
        <v>1205616</v>
      </c>
      <c r="C993" s="2" t="s">
        <v>21</v>
      </c>
      <c r="D993" s="2" t="s">
        <v>49</v>
      </c>
      <c r="E993" s="3">
        <v>45881.417743055557</v>
      </c>
      <c r="G993" s="2" t="s">
        <v>937</v>
      </c>
      <c r="H993" s="2">
        <v>1740442</v>
      </c>
      <c r="I993" s="2" t="s">
        <v>873</v>
      </c>
      <c r="L993" s="31" t="s">
        <v>873</v>
      </c>
      <c r="M993" s="4" t="e">
        <f>+VLOOKUP(L993,'Cotizacion menor valor'!$C$2:$M$60,11,0)</f>
        <v>#N/A</v>
      </c>
      <c r="N993" s="4" t="str">
        <f t="shared" si="15"/>
        <v>n/a</v>
      </c>
      <c r="O993">
        <v>1</v>
      </c>
      <c r="P993" s="2" t="s">
        <v>153</v>
      </c>
      <c r="Q993">
        <v>691675955.44000006</v>
      </c>
      <c r="R993">
        <v>677305547.48000002</v>
      </c>
      <c r="S993">
        <v>14370407.960000001</v>
      </c>
      <c r="T993" s="5">
        <v>2.0776214420896656E-2</v>
      </c>
    </row>
    <row r="994" spans="2:20" x14ac:dyDescent="0.2">
      <c r="B994" s="2">
        <v>1210047</v>
      </c>
      <c r="C994" s="2" t="s">
        <v>22</v>
      </c>
      <c r="D994" s="2" t="s">
        <v>50</v>
      </c>
      <c r="E994" s="3">
        <v>45881.668553240743</v>
      </c>
      <c r="G994" s="2" t="s">
        <v>937</v>
      </c>
      <c r="H994" s="2">
        <v>1740381</v>
      </c>
      <c r="I994" s="2" t="s">
        <v>64</v>
      </c>
      <c r="L994" s="4" t="s">
        <v>993</v>
      </c>
      <c r="M994" s="4" t="e">
        <f>+VLOOKUP(L994,'Cotizacion menor valor'!$C$2:$M$60,11,0)</f>
        <v>#N/A</v>
      </c>
      <c r="N994" s="4" t="str">
        <f t="shared" si="15"/>
        <v>n/a</v>
      </c>
      <c r="O994">
        <v>21</v>
      </c>
      <c r="P994" s="2" t="s">
        <v>84</v>
      </c>
      <c r="Q994">
        <v>1450014991.3499999</v>
      </c>
      <c r="R994">
        <v>1450014991.3499999</v>
      </c>
      <c r="S994">
        <v>0</v>
      </c>
      <c r="T994" s="5">
        <v>0</v>
      </c>
    </row>
    <row r="995" spans="2:20" x14ac:dyDescent="0.2">
      <c r="B995" s="2">
        <v>1210047</v>
      </c>
      <c r="C995" s="2" t="s">
        <v>22</v>
      </c>
      <c r="D995" s="2" t="s">
        <v>50</v>
      </c>
      <c r="E995" s="3">
        <v>45881.668553240743</v>
      </c>
      <c r="G995" s="2" t="s">
        <v>937</v>
      </c>
      <c r="H995" s="2">
        <v>1740382</v>
      </c>
      <c r="I995" s="2" t="s">
        <v>92</v>
      </c>
      <c r="L995" s="4" t="s">
        <v>994</v>
      </c>
      <c r="M995" s="4" t="e">
        <f>+VLOOKUP(L995,'Cotizacion menor valor'!$C$2:$M$60,11,0)</f>
        <v>#N/A</v>
      </c>
      <c r="N995" s="4" t="str">
        <f t="shared" si="15"/>
        <v>n/a</v>
      </c>
      <c r="O995">
        <v>21</v>
      </c>
      <c r="P995" s="2" t="s">
        <v>84</v>
      </c>
      <c r="Q995">
        <v>9590460</v>
      </c>
      <c r="R995">
        <v>9590460</v>
      </c>
      <c r="S995">
        <v>0</v>
      </c>
      <c r="T995" s="5">
        <v>0</v>
      </c>
    </row>
    <row r="996" spans="2:20" x14ac:dyDescent="0.2">
      <c r="B996" s="2">
        <v>1210047</v>
      </c>
      <c r="C996" s="2" t="s">
        <v>22</v>
      </c>
      <c r="D996" s="2" t="s">
        <v>50</v>
      </c>
      <c r="E996" s="3">
        <v>45881.668553240743</v>
      </c>
      <c r="G996" s="2" t="s">
        <v>937</v>
      </c>
      <c r="H996" s="2">
        <v>1740383</v>
      </c>
      <c r="I996" s="2" t="s">
        <v>105</v>
      </c>
      <c r="L996" s="31" t="s">
        <v>997</v>
      </c>
      <c r="M996" s="4" t="e">
        <f>+VLOOKUP(L996,'Cotizacion menor valor'!$C$2:$M$60,11,0)</f>
        <v>#N/A</v>
      </c>
      <c r="N996" s="4" t="str">
        <f t="shared" si="15"/>
        <v>n/a</v>
      </c>
      <c r="O996">
        <v>21</v>
      </c>
      <c r="P996" s="2" t="s">
        <v>84</v>
      </c>
      <c r="Q996">
        <v>935307.52</v>
      </c>
      <c r="R996">
        <v>935307.52</v>
      </c>
      <c r="S996">
        <v>0</v>
      </c>
      <c r="T996" s="5">
        <v>0</v>
      </c>
    </row>
    <row r="997" spans="2:20" x14ac:dyDescent="0.2">
      <c r="B997" s="2">
        <v>1210047</v>
      </c>
      <c r="C997" s="2" t="s">
        <v>22</v>
      </c>
      <c r="D997" s="2" t="s">
        <v>50</v>
      </c>
      <c r="E997" s="3">
        <v>45881.668553240743</v>
      </c>
      <c r="G997" s="2" t="s">
        <v>937</v>
      </c>
      <c r="H997" s="2">
        <v>1740384</v>
      </c>
      <c r="I997" s="2" t="s">
        <v>118</v>
      </c>
      <c r="L997" s="4" t="s">
        <v>995</v>
      </c>
      <c r="M997" s="4" t="e">
        <f>+VLOOKUP(L997,'Cotizacion menor valor'!$C$2:$M$60,11,0)</f>
        <v>#N/A</v>
      </c>
      <c r="N997" s="4" t="str">
        <f t="shared" si="15"/>
        <v>n/a</v>
      </c>
      <c r="O997">
        <v>21</v>
      </c>
      <c r="P997" s="2" t="s">
        <v>84</v>
      </c>
      <c r="Q997">
        <v>87282455.790000007</v>
      </c>
      <c r="R997">
        <v>87282455.790000007</v>
      </c>
      <c r="S997">
        <v>0</v>
      </c>
      <c r="T997" s="5">
        <v>0</v>
      </c>
    </row>
    <row r="998" spans="2:20" x14ac:dyDescent="0.2">
      <c r="B998" s="2">
        <v>1210047</v>
      </c>
      <c r="C998" s="2" t="s">
        <v>22</v>
      </c>
      <c r="D998" s="2" t="s">
        <v>50</v>
      </c>
      <c r="E998" s="3">
        <v>45881.668553240743</v>
      </c>
      <c r="G998" s="2" t="s">
        <v>937</v>
      </c>
      <c r="H998" s="2">
        <v>1740385</v>
      </c>
      <c r="I998" s="2" t="s">
        <v>131</v>
      </c>
      <c r="L998" s="4" t="s">
        <v>996</v>
      </c>
      <c r="M998" s="4" t="e">
        <f>+VLOOKUP(L998,'Cotizacion menor valor'!$C$2:$M$60,11,0)</f>
        <v>#N/A</v>
      </c>
      <c r="N998" s="4" t="str">
        <f t="shared" si="15"/>
        <v>n/a</v>
      </c>
      <c r="O998">
        <v>21</v>
      </c>
      <c r="P998" s="2" t="s">
        <v>84</v>
      </c>
      <c r="Q998">
        <v>25340067.809999999</v>
      </c>
      <c r="R998">
        <v>25340067.809999999</v>
      </c>
      <c r="S998">
        <v>0</v>
      </c>
      <c r="T998" s="5">
        <v>0</v>
      </c>
    </row>
    <row r="999" spans="2:20" x14ac:dyDescent="0.2">
      <c r="B999" s="2">
        <v>1210047</v>
      </c>
      <c r="C999" s="2" t="s">
        <v>22</v>
      </c>
      <c r="D999" s="2" t="s">
        <v>50</v>
      </c>
      <c r="E999" s="3">
        <v>45881.668553240743</v>
      </c>
      <c r="G999" s="2" t="s">
        <v>937</v>
      </c>
      <c r="H999" s="2">
        <v>1740386</v>
      </c>
      <c r="I999" s="2" t="s">
        <v>144</v>
      </c>
      <c r="L999" s="4" t="s">
        <v>148</v>
      </c>
      <c r="M999" s="4">
        <f>+VLOOKUP(L999,'Cotizacion menor valor'!$C$2:$M$60,11,0)</f>
        <v>2885395.65</v>
      </c>
      <c r="N999" s="4" t="b">
        <f t="shared" si="15"/>
        <v>1</v>
      </c>
      <c r="O999">
        <v>21</v>
      </c>
      <c r="P999" s="2" t="s">
        <v>153</v>
      </c>
      <c r="Q999">
        <v>3107185.55</v>
      </c>
      <c r="R999">
        <v>2885395.65</v>
      </c>
      <c r="S999">
        <v>4657587.9000000004</v>
      </c>
      <c r="T999" s="5">
        <v>7.1379676698097416E-2</v>
      </c>
    </row>
    <row r="1000" spans="2:20" x14ac:dyDescent="0.2">
      <c r="B1000" s="2">
        <v>1210047</v>
      </c>
      <c r="C1000" s="2" t="s">
        <v>22</v>
      </c>
      <c r="D1000" s="2" t="s">
        <v>50</v>
      </c>
      <c r="E1000" s="3">
        <v>45881.668553240743</v>
      </c>
      <c r="G1000" s="2" t="s">
        <v>937</v>
      </c>
      <c r="H1000" s="2">
        <v>1740387</v>
      </c>
      <c r="I1000" s="2" t="s">
        <v>158</v>
      </c>
      <c r="L1000" s="4" t="s">
        <v>162</v>
      </c>
      <c r="M1000" s="4">
        <f>+VLOOKUP(L1000,'Cotizacion menor valor'!$C$2:$M$60,11,0)</f>
        <v>1518675.72</v>
      </c>
      <c r="N1000" s="4" t="b">
        <f t="shared" si="15"/>
        <v>1</v>
      </c>
      <c r="O1000">
        <v>21</v>
      </c>
      <c r="P1000" s="2" t="s">
        <v>153</v>
      </c>
      <c r="Q1000">
        <v>2122648.56</v>
      </c>
      <c r="R1000">
        <v>1518675.72</v>
      </c>
      <c r="S1000">
        <v>12683429.640000001</v>
      </c>
      <c r="T1000" s="5">
        <v>0.28453737061400308</v>
      </c>
    </row>
    <row r="1001" spans="2:20" x14ac:dyDescent="0.2">
      <c r="B1001" s="2">
        <v>1210047</v>
      </c>
      <c r="C1001" s="2" t="s">
        <v>22</v>
      </c>
      <c r="D1001" s="2" t="s">
        <v>50</v>
      </c>
      <c r="E1001" s="3">
        <v>45881.668553240743</v>
      </c>
      <c r="G1001" s="2" t="s">
        <v>937</v>
      </c>
      <c r="H1001" s="2">
        <v>1740388</v>
      </c>
      <c r="I1001" s="2" t="s">
        <v>171</v>
      </c>
      <c r="L1001" s="4" t="s">
        <v>175</v>
      </c>
      <c r="M1001" s="4">
        <f>+VLOOKUP(L1001,'Cotizacion menor valor'!$C$2:$M$60,11,0)</f>
        <v>2641589.5</v>
      </c>
      <c r="N1001" s="4" t="b">
        <f t="shared" si="15"/>
        <v>1</v>
      </c>
      <c r="O1001">
        <v>21</v>
      </c>
      <c r="P1001" s="2" t="s">
        <v>153</v>
      </c>
      <c r="Q1001">
        <v>3954597.45</v>
      </c>
      <c r="R1001">
        <v>2641589.5</v>
      </c>
      <c r="S1001">
        <v>27573166.949999999</v>
      </c>
      <c r="T1001" s="5">
        <v>0.33202063335169552</v>
      </c>
    </row>
    <row r="1002" spans="2:20" x14ac:dyDescent="0.2">
      <c r="B1002" s="2">
        <v>1210047</v>
      </c>
      <c r="C1002" s="2" t="s">
        <v>22</v>
      </c>
      <c r="D1002" s="2" t="s">
        <v>50</v>
      </c>
      <c r="E1002" s="3">
        <v>45881.668553240743</v>
      </c>
      <c r="G1002" s="2" t="s">
        <v>937</v>
      </c>
      <c r="H1002" s="2">
        <v>1740389</v>
      </c>
      <c r="I1002" s="2" t="s">
        <v>184</v>
      </c>
      <c r="L1002" s="4" t="s">
        <v>188</v>
      </c>
      <c r="M1002" s="4">
        <f>+VLOOKUP(L1002,'Cotizacion menor valor'!$C$2:$M$60,11,0)</f>
        <v>1236194.1000000001</v>
      </c>
      <c r="N1002" s="4" t="b">
        <f t="shared" si="15"/>
        <v>1</v>
      </c>
      <c r="O1002">
        <v>21</v>
      </c>
      <c r="P1002" s="2" t="s">
        <v>153</v>
      </c>
      <c r="Q1002">
        <v>2264158.98</v>
      </c>
      <c r="R1002">
        <v>1236194.1000000001</v>
      </c>
      <c r="S1002">
        <v>21587262.48</v>
      </c>
      <c r="T1002" s="5">
        <v>0.45401621046946095</v>
      </c>
    </row>
    <row r="1003" spans="2:20" x14ac:dyDescent="0.2">
      <c r="B1003" s="2">
        <v>1210047</v>
      </c>
      <c r="C1003" s="2" t="s">
        <v>22</v>
      </c>
      <c r="D1003" s="2" t="s">
        <v>50</v>
      </c>
      <c r="E1003" s="3">
        <v>45881.668553240743</v>
      </c>
      <c r="G1003" s="2" t="s">
        <v>937</v>
      </c>
      <c r="H1003" s="2">
        <v>1740390</v>
      </c>
      <c r="I1003" s="2" t="s">
        <v>197</v>
      </c>
      <c r="L1003" s="4" t="s">
        <v>201</v>
      </c>
      <c r="M1003" s="4">
        <f>+VLOOKUP(L1003,'Cotizacion menor valor'!$C$2:$M$60,11,0)</f>
        <v>3156483.66</v>
      </c>
      <c r="N1003" s="4" t="b">
        <f t="shared" si="15"/>
        <v>1</v>
      </c>
      <c r="O1003">
        <v>21</v>
      </c>
      <c r="P1003" s="2" t="s">
        <v>153</v>
      </c>
      <c r="Q1003">
        <v>5935735.5899999999</v>
      </c>
      <c r="R1003">
        <v>3156483.66</v>
      </c>
      <c r="S1003">
        <v>58364290.530000001</v>
      </c>
      <c r="T1003" s="5">
        <v>0.46822367470044263</v>
      </c>
    </row>
    <row r="1004" spans="2:20" x14ac:dyDescent="0.2">
      <c r="B1004" s="2">
        <v>1210047</v>
      </c>
      <c r="C1004" s="2" t="s">
        <v>22</v>
      </c>
      <c r="D1004" s="2" t="s">
        <v>50</v>
      </c>
      <c r="E1004" s="3">
        <v>45881.668553240743</v>
      </c>
      <c r="G1004" s="2" t="s">
        <v>937</v>
      </c>
      <c r="H1004" s="2">
        <v>1740391</v>
      </c>
      <c r="I1004" s="2" t="s">
        <v>210</v>
      </c>
      <c r="L1004" s="4" t="s">
        <v>214</v>
      </c>
      <c r="M1004" s="4">
        <f>+VLOOKUP(L1004,'Cotizacion menor valor'!$C$2:$M$60,11,0)</f>
        <v>3062101.38</v>
      </c>
      <c r="N1004" s="4" t="b">
        <f t="shared" si="15"/>
        <v>1</v>
      </c>
      <c r="O1004">
        <v>21</v>
      </c>
      <c r="P1004" s="2" t="s">
        <v>153</v>
      </c>
      <c r="Q1004">
        <v>6509456.0999999996</v>
      </c>
      <c r="R1004">
        <v>3062101.38</v>
      </c>
      <c r="S1004">
        <v>72394449.120000005</v>
      </c>
      <c r="T1004" s="5">
        <v>0.52959182257946247</v>
      </c>
    </row>
    <row r="1005" spans="2:20" x14ac:dyDescent="0.2">
      <c r="B1005" s="2">
        <v>1210047</v>
      </c>
      <c r="C1005" s="2" t="s">
        <v>22</v>
      </c>
      <c r="D1005" s="2" t="s">
        <v>50</v>
      </c>
      <c r="E1005" s="3">
        <v>45881.668553240743</v>
      </c>
      <c r="G1005" s="2" t="s">
        <v>937</v>
      </c>
      <c r="H1005" s="2">
        <v>1740392</v>
      </c>
      <c r="I1005" s="2" t="s">
        <v>223</v>
      </c>
      <c r="L1005" s="4" t="s">
        <v>227</v>
      </c>
      <c r="M1005" s="4">
        <f>+VLOOKUP(L1005,'Cotizacion menor valor'!$C$2:$M$60,11,0)</f>
        <v>355254.39</v>
      </c>
      <c r="N1005" s="4" t="b">
        <f t="shared" si="15"/>
        <v>1</v>
      </c>
      <c r="O1005">
        <v>21</v>
      </c>
      <c r="P1005" s="2" t="s">
        <v>153</v>
      </c>
      <c r="Q1005">
        <v>566039.1</v>
      </c>
      <c r="R1005">
        <v>355254.39</v>
      </c>
      <c r="S1005">
        <v>4426478.91</v>
      </c>
      <c r="T1005" s="5">
        <v>0.37238542355112925</v>
      </c>
    </row>
    <row r="1006" spans="2:20" x14ac:dyDescent="0.2">
      <c r="B1006" s="2">
        <v>1210047</v>
      </c>
      <c r="C1006" s="2" t="s">
        <v>22</v>
      </c>
      <c r="D1006" s="2" t="s">
        <v>50</v>
      </c>
      <c r="E1006" s="3">
        <v>45881.668553240743</v>
      </c>
      <c r="G1006" s="2" t="s">
        <v>937</v>
      </c>
      <c r="H1006" s="2">
        <v>1740393</v>
      </c>
      <c r="I1006" s="2" t="s">
        <v>236</v>
      </c>
      <c r="L1006" s="4" t="s">
        <v>240</v>
      </c>
      <c r="M1006" s="4">
        <f>+VLOOKUP(L1006,'Cotizacion menor valor'!$C$2:$M$60,11,0)</f>
        <v>293916.18</v>
      </c>
      <c r="N1006" s="4" t="b">
        <f t="shared" si="15"/>
        <v>1</v>
      </c>
      <c r="O1006">
        <v>21</v>
      </c>
      <c r="P1006" s="2" t="s">
        <v>153</v>
      </c>
      <c r="Q1006">
        <v>495285.18</v>
      </c>
      <c r="R1006">
        <v>293916.18</v>
      </c>
      <c r="S1006">
        <v>4228749</v>
      </c>
      <c r="T1006" s="5">
        <v>0.40657182595287827</v>
      </c>
    </row>
    <row r="1007" spans="2:20" x14ac:dyDescent="0.2">
      <c r="B1007" s="2">
        <v>1210047</v>
      </c>
      <c r="C1007" s="2" t="s">
        <v>22</v>
      </c>
      <c r="D1007" s="2" t="s">
        <v>50</v>
      </c>
      <c r="E1007" s="3">
        <v>45881.668553240743</v>
      </c>
      <c r="G1007" s="2" t="s">
        <v>937</v>
      </c>
      <c r="H1007" s="2">
        <v>1740394</v>
      </c>
      <c r="I1007" s="2" t="s">
        <v>249</v>
      </c>
      <c r="L1007" s="4" t="s">
        <v>253</v>
      </c>
      <c r="M1007" s="4">
        <f>+VLOOKUP(L1007,'Cotizacion menor valor'!$C$2:$M$60,11,0)</f>
        <v>7909194.9000000004</v>
      </c>
      <c r="N1007" s="4" t="b">
        <f t="shared" si="15"/>
        <v>1</v>
      </c>
      <c r="O1007">
        <v>21</v>
      </c>
      <c r="P1007" s="2" t="s">
        <v>153</v>
      </c>
      <c r="Q1007">
        <v>7909194.9000000004</v>
      </c>
      <c r="R1007">
        <v>7909194.9000000004</v>
      </c>
      <c r="S1007">
        <v>0</v>
      </c>
      <c r="T1007" s="5">
        <v>0</v>
      </c>
    </row>
    <row r="1008" spans="2:20" x14ac:dyDescent="0.2">
      <c r="B1008" s="2">
        <v>1210047</v>
      </c>
      <c r="C1008" s="2" t="s">
        <v>22</v>
      </c>
      <c r="D1008" s="2" t="s">
        <v>50</v>
      </c>
      <c r="E1008" s="3">
        <v>45881.668553240743</v>
      </c>
      <c r="G1008" s="2" t="s">
        <v>937</v>
      </c>
      <c r="H1008" s="2">
        <v>1740395</v>
      </c>
      <c r="I1008" s="2" t="s">
        <v>262</v>
      </c>
      <c r="L1008" s="4" t="s">
        <v>266</v>
      </c>
      <c r="M1008" s="4">
        <f>+VLOOKUP(L1008,'Cotizacion menor valor'!$C$2:$M$60,11,0)</f>
        <v>1981138.14</v>
      </c>
      <c r="N1008" s="4" t="b">
        <f t="shared" si="15"/>
        <v>1</v>
      </c>
      <c r="O1008">
        <v>21</v>
      </c>
      <c r="P1008" s="2" t="s">
        <v>153</v>
      </c>
      <c r="Q1008">
        <v>1981138.14</v>
      </c>
      <c r="R1008">
        <v>1981138.14</v>
      </c>
      <c r="S1008">
        <v>0</v>
      </c>
      <c r="T1008" s="5">
        <v>0</v>
      </c>
    </row>
    <row r="1009" spans="2:20" x14ac:dyDescent="0.2">
      <c r="B1009" s="2">
        <v>1210047</v>
      </c>
      <c r="C1009" s="2" t="s">
        <v>22</v>
      </c>
      <c r="D1009" s="2" t="s">
        <v>50</v>
      </c>
      <c r="E1009" s="3">
        <v>45881.668553240743</v>
      </c>
      <c r="G1009" s="2" t="s">
        <v>937</v>
      </c>
      <c r="H1009" s="2">
        <v>1740396</v>
      </c>
      <c r="I1009" s="2" t="s">
        <v>275</v>
      </c>
      <c r="L1009" s="4" t="s">
        <v>279</v>
      </c>
      <c r="M1009" s="4">
        <f>+VLOOKUP(L1009,'Cotizacion menor valor'!$C$2:$M$60,11,0)</f>
        <v>820677.36</v>
      </c>
      <c r="N1009" s="4" t="b">
        <f t="shared" si="15"/>
        <v>1</v>
      </c>
      <c r="O1009">
        <v>21</v>
      </c>
      <c r="P1009" s="2" t="s">
        <v>153</v>
      </c>
      <c r="Q1009">
        <v>2122648.56</v>
      </c>
      <c r="R1009">
        <v>820677.36</v>
      </c>
      <c r="S1009">
        <v>27341395.199999999</v>
      </c>
      <c r="T1009" s="5">
        <v>0.61337106129334951</v>
      </c>
    </row>
    <row r="1010" spans="2:20" x14ac:dyDescent="0.2">
      <c r="B1010" s="2">
        <v>1210047</v>
      </c>
      <c r="C1010" s="2" t="s">
        <v>22</v>
      </c>
      <c r="D1010" s="2" t="s">
        <v>50</v>
      </c>
      <c r="E1010" s="3">
        <v>45881.668553240743</v>
      </c>
      <c r="G1010" s="2" t="s">
        <v>937</v>
      </c>
      <c r="H1010" s="2">
        <v>1740397</v>
      </c>
      <c r="I1010" s="2" t="s">
        <v>288</v>
      </c>
      <c r="L1010" s="4" t="s">
        <v>292</v>
      </c>
      <c r="M1010" s="4">
        <f>+VLOOKUP(L1010,'Cotizacion menor valor'!$C$2:$M$60,11,0)</f>
        <v>1371786</v>
      </c>
      <c r="N1010" s="4" t="b">
        <f t="shared" si="15"/>
        <v>1</v>
      </c>
      <c r="O1010">
        <v>21</v>
      </c>
      <c r="P1010" s="2" t="s">
        <v>153</v>
      </c>
      <c r="Q1010">
        <v>1981138.14</v>
      </c>
      <c r="R1010">
        <v>1371786</v>
      </c>
      <c r="S1010">
        <v>12796394.939999999</v>
      </c>
      <c r="T1010" s="5">
        <v>0.30757680532060222</v>
      </c>
    </row>
    <row r="1011" spans="2:20" x14ac:dyDescent="0.2">
      <c r="B1011" s="2">
        <v>1210047</v>
      </c>
      <c r="C1011" s="2" t="s">
        <v>22</v>
      </c>
      <c r="D1011" s="2" t="s">
        <v>50</v>
      </c>
      <c r="E1011" s="3">
        <v>45881.668553240743</v>
      </c>
      <c r="G1011" s="2" t="s">
        <v>937</v>
      </c>
      <c r="H1011" s="2">
        <v>1740398</v>
      </c>
      <c r="I1011" s="2" t="s">
        <v>301</v>
      </c>
      <c r="L1011" s="4" t="s">
        <v>305</v>
      </c>
      <c r="M1011" s="4">
        <f>+VLOOKUP(L1011,'Cotizacion menor valor'!$C$2:$M$60,11,0)</f>
        <v>661411.38</v>
      </c>
      <c r="N1011" s="4" t="b">
        <f t="shared" si="15"/>
        <v>1</v>
      </c>
      <c r="O1011">
        <v>21</v>
      </c>
      <c r="P1011" s="2" t="s">
        <v>153</v>
      </c>
      <c r="Q1011">
        <v>990569.07</v>
      </c>
      <c r="R1011">
        <v>661411.38</v>
      </c>
      <c r="S1011">
        <v>6912311.4900000002</v>
      </c>
      <c r="T1011" s="5">
        <v>0.33229150795108109</v>
      </c>
    </row>
    <row r="1012" spans="2:20" x14ac:dyDescent="0.2">
      <c r="B1012" s="2">
        <v>1210047</v>
      </c>
      <c r="C1012" s="2" t="s">
        <v>22</v>
      </c>
      <c r="D1012" s="2" t="s">
        <v>50</v>
      </c>
      <c r="E1012" s="3">
        <v>45881.668553240743</v>
      </c>
      <c r="G1012" s="2" t="s">
        <v>937</v>
      </c>
      <c r="H1012" s="2">
        <v>1740399</v>
      </c>
      <c r="I1012" s="2" t="s">
        <v>314</v>
      </c>
      <c r="L1012" s="4" t="s">
        <v>318</v>
      </c>
      <c r="M1012" s="4">
        <f>+VLOOKUP(L1012,'Cotizacion menor valor'!$C$2:$M$60,11,0)</f>
        <v>2655015.5499999998</v>
      </c>
      <c r="N1012" s="4" t="b">
        <f t="shared" si="15"/>
        <v>1</v>
      </c>
      <c r="O1012">
        <v>21</v>
      </c>
      <c r="P1012" s="2" t="s">
        <v>153</v>
      </c>
      <c r="Q1012">
        <v>2655015.5499999998</v>
      </c>
      <c r="R1012">
        <v>2655015.5499999998</v>
      </c>
      <c r="S1012">
        <v>0</v>
      </c>
      <c r="T1012" s="5">
        <v>0</v>
      </c>
    </row>
    <row r="1013" spans="2:20" x14ac:dyDescent="0.2">
      <c r="B1013" s="2">
        <v>1210047</v>
      </c>
      <c r="C1013" s="2" t="s">
        <v>22</v>
      </c>
      <c r="D1013" s="2" t="s">
        <v>50</v>
      </c>
      <c r="E1013" s="3">
        <v>45881.668553240743</v>
      </c>
      <c r="G1013" s="2" t="s">
        <v>937</v>
      </c>
      <c r="H1013" s="2">
        <v>1740400</v>
      </c>
      <c r="I1013" s="2" t="s">
        <v>327</v>
      </c>
      <c r="L1013" s="4" t="s">
        <v>331</v>
      </c>
      <c r="M1013" s="4">
        <f>+VLOOKUP(L1013,'Cotizacion menor valor'!$C$2:$M$60,11,0)</f>
        <v>1330085.46</v>
      </c>
      <c r="N1013" s="4" t="b">
        <f t="shared" si="15"/>
        <v>1</v>
      </c>
      <c r="O1013">
        <v>21</v>
      </c>
      <c r="P1013" s="2" t="s">
        <v>153</v>
      </c>
      <c r="Q1013">
        <v>1330085.46</v>
      </c>
      <c r="R1013">
        <v>1330085.46</v>
      </c>
      <c r="S1013">
        <v>0</v>
      </c>
      <c r="T1013" s="5">
        <v>0</v>
      </c>
    </row>
    <row r="1014" spans="2:20" x14ac:dyDescent="0.2">
      <c r="B1014" s="2">
        <v>1210047</v>
      </c>
      <c r="C1014" s="2" t="s">
        <v>22</v>
      </c>
      <c r="D1014" s="2" t="s">
        <v>50</v>
      </c>
      <c r="E1014" s="3">
        <v>45881.668553240743</v>
      </c>
      <c r="G1014" s="2" t="s">
        <v>937</v>
      </c>
      <c r="H1014" s="2">
        <v>1740401</v>
      </c>
      <c r="I1014" s="2" t="s">
        <v>340</v>
      </c>
      <c r="L1014" s="4" t="s">
        <v>344</v>
      </c>
      <c r="M1014" s="4">
        <f>+VLOOKUP(L1014,'Cotizacion menor valor'!$C$2:$M$60,11,0)</f>
        <v>215877.7</v>
      </c>
      <c r="N1014" s="4" t="b">
        <f t="shared" si="15"/>
        <v>1</v>
      </c>
      <c r="O1014">
        <v>21</v>
      </c>
      <c r="P1014" s="2" t="s">
        <v>153</v>
      </c>
      <c r="Q1014">
        <v>215877.7</v>
      </c>
      <c r="R1014">
        <v>215877.7</v>
      </c>
      <c r="S1014">
        <v>0</v>
      </c>
      <c r="T1014" s="5">
        <v>0</v>
      </c>
    </row>
    <row r="1015" spans="2:20" x14ac:dyDescent="0.2">
      <c r="B1015" s="2">
        <v>1210047</v>
      </c>
      <c r="C1015" s="2" t="s">
        <v>22</v>
      </c>
      <c r="D1015" s="2" t="s">
        <v>50</v>
      </c>
      <c r="E1015" s="3">
        <v>45881.668553240743</v>
      </c>
      <c r="G1015" s="2" t="s">
        <v>937</v>
      </c>
      <c r="H1015" s="2">
        <v>1740402</v>
      </c>
      <c r="I1015" s="2" t="s">
        <v>353</v>
      </c>
      <c r="L1015" s="4" t="s">
        <v>357</v>
      </c>
      <c r="M1015" s="4">
        <f>+VLOOKUP(L1015,'Cotizacion menor valor'!$C$2:$M$60,11,0)</f>
        <v>1388728.4</v>
      </c>
      <c r="N1015" s="4" t="b">
        <f t="shared" si="15"/>
        <v>1</v>
      </c>
      <c r="O1015">
        <v>21</v>
      </c>
      <c r="P1015" s="2" t="s">
        <v>153</v>
      </c>
      <c r="Q1015">
        <v>1388728.4</v>
      </c>
      <c r="R1015">
        <v>1388728.4</v>
      </c>
      <c r="S1015">
        <v>0</v>
      </c>
      <c r="T1015" s="5">
        <v>0</v>
      </c>
    </row>
    <row r="1016" spans="2:20" x14ac:dyDescent="0.2">
      <c r="B1016" s="2">
        <v>1210047</v>
      </c>
      <c r="C1016" s="2" t="s">
        <v>22</v>
      </c>
      <c r="D1016" s="2" t="s">
        <v>50</v>
      </c>
      <c r="E1016" s="3">
        <v>45881.668553240743</v>
      </c>
      <c r="G1016" s="2" t="s">
        <v>937</v>
      </c>
      <c r="H1016" s="2">
        <v>1740403</v>
      </c>
      <c r="I1016" s="2" t="s">
        <v>366</v>
      </c>
      <c r="L1016" s="4" t="s">
        <v>370</v>
      </c>
      <c r="M1016" s="4">
        <f>+VLOOKUP(L1016,'Cotizacion menor valor'!$C$2:$M$60,11,0)</f>
        <v>678493.56</v>
      </c>
      <c r="N1016" s="4" t="b">
        <f t="shared" si="15"/>
        <v>1</v>
      </c>
      <c r="O1016">
        <v>21</v>
      </c>
      <c r="P1016" s="2" t="s">
        <v>153</v>
      </c>
      <c r="Q1016">
        <v>678493.56</v>
      </c>
      <c r="R1016">
        <v>678493.56</v>
      </c>
      <c r="S1016">
        <v>0</v>
      </c>
      <c r="T1016" s="5">
        <v>0</v>
      </c>
    </row>
    <row r="1017" spans="2:20" x14ac:dyDescent="0.2">
      <c r="B1017" s="2">
        <v>1210047</v>
      </c>
      <c r="C1017" s="2" t="s">
        <v>22</v>
      </c>
      <c r="D1017" s="2" t="s">
        <v>50</v>
      </c>
      <c r="E1017" s="3">
        <v>45881.668553240743</v>
      </c>
      <c r="G1017" s="2" t="s">
        <v>937</v>
      </c>
      <c r="H1017" s="2">
        <v>1740404</v>
      </c>
      <c r="I1017" s="2" t="s">
        <v>379</v>
      </c>
      <c r="L1017" s="4" t="s">
        <v>383</v>
      </c>
      <c r="M1017" s="4">
        <f>+VLOOKUP(L1017,'Cotizacion menor valor'!$C$2:$M$60,11,0)</f>
        <v>3347515.15</v>
      </c>
      <c r="N1017" s="4" t="b">
        <f t="shared" si="15"/>
        <v>1</v>
      </c>
      <c r="O1017">
        <v>21</v>
      </c>
      <c r="P1017" s="2" t="s">
        <v>153</v>
      </c>
      <c r="Q1017">
        <v>3347515.15</v>
      </c>
      <c r="R1017">
        <v>3347515.15</v>
      </c>
      <c r="S1017">
        <v>0</v>
      </c>
      <c r="T1017" s="5">
        <v>0</v>
      </c>
    </row>
    <row r="1018" spans="2:20" x14ac:dyDescent="0.2">
      <c r="B1018" s="2">
        <v>1210047</v>
      </c>
      <c r="C1018" s="2" t="s">
        <v>22</v>
      </c>
      <c r="D1018" s="2" t="s">
        <v>50</v>
      </c>
      <c r="E1018" s="3">
        <v>45881.668553240743</v>
      </c>
      <c r="G1018" s="2" t="s">
        <v>937</v>
      </c>
      <c r="H1018" s="2">
        <v>1740405</v>
      </c>
      <c r="I1018" s="2" t="s">
        <v>392</v>
      </c>
      <c r="L1018" s="4" t="s">
        <v>396</v>
      </c>
      <c r="M1018" s="4">
        <f>+VLOOKUP(L1018,'Cotizacion menor valor'!$C$2:$M$60,11,0)</f>
        <v>559044.72</v>
      </c>
      <c r="N1018" s="4" t="b">
        <f t="shared" si="15"/>
        <v>1</v>
      </c>
      <c r="O1018">
        <v>21</v>
      </c>
      <c r="P1018" s="2" t="s">
        <v>153</v>
      </c>
      <c r="Q1018">
        <v>559044.72</v>
      </c>
      <c r="R1018">
        <v>559044.72</v>
      </c>
      <c r="S1018">
        <v>0</v>
      </c>
      <c r="T1018" s="5">
        <v>0</v>
      </c>
    </row>
    <row r="1019" spans="2:20" x14ac:dyDescent="0.2">
      <c r="B1019" s="2">
        <v>1210047</v>
      </c>
      <c r="C1019" s="2" t="s">
        <v>22</v>
      </c>
      <c r="D1019" s="2" t="s">
        <v>50</v>
      </c>
      <c r="E1019" s="3">
        <v>45881.668553240743</v>
      </c>
      <c r="G1019" s="2" t="s">
        <v>937</v>
      </c>
      <c r="H1019" s="2">
        <v>1740406</v>
      </c>
      <c r="I1019" s="2" t="s">
        <v>405</v>
      </c>
      <c r="L1019" s="4" t="s">
        <v>409</v>
      </c>
      <c r="M1019" s="4">
        <f>+VLOOKUP(L1019,'Cotizacion menor valor'!$C$2:$M$60,11,0)</f>
        <v>5087777.78</v>
      </c>
      <c r="N1019" s="4" t="b">
        <f t="shared" si="15"/>
        <v>1</v>
      </c>
      <c r="O1019">
        <v>21</v>
      </c>
      <c r="P1019" s="2" t="s">
        <v>153</v>
      </c>
      <c r="Q1019">
        <v>5087777.78</v>
      </c>
      <c r="R1019">
        <v>5087777.78</v>
      </c>
      <c r="S1019">
        <v>0</v>
      </c>
      <c r="T1019" s="5">
        <v>0</v>
      </c>
    </row>
    <row r="1020" spans="2:20" x14ac:dyDescent="0.2">
      <c r="B1020" s="2">
        <v>1210047</v>
      </c>
      <c r="C1020" s="2" t="s">
        <v>22</v>
      </c>
      <c r="D1020" s="2" t="s">
        <v>50</v>
      </c>
      <c r="E1020" s="3">
        <v>45881.668553240743</v>
      </c>
      <c r="G1020" s="2" t="s">
        <v>937</v>
      </c>
      <c r="H1020" s="2">
        <v>1740407</v>
      </c>
      <c r="I1020" s="2" t="s">
        <v>418</v>
      </c>
      <c r="L1020" s="4" t="s">
        <v>422</v>
      </c>
      <c r="M1020" s="4">
        <f>+VLOOKUP(L1020,'Cotizacion menor valor'!$C$2:$M$60,11,0)</f>
        <v>3347515.15</v>
      </c>
      <c r="N1020" s="4" t="b">
        <f t="shared" si="15"/>
        <v>1</v>
      </c>
      <c r="O1020">
        <v>21</v>
      </c>
      <c r="P1020" s="2" t="s">
        <v>153</v>
      </c>
      <c r="Q1020">
        <v>3347515.15</v>
      </c>
      <c r="R1020">
        <v>3347515.15</v>
      </c>
      <c r="S1020">
        <v>0</v>
      </c>
      <c r="T1020" s="5">
        <v>0</v>
      </c>
    </row>
    <row r="1021" spans="2:20" x14ac:dyDescent="0.2">
      <c r="B1021" s="2">
        <v>1210047</v>
      </c>
      <c r="C1021" s="2" t="s">
        <v>22</v>
      </c>
      <c r="D1021" s="2" t="s">
        <v>50</v>
      </c>
      <c r="E1021" s="3">
        <v>45881.668553240743</v>
      </c>
      <c r="G1021" s="2" t="s">
        <v>937</v>
      </c>
      <c r="H1021" s="2">
        <v>1740408</v>
      </c>
      <c r="I1021" s="2" t="s">
        <v>431</v>
      </c>
      <c r="L1021" s="4" t="s">
        <v>435</v>
      </c>
      <c r="M1021" s="4">
        <f>+VLOOKUP(L1021,'Cotizacion menor valor'!$C$2:$M$60,11,0)</f>
        <v>1947760.9</v>
      </c>
      <c r="N1021" s="4" t="b">
        <f t="shared" si="15"/>
        <v>1</v>
      </c>
      <c r="O1021">
        <v>21</v>
      </c>
      <c r="P1021" s="2" t="s">
        <v>153</v>
      </c>
      <c r="Q1021">
        <v>1947760.9</v>
      </c>
      <c r="R1021">
        <v>1947760.9</v>
      </c>
      <c r="S1021">
        <v>0</v>
      </c>
      <c r="T1021" s="5">
        <v>0</v>
      </c>
    </row>
    <row r="1022" spans="2:20" x14ac:dyDescent="0.2">
      <c r="B1022" s="2">
        <v>1210047</v>
      </c>
      <c r="C1022" s="2" t="s">
        <v>22</v>
      </c>
      <c r="D1022" s="2" t="s">
        <v>50</v>
      </c>
      <c r="E1022" s="3">
        <v>45881.668553240743</v>
      </c>
      <c r="G1022" s="2" t="s">
        <v>937</v>
      </c>
      <c r="H1022" s="2">
        <v>1740409</v>
      </c>
      <c r="I1022" s="2" t="s">
        <v>444</v>
      </c>
      <c r="L1022" s="4" t="s">
        <v>448</v>
      </c>
      <c r="M1022" s="4">
        <f>+VLOOKUP(L1022,'Cotizacion menor valor'!$C$2:$M$60,11,0)</f>
        <v>2306665.77</v>
      </c>
      <c r="N1022" s="4" t="b">
        <f t="shared" si="15"/>
        <v>1</v>
      </c>
      <c r="O1022">
        <v>21</v>
      </c>
      <c r="P1022" s="2" t="s">
        <v>153</v>
      </c>
      <c r="Q1022">
        <v>2355091.08</v>
      </c>
      <c r="R1022">
        <v>2306665.77</v>
      </c>
      <c r="S1022">
        <v>1016931.51</v>
      </c>
      <c r="T1022" s="5">
        <v>2.0561969093781291E-2</v>
      </c>
    </row>
    <row r="1023" spans="2:20" x14ac:dyDescent="0.2">
      <c r="B1023" s="2">
        <v>1210047</v>
      </c>
      <c r="C1023" s="2" t="s">
        <v>22</v>
      </c>
      <c r="D1023" s="2" t="s">
        <v>50</v>
      </c>
      <c r="E1023" s="3">
        <v>45881.668553240743</v>
      </c>
      <c r="G1023" s="2" t="s">
        <v>937</v>
      </c>
      <c r="H1023" s="2">
        <v>1740410</v>
      </c>
      <c r="I1023" s="2" t="s">
        <v>457</v>
      </c>
      <c r="L1023" s="4" t="s">
        <v>461</v>
      </c>
      <c r="M1023" s="4">
        <f>+VLOOKUP(L1023,'Cotizacion menor valor'!$C$2:$M$60,11,0)</f>
        <v>2306665.77</v>
      </c>
      <c r="N1023" s="4" t="b">
        <f t="shared" si="15"/>
        <v>1</v>
      </c>
      <c r="O1023">
        <v>21</v>
      </c>
      <c r="P1023" s="2" t="s">
        <v>153</v>
      </c>
      <c r="Q1023">
        <v>2355091.08</v>
      </c>
      <c r="R1023">
        <v>2306665.77</v>
      </c>
      <c r="S1023">
        <v>1016931.51</v>
      </c>
      <c r="T1023" s="5">
        <v>2.0561969093781291E-2</v>
      </c>
    </row>
    <row r="1024" spans="2:20" x14ac:dyDescent="0.2">
      <c r="B1024" s="2">
        <v>1210047</v>
      </c>
      <c r="C1024" s="2" t="s">
        <v>22</v>
      </c>
      <c r="D1024" s="2" t="s">
        <v>50</v>
      </c>
      <c r="E1024" s="3">
        <v>45881.668553240743</v>
      </c>
      <c r="G1024" s="2" t="s">
        <v>937</v>
      </c>
      <c r="H1024" s="2">
        <v>1740411</v>
      </c>
      <c r="I1024" s="2" t="s">
        <v>470</v>
      </c>
      <c r="L1024" s="4" t="s">
        <v>474</v>
      </c>
      <c r="M1024" s="4">
        <f>+VLOOKUP(L1024,'Cotizacion menor valor'!$C$2:$M$60,11,0)</f>
        <v>962329</v>
      </c>
      <c r="N1024" s="4" t="b">
        <f t="shared" si="15"/>
        <v>1</v>
      </c>
      <c r="O1024">
        <v>21</v>
      </c>
      <c r="P1024" s="2" t="s">
        <v>153</v>
      </c>
      <c r="Q1024">
        <v>962329</v>
      </c>
      <c r="R1024">
        <v>962329</v>
      </c>
      <c r="S1024">
        <v>0</v>
      </c>
      <c r="T1024" s="5">
        <v>0</v>
      </c>
    </row>
    <row r="1025" spans="2:20" x14ac:dyDescent="0.2">
      <c r="B1025" s="2">
        <v>1210047</v>
      </c>
      <c r="C1025" s="2" t="s">
        <v>22</v>
      </c>
      <c r="D1025" s="2" t="s">
        <v>50</v>
      </c>
      <c r="E1025" s="3">
        <v>45881.668553240743</v>
      </c>
      <c r="G1025" s="2" t="s">
        <v>937</v>
      </c>
      <c r="H1025" s="2">
        <v>1740412</v>
      </c>
      <c r="I1025" s="2" t="s">
        <v>483</v>
      </c>
      <c r="L1025" s="4" t="s">
        <v>487</v>
      </c>
      <c r="M1025" s="4">
        <f>+VLOOKUP(L1025,'Cotizacion menor valor'!$C$2:$M$60,11,0)</f>
        <v>278177.25</v>
      </c>
      <c r="N1025" s="4" t="b">
        <f t="shared" si="15"/>
        <v>1</v>
      </c>
      <c r="O1025">
        <v>21</v>
      </c>
      <c r="P1025" s="2" t="s">
        <v>153</v>
      </c>
      <c r="Q1025">
        <v>278177.25</v>
      </c>
      <c r="R1025">
        <v>278177.25</v>
      </c>
      <c r="S1025">
        <v>0</v>
      </c>
      <c r="T1025" s="5">
        <v>0</v>
      </c>
    </row>
    <row r="1026" spans="2:20" x14ac:dyDescent="0.2">
      <c r="B1026" s="2">
        <v>1210047</v>
      </c>
      <c r="C1026" s="2" t="s">
        <v>22</v>
      </c>
      <c r="D1026" s="2" t="s">
        <v>50</v>
      </c>
      <c r="E1026" s="3">
        <v>45881.668553240743</v>
      </c>
      <c r="G1026" s="2" t="s">
        <v>937</v>
      </c>
      <c r="H1026" s="2">
        <v>1740413</v>
      </c>
      <c r="I1026" s="2" t="s">
        <v>496</v>
      </c>
      <c r="L1026" s="4" t="s">
        <v>500</v>
      </c>
      <c r="M1026" s="4">
        <f>+VLOOKUP(L1026,'Cotizacion menor valor'!$C$2:$M$60,11,0)</f>
        <v>278177.25</v>
      </c>
      <c r="N1026" s="4" t="b">
        <f t="shared" si="15"/>
        <v>1</v>
      </c>
      <c r="O1026">
        <v>21</v>
      </c>
      <c r="P1026" s="2" t="s">
        <v>153</v>
      </c>
      <c r="Q1026">
        <v>278177.25</v>
      </c>
      <c r="R1026">
        <v>278177.25</v>
      </c>
      <c r="S1026">
        <v>0</v>
      </c>
      <c r="T1026" s="5">
        <v>0</v>
      </c>
    </row>
    <row r="1027" spans="2:20" x14ac:dyDescent="0.2">
      <c r="B1027" s="2">
        <v>1210047</v>
      </c>
      <c r="C1027" s="2" t="s">
        <v>22</v>
      </c>
      <c r="D1027" s="2" t="s">
        <v>50</v>
      </c>
      <c r="E1027" s="3">
        <v>45881.668553240743</v>
      </c>
      <c r="G1027" s="2" t="s">
        <v>937</v>
      </c>
      <c r="H1027" s="2">
        <v>1740414</v>
      </c>
      <c r="I1027" s="2" t="s">
        <v>509</v>
      </c>
      <c r="L1027" s="4" t="s">
        <v>513</v>
      </c>
      <c r="M1027" s="4">
        <f>+VLOOKUP(L1027,'Cotizacion menor valor'!$C$2:$M$60,11,0)</f>
        <v>2471351.1</v>
      </c>
      <c r="N1027" s="4" t="b">
        <f t="shared" ref="N1027:N1090" si="16">IFERROR(M1027=R1027,"n/a")</f>
        <v>1</v>
      </c>
      <c r="O1027">
        <v>21</v>
      </c>
      <c r="P1027" s="2" t="s">
        <v>153</v>
      </c>
      <c r="Q1027">
        <v>2846724.3</v>
      </c>
      <c r="R1027">
        <v>2471351.1</v>
      </c>
      <c r="S1027">
        <v>7882837.2000000002</v>
      </c>
      <c r="T1027" s="5">
        <v>0.13186145212586972</v>
      </c>
    </row>
    <row r="1028" spans="2:20" x14ac:dyDescent="0.2">
      <c r="B1028" s="2">
        <v>1210047</v>
      </c>
      <c r="C1028" s="2" t="s">
        <v>22</v>
      </c>
      <c r="D1028" s="2" t="s">
        <v>50</v>
      </c>
      <c r="E1028" s="3">
        <v>45881.668553240743</v>
      </c>
      <c r="G1028" s="2" t="s">
        <v>937</v>
      </c>
      <c r="H1028" s="2">
        <v>1740415</v>
      </c>
      <c r="I1028" s="2" t="s">
        <v>522</v>
      </c>
      <c r="L1028" s="4" t="s">
        <v>526</v>
      </c>
      <c r="M1028" s="4">
        <f>+VLOOKUP(L1028,'Cotizacion menor valor'!$C$2:$M$60,11,0)</f>
        <v>1948296.5</v>
      </c>
      <c r="N1028" s="4" t="b">
        <f t="shared" si="16"/>
        <v>1</v>
      </c>
      <c r="O1028">
        <v>21</v>
      </c>
      <c r="P1028" s="2" t="s">
        <v>153</v>
      </c>
      <c r="Q1028">
        <v>2175998.6</v>
      </c>
      <c r="R1028">
        <v>1948296.5</v>
      </c>
      <c r="S1028">
        <v>4781744.0999999996</v>
      </c>
      <c r="T1028" s="5">
        <v>0.10464257651636356</v>
      </c>
    </row>
    <row r="1029" spans="2:20" x14ac:dyDescent="0.2">
      <c r="B1029" s="2">
        <v>1210047</v>
      </c>
      <c r="C1029" s="2" t="s">
        <v>22</v>
      </c>
      <c r="D1029" s="2" t="s">
        <v>50</v>
      </c>
      <c r="E1029" s="3">
        <v>45881.668553240743</v>
      </c>
      <c r="G1029" s="2" t="s">
        <v>937</v>
      </c>
      <c r="H1029" s="2">
        <v>1740416</v>
      </c>
      <c r="I1029" s="2" t="s">
        <v>535</v>
      </c>
      <c r="L1029" s="4" t="s">
        <v>539</v>
      </c>
      <c r="M1029" s="4">
        <f>+VLOOKUP(L1029,'Cotizacion menor valor'!$C$2:$M$60,11,0)</f>
        <v>1948296.5</v>
      </c>
      <c r="N1029" s="4" t="b">
        <f t="shared" si="16"/>
        <v>1</v>
      </c>
      <c r="O1029">
        <v>21</v>
      </c>
      <c r="P1029" s="2" t="s">
        <v>153</v>
      </c>
      <c r="Q1029">
        <v>2175998.6</v>
      </c>
      <c r="R1029">
        <v>1948296.5</v>
      </c>
      <c r="S1029">
        <v>4781744.0999999996</v>
      </c>
      <c r="T1029" s="5">
        <v>0.10464257651636356</v>
      </c>
    </row>
    <row r="1030" spans="2:20" x14ac:dyDescent="0.2">
      <c r="B1030" s="2">
        <v>1210047</v>
      </c>
      <c r="C1030" s="2" t="s">
        <v>22</v>
      </c>
      <c r="D1030" s="2" t="s">
        <v>50</v>
      </c>
      <c r="E1030" s="3">
        <v>45881.668553240743</v>
      </c>
      <c r="G1030" s="2" t="s">
        <v>937</v>
      </c>
      <c r="H1030" s="2">
        <v>1740417</v>
      </c>
      <c r="I1030" s="2" t="s">
        <v>548</v>
      </c>
      <c r="L1030" s="4" t="s">
        <v>552</v>
      </c>
      <c r="M1030" s="4">
        <f>+VLOOKUP(L1030,'Cotizacion menor valor'!$C$2:$M$60,11,0)</f>
        <v>8006931.5999999996</v>
      </c>
      <c r="N1030" s="4" t="b">
        <f t="shared" si="16"/>
        <v>1</v>
      </c>
      <c r="O1030">
        <v>21</v>
      </c>
      <c r="P1030" s="2" t="s">
        <v>153</v>
      </c>
      <c r="Q1030">
        <v>9732372.1500000004</v>
      </c>
      <c r="R1030">
        <v>8006931.5999999996</v>
      </c>
      <c r="S1030">
        <v>36234251.549999997</v>
      </c>
      <c r="T1030" s="5">
        <v>0.17728879695583774</v>
      </c>
    </row>
    <row r="1031" spans="2:20" x14ac:dyDescent="0.2">
      <c r="B1031" s="2">
        <v>1210047</v>
      </c>
      <c r="C1031" s="2" t="s">
        <v>22</v>
      </c>
      <c r="D1031" s="2" t="s">
        <v>50</v>
      </c>
      <c r="E1031" s="3">
        <v>45881.668553240743</v>
      </c>
      <c r="G1031" s="2" t="s">
        <v>937</v>
      </c>
      <c r="H1031" s="2">
        <v>1740418</v>
      </c>
      <c r="I1031" s="2" t="s">
        <v>561</v>
      </c>
      <c r="L1031" s="4" t="s">
        <v>565</v>
      </c>
      <c r="M1031" s="4">
        <f>+VLOOKUP(L1031,'Cotizacion menor valor'!$C$2:$M$60,11,0)</f>
        <v>5892156.2000000002</v>
      </c>
      <c r="N1031" s="4" t="b">
        <f t="shared" si="16"/>
        <v>1</v>
      </c>
      <c r="O1031">
        <v>21</v>
      </c>
      <c r="P1031" s="2" t="s">
        <v>153</v>
      </c>
      <c r="Q1031">
        <v>7457024.9000000004</v>
      </c>
      <c r="R1031">
        <v>5892156.2000000002</v>
      </c>
      <c r="S1031">
        <v>32862242.699999999</v>
      </c>
      <c r="T1031" s="5">
        <v>0.20985161253786347</v>
      </c>
    </row>
    <row r="1032" spans="2:20" x14ac:dyDescent="0.2">
      <c r="B1032" s="2">
        <v>1210047</v>
      </c>
      <c r="C1032" s="2" t="s">
        <v>22</v>
      </c>
      <c r="D1032" s="2" t="s">
        <v>50</v>
      </c>
      <c r="E1032" s="3">
        <v>45881.668553240743</v>
      </c>
      <c r="G1032" s="2" t="s">
        <v>937</v>
      </c>
      <c r="H1032" s="2">
        <v>1740419</v>
      </c>
      <c r="I1032" s="2" t="s">
        <v>574</v>
      </c>
      <c r="L1032" s="4" t="s">
        <v>578</v>
      </c>
      <c r="M1032" s="4">
        <f>+VLOOKUP(L1032,'Cotizacion menor valor'!$C$2:$M$60,11,0)</f>
        <v>5892156.2000000002</v>
      </c>
      <c r="N1032" s="4" t="b">
        <f t="shared" si="16"/>
        <v>1</v>
      </c>
      <c r="O1032">
        <v>21</v>
      </c>
      <c r="P1032" s="2" t="s">
        <v>153</v>
      </c>
      <c r="Q1032">
        <v>7457024.9000000004</v>
      </c>
      <c r="R1032">
        <v>5892156.2000000002</v>
      </c>
      <c r="S1032">
        <v>32862242.699999999</v>
      </c>
      <c r="T1032" s="5">
        <v>0.20985161253786347</v>
      </c>
    </row>
    <row r="1033" spans="2:20" x14ac:dyDescent="0.2">
      <c r="B1033" s="2">
        <v>1210047</v>
      </c>
      <c r="C1033" s="2" t="s">
        <v>22</v>
      </c>
      <c r="D1033" s="2" t="s">
        <v>50</v>
      </c>
      <c r="E1033" s="3">
        <v>45881.668553240743</v>
      </c>
      <c r="G1033" s="2" t="s">
        <v>937</v>
      </c>
      <c r="H1033" s="2">
        <v>1740420</v>
      </c>
      <c r="I1033" s="2" t="s">
        <v>587</v>
      </c>
      <c r="L1033" s="4" t="s">
        <v>591</v>
      </c>
      <c r="M1033" s="4">
        <f>+VLOOKUP(L1033,'Cotizacion menor valor'!$C$2:$M$60,11,0)</f>
        <v>1694828.95</v>
      </c>
      <c r="N1033" s="4" t="b">
        <f t="shared" si="16"/>
        <v>1</v>
      </c>
      <c r="O1033">
        <v>21</v>
      </c>
      <c r="P1033" s="2" t="s">
        <v>153</v>
      </c>
      <c r="Q1033">
        <v>1694828.95</v>
      </c>
      <c r="R1033">
        <v>1694828.95</v>
      </c>
      <c r="S1033">
        <v>0</v>
      </c>
      <c r="T1033" s="5">
        <v>0</v>
      </c>
    </row>
    <row r="1034" spans="2:20" x14ac:dyDescent="0.2">
      <c r="B1034" s="2">
        <v>1210047</v>
      </c>
      <c r="C1034" s="2" t="s">
        <v>22</v>
      </c>
      <c r="D1034" s="2" t="s">
        <v>50</v>
      </c>
      <c r="E1034" s="3">
        <v>45881.668553240743</v>
      </c>
      <c r="G1034" s="2" t="s">
        <v>937</v>
      </c>
      <c r="H1034" s="2">
        <v>1740421</v>
      </c>
      <c r="I1034" s="2" t="s">
        <v>600</v>
      </c>
      <c r="L1034" s="4" t="s">
        <v>604</v>
      </c>
      <c r="M1034" s="4">
        <f>+VLOOKUP(L1034,'Cotizacion menor valor'!$C$2:$M$60,11,0)</f>
        <v>1935411.2</v>
      </c>
      <c r="N1034" s="4" t="b">
        <f t="shared" si="16"/>
        <v>1</v>
      </c>
      <c r="O1034">
        <v>21</v>
      </c>
      <c r="P1034" s="2" t="s">
        <v>153</v>
      </c>
      <c r="Q1034">
        <v>1935411.2</v>
      </c>
      <c r="R1034">
        <v>1935411.2</v>
      </c>
      <c r="S1034">
        <v>0</v>
      </c>
      <c r="T1034" s="5">
        <v>0</v>
      </c>
    </row>
    <row r="1035" spans="2:20" x14ac:dyDescent="0.2">
      <c r="B1035" s="2">
        <v>1210047</v>
      </c>
      <c r="C1035" s="2" t="s">
        <v>22</v>
      </c>
      <c r="D1035" s="2" t="s">
        <v>50</v>
      </c>
      <c r="E1035" s="3">
        <v>45881.668553240743</v>
      </c>
      <c r="G1035" s="2" t="s">
        <v>937</v>
      </c>
      <c r="H1035" s="2">
        <v>1740422</v>
      </c>
      <c r="I1035" s="2" t="s">
        <v>613</v>
      </c>
      <c r="L1035" s="4" t="s">
        <v>617</v>
      </c>
      <c r="M1035" s="4">
        <f>+VLOOKUP(L1035,'Cotizacion menor valor'!$C$2:$M$60,11,0)</f>
        <v>4886918.2</v>
      </c>
      <c r="N1035" s="4" t="b">
        <f t="shared" si="16"/>
        <v>1</v>
      </c>
      <c r="O1035">
        <v>21</v>
      </c>
      <c r="P1035" s="2" t="s">
        <v>153</v>
      </c>
      <c r="Q1035">
        <v>4886918.2</v>
      </c>
      <c r="R1035">
        <v>4886918.2</v>
      </c>
      <c r="S1035">
        <v>0</v>
      </c>
      <c r="T1035" s="5">
        <v>0</v>
      </c>
    </row>
    <row r="1036" spans="2:20" x14ac:dyDescent="0.2">
      <c r="B1036" s="2">
        <v>1210047</v>
      </c>
      <c r="C1036" s="2" t="s">
        <v>22</v>
      </c>
      <c r="D1036" s="2" t="s">
        <v>50</v>
      </c>
      <c r="E1036" s="3">
        <v>45881.668553240743</v>
      </c>
      <c r="G1036" s="2" t="s">
        <v>937</v>
      </c>
      <c r="H1036" s="2">
        <v>1740423</v>
      </c>
      <c r="I1036" s="2" t="s">
        <v>626</v>
      </c>
      <c r="L1036" s="4" t="s">
        <v>630</v>
      </c>
      <c r="M1036" s="4">
        <f>+VLOOKUP(L1036,'Cotizacion menor valor'!$C$2:$M$60,11,0)</f>
        <v>2168996.63</v>
      </c>
      <c r="N1036" s="4" t="b">
        <f t="shared" si="16"/>
        <v>1</v>
      </c>
      <c r="O1036">
        <v>21</v>
      </c>
      <c r="P1036" s="2" t="s">
        <v>153</v>
      </c>
      <c r="Q1036">
        <v>2168996.63</v>
      </c>
      <c r="R1036">
        <v>2168996.63</v>
      </c>
      <c r="S1036">
        <v>0</v>
      </c>
      <c r="T1036" s="5">
        <v>0</v>
      </c>
    </row>
    <row r="1037" spans="2:20" x14ac:dyDescent="0.2">
      <c r="B1037" s="2">
        <v>1210047</v>
      </c>
      <c r="C1037" s="2" t="s">
        <v>22</v>
      </c>
      <c r="D1037" s="2" t="s">
        <v>50</v>
      </c>
      <c r="E1037" s="3">
        <v>45881.668553240743</v>
      </c>
      <c r="G1037" s="2" t="s">
        <v>937</v>
      </c>
      <c r="H1037" s="2">
        <v>1740424</v>
      </c>
      <c r="I1037" s="2" t="s">
        <v>639</v>
      </c>
      <c r="L1037" t="s">
        <v>643</v>
      </c>
      <c r="M1037" s="4">
        <f>+VLOOKUP(L1037,'Cotizacion menor valor'!$C$2:$M$60,11,0)</f>
        <v>320683.68</v>
      </c>
      <c r="N1037" s="4" t="b">
        <f t="shared" si="16"/>
        <v>1</v>
      </c>
      <c r="O1037">
        <v>21</v>
      </c>
      <c r="P1037" s="2" t="s">
        <v>153</v>
      </c>
      <c r="Q1037">
        <v>424529.97</v>
      </c>
      <c r="R1037">
        <v>320683.68</v>
      </c>
      <c r="S1037">
        <v>2180772.09</v>
      </c>
      <c r="T1037" s="5">
        <v>0.24461474416046528</v>
      </c>
    </row>
    <row r="1038" spans="2:20" x14ac:dyDescent="0.2">
      <c r="B1038" s="2">
        <v>1210047</v>
      </c>
      <c r="C1038" s="2" t="s">
        <v>22</v>
      </c>
      <c r="D1038" s="2" t="s">
        <v>50</v>
      </c>
      <c r="E1038" s="3">
        <v>45881.668553240743</v>
      </c>
      <c r="G1038" s="2" t="s">
        <v>937</v>
      </c>
      <c r="H1038" s="2">
        <v>1740425</v>
      </c>
      <c r="I1038" s="2" t="s">
        <v>652</v>
      </c>
      <c r="L1038" s="4" t="s">
        <v>656</v>
      </c>
      <c r="M1038" s="4">
        <f>+VLOOKUP(L1038,'Cotizacion menor valor'!$C$2:$M$60,11,0)</f>
        <v>42581.88</v>
      </c>
      <c r="N1038" s="4" t="b">
        <f t="shared" si="16"/>
        <v>1</v>
      </c>
      <c r="O1038">
        <v>21</v>
      </c>
      <c r="P1038" s="2" t="s">
        <v>153</v>
      </c>
      <c r="Q1038">
        <v>42581.88</v>
      </c>
      <c r="R1038">
        <v>42581.88</v>
      </c>
      <c r="S1038">
        <v>0</v>
      </c>
      <c r="T1038" s="5">
        <v>0</v>
      </c>
    </row>
    <row r="1039" spans="2:20" x14ac:dyDescent="0.2">
      <c r="B1039" s="2">
        <v>1210047</v>
      </c>
      <c r="C1039" s="2" t="s">
        <v>22</v>
      </c>
      <c r="D1039" s="2" t="s">
        <v>50</v>
      </c>
      <c r="E1039" s="3">
        <v>45881.668553240743</v>
      </c>
      <c r="G1039" s="2" t="s">
        <v>937</v>
      </c>
      <c r="H1039" s="2">
        <v>1740426</v>
      </c>
      <c r="I1039" s="2" t="s">
        <v>665</v>
      </c>
      <c r="L1039" s="4" t="s">
        <v>669</v>
      </c>
      <c r="M1039" s="4">
        <f>+VLOOKUP(L1039,'Cotizacion menor valor'!$C$2:$M$60,11,0)</f>
        <v>2020798.2</v>
      </c>
      <c r="N1039" s="4" t="b">
        <f t="shared" si="16"/>
        <v>1</v>
      </c>
      <c r="O1039">
        <v>21</v>
      </c>
      <c r="P1039" s="2" t="s">
        <v>153</v>
      </c>
      <c r="Q1039">
        <v>2020798.2</v>
      </c>
      <c r="R1039">
        <v>2020798.2</v>
      </c>
      <c r="S1039">
        <v>0</v>
      </c>
      <c r="T1039" s="5">
        <v>0</v>
      </c>
    </row>
    <row r="1040" spans="2:20" x14ac:dyDescent="0.2">
      <c r="B1040" s="2">
        <v>1210047</v>
      </c>
      <c r="C1040" s="2" t="s">
        <v>22</v>
      </c>
      <c r="D1040" s="2" t="s">
        <v>50</v>
      </c>
      <c r="E1040" s="3">
        <v>45881.668553240743</v>
      </c>
      <c r="G1040" s="2" t="s">
        <v>937</v>
      </c>
      <c r="H1040" s="2">
        <v>1740427</v>
      </c>
      <c r="I1040" s="2" t="s">
        <v>678</v>
      </c>
      <c r="L1040" s="4" t="s">
        <v>682</v>
      </c>
      <c r="M1040" s="4">
        <f>+VLOOKUP(L1040,'Cotizacion menor valor'!$C$2:$M$60,11,0)</f>
        <v>2203927.0499999998</v>
      </c>
      <c r="N1040" s="4" t="b">
        <f t="shared" si="16"/>
        <v>1</v>
      </c>
      <c r="O1040">
        <v>21</v>
      </c>
      <c r="P1040" s="2" t="s">
        <v>153</v>
      </c>
      <c r="Q1040">
        <v>2203927.0499999998</v>
      </c>
      <c r="R1040">
        <v>2203927.0499999998</v>
      </c>
      <c r="S1040">
        <v>0</v>
      </c>
      <c r="T1040" s="5">
        <v>0</v>
      </c>
    </row>
    <row r="1041" spans="2:20" x14ac:dyDescent="0.2">
      <c r="B1041" s="2">
        <v>1210047</v>
      </c>
      <c r="C1041" s="2" t="s">
        <v>22</v>
      </c>
      <c r="D1041" s="2" t="s">
        <v>50</v>
      </c>
      <c r="E1041" s="3">
        <v>45881.668553240743</v>
      </c>
      <c r="G1041" s="2" t="s">
        <v>937</v>
      </c>
      <c r="H1041" s="2">
        <v>1740428</v>
      </c>
      <c r="I1041" s="2" t="s">
        <v>691</v>
      </c>
      <c r="L1041" s="4" t="s">
        <v>695</v>
      </c>
      <c r="M1041" s="4">
        <f>+VLOOKUP(L1041,'Cotizacion menor valor'!$C$2:$M$60,11,0)</f>
        <v>1609977.55</v>
      </c>
      <c r="N1041" s="4" t="b">
        <f t="shared" si="16"/>
        <v>1</v>
      </c>
      <c r="O1041">
        <v>21</v>
      </c>
      <c r="P1041" s="2" t="s">
        <v>153</v>
      </c>
      <c r="Q1041">
        <v>3389657.9</v>
      </c>
      <c r="R1041">
        <v>1609977.55</v>
      </c>
      <c r="S1041">
        <v>37373287.350000001</v>
      </c>
      <c r="T1041" s="5">
        <v>0.52503243763920837</v>
      </c>
    </row>
    <row r="1042" spans="2:20" x14ac:dyDescent="0.2">
      <c r="B1042" s="2">
        <v>1210047</v>
      </c>
      <c r="C1042" s="2" t="s">
        <v>22</v>
      </c>
      <c r="D1042" s="2" t="s">
        <v>50</v>
      </c>
      <c r="E1042" s="3">
        <v>45881.668553240743</v>
      </c>
      <c r="G1042" s="2" t="s">
        <v>937</v>
      </c>
      <c r="H1042" s="2">
        <v>1740429</v>
      </c>
      <c r="I1042" s="2" t="s">
        <v>704</v>
      </c>
      <c r="L1042" s="4" t="s">
        <v>708</v>
      </c>
      <c r="M1042" s="4">
        <f>+VLOOKUP(L1042,'Cotizacion menor valor'!$C$2:$M$60,11,0)</f>
        <v>784886.22</v>
      </c>
      <c r="N1042" s="4" t="b">
        <f t="shared" si="16"/>
        <v>1</v>
      </c>
      <c r="O1042">
        <v>21</v>
      </c>
      <c r="P1042" s="2" t="s">
        <v>153</v>
      </c>
      <c r="Q1042">
        <v>888550.56</v>
      </c>
      <c r="R1042">
        <v>784886.22</v>
      </c>
      <c r="S1042">
        <v>2176951.14</v>
      </c>
      <c r="T1042" s="5">
        <v>0.11666678821292961</v>
      </c>
    </row>
    <row r="1043" spans="2:20" x14ac:dyDescent="0.2">
      <c r="B1043" s="2">
        <v>1210047</v>
      </c>
      <c r="C1043" s="2" t="s">
        <v>22</v>
      </c>
      <c r="D1043" s="2" t="s">
        <v>50</v>
      </c>
      <c r="E1043" s="3">
        <v>45881.668553240743</v>
      </c>
      <c r="G1043" s="2" t="s">
        <v>937</v>
      </c>
      <c r="H1043" s="2">
        <v>1740430</v>
      </c>
      <c r="I1043" s="2" t="s">
        <v>717</v>
      </c>
      <c r="L1043" s="4" t="s">
        <v>721</v>
      </c>
      <c r="M1043" s="4">
        <f>+VLOOKUP(L1043,'Cotizacion menor valor'!$C$2:$M$60,11,0)</f>
        <v>1808913.23</v>
      </c>
      <c r="N1043" s="4" t="b">
        <f t="shared" si="16"/>
        <v>1</v>
      </c>
      <c r="O1043">
        <v>21</v>
      </c>
      <c r="P1043" s="2" t="s">
        <v>153</v>
      </c>
      <c r="Q1043">
        <v>1808913.23</v>
      </c>
      <c r="R1043">
        <v>1808913.23</v>
      </c>
      <c r="S1043">
        <v>0</v>
      </c>
      <c r="T1043" s="5">
        <v>0</v>
      </c>
    </row>
    <row r="1044" spans="2:20" x14ac:dyDescent="0.2">
      <c r="B1044" s="2">
        <v>1210047</v>
      </c>
      <c r="C1044" s="2" t="s">
        <v>22</v>
      </c>
      <c r="D1044" s="2" t="s">
        <v>50</v>
      </c>
      <c r="E1044" s="3">
        <v>45881.668553240743</v>
      </c>
      <c r="G1044" s="2" t="s">
        <v>937</v>
      </c>
      <c r="H1044" s="2">
        <v>1740431</v>
      </c>
      <c r="I1044" s="2" t="s">
        <v>730</v>
      </c>
      <c r="L1044" s="4" t="s">
        <v>734</v>
      </c>
      <c r="M1044" s="4">
        <f>+VLOOKUP(L1044,'Cotizacion menor valor'!$C$2:$M$60,11,0)</f>
        <v>360340.35</v>
      </c>
      <c r="N1044" s="4" t="b">
        <f t="shared" si="16"/>
        <v>1</v>
      </c>
      <c r="O1044">
        <v>21</v>
      </c>
      <c r="P1044" s="2" t="s">
        <v>153</v>
      </c>
      <c r="Q1044">
        <v>2824713.2</v>
      </c>
      <c r="R1044">
        <v>360340.35</v>
      </c>
      <c r="S1044">
        <v>51751829.850000001</v>
      </c>
      <c r="T1044" s="5">
        <v>0.87243294292673679</v>
      </c>
    </row>
    <row r="1045" spans="2:20" x14ac:dyDescent="0.2">
      <c r="B1045" s="2">
        <v>1210047</v>
      </c>
      <c r="C1045" s="2" t="s">
        <v>22</v>
      </c>
      <c r="D1045" s="2" t="s">
        <v>50</v>
      </c>
      <c r="E1045" s="3">
        <v>45881.668553240743</v>
      </c>
      <c r="G1045" s="2" t="s">
        <v>937</v>
      </c>
      <c r="H1045" s="2">
        <v>1740432</v>
      </c>
      <c r="I1045" s="2" t="s">
        <v>743</v>
      </c>
      <c r="L1045" s="4" t="s">
        <v>747</v>
      </c>
      <c r="M1045" s="4">
        <f>+VLOOKUP(L1045,'Cotizacion menor valor'!$C$2:$M$60,11,0)</f>
        <v>5197933.74</v>
      </c>
      <c r="N1045" s="4" t="b">
        <f t="shared" si="16"/>
        <v>1</v>
      </c>
      <c r="O1045">
        <v>21</v>
      </c>
      <c r="P1045" s="2" t="s">
        <v>153</v>
      </c>
      <c r="Q1045">
        <v>11419794.66</v>
      </c>
      <c r="R1045">
        <v>5197933.74</v>
      </c>
      <c r="S1045">
        <v>130659079.31999999</v>
      </c>
      <c r="T1045" s="5">
        <v>0.54483124305144026</v>
      </c>
    </row>
    <row r="1046" spans="2:20" x14ac:dyDescent="0.2">
      <c r="B1046" s="2">
        <v>1210047</v>
      </c>
      <c r="C1046" s="2" t="s">
        <v>22</v>
      </c>
      <c r="D1046" s="2" t="s">
        <v>50</v>
      </c>
      <c r="E1046" s="3">
        <v>45881.668553240743</v>
      </c>
      <c r="G1046" s="2" t="s">
        <v>937</v>
      </c>
      <c r="H1046" s="2">
        <v>1740433</v>
      </c>
      <c r="I1046" s="2" t="s">
        <v>756</v>
      </c>
      <c r="L1046" s="4" t="s">
        <v>760</v>
      </c>
      <c r="M1046" s="4">
        <f>+VLOOKUP(L1046,'Cotizacion menor valor'!$C$2:$M$60,11,0)</f>
        <v>1401935.47</v>
      </c>
      <c r="N1046" s="4" t="b">
        <f t="shared" si="16"/>
        <v>1</v>
      </c>
      <c r="O1046">
        <v>21</v>
      </c>
      <c r="P1046" s="2" t="s">
        <v>153</v>
      </c>
      <c r="Q1046">
        <v>1401935.47</v>
      </c>
      <c r="R1046">
        <v>1401935.47</v>
      </c>
      <c r="S1046">
        <v>0</v>
      </c>
      <c r="T1046" s="5">
        <v>0</v>
      </c>
    </row>
    <row r="1047" spans="2:20" x14ac:dyDescent="0.2">
      <c r="B1047" s="2">
        <v>1210047</v>
      </c>
      <c r="C1047" s="2" t="s">
        <v>22</v>
      </c>
      <c r="D1047" s="2" t="s">
        <v>50</v>
      </c>
      <c r="E1047" s="3">
        <v>45881.668553240743</v>
      </c>
      <c r="G1047" s="2" t="s">
        <v>937</v>
      </c>
      <c r="H1047" s="2">
        <v>1740434</v>
      </c>
      <c r="I1047" s="2" t="s">
        <v>769</v>
      </c>
      <c r="L1047" s="4" t="s">
        <v>773</v>
      </c>
      <c r="M1047" s="4">
        <f>+VLOOKUP(L1047,'Cotizacion menor valor'!$C$2:$M$60,11,0)</f>
        <v>463017.98</v>
      </c>
      <c r="N1047" s="4" t="b">
        <f t="shared" si="16"/>
        <v>1</v>
      </c>
      <c r="O1047">
        <v>21</v>
      </c>
      <c r="P1047" s="2" t="s">
        <v>153</v>
      </c>
      <c r="Q1047">
        <v>993037.24</v>
      </c>
      <c r="R1047">
        <v>463017.98</v>
      </c>
      <c r="S1047">
        <v>11130404.460000001</v>
      </c>
      <c r="T1047" s="5">
        <v>0.53373553241568261</v>
      </c>
    </row>
    <row r="1048" spans="2:20" x14ac:dyDescent="0.2">
      <c r="B1048" s="2">
        <v>1210047</v>
      </c>
      <c r="C1048" s="2" t="s">
        <v>22</v>
      </c>
      <c r="D1048" s="2" t="s">
        <v>50</v>
      </c>
      <c r="E1048" s="3">
        <v>45881.668553240743</v>
      </c>
      <c r="G1048" s="2" t="s">
        <v>937</v>
      </c>
      <c r="H1048" s="2">
        <v>1740435</v>
      </c>
      <c r="I1048" s="2" t="s">
        <v>782</v>
      </c>
      <c r="L1048" s="4" t="s">
        <v>786</v>
      </c>
      <c r="M1048" s="4">
        <f>+VLOOKUP(L1048,'Cotizacion menor valor'!$C$2:$M$60,11,0)</f>
        <v>1287767.8</v>
      </c>
      <c r="N1048" s="4" t="b">
        <f t="shared" si="16"/>
        <v>1</v>
      </c>
      <c r="O1048">
        <v>21</v>
      </c>
      <c r="P1048" s="2" t="s">
        <v>153</v>
      </c>
      <c r="Q1048">
        <v>1864526.6</v>
      </c>
      <c r="R1048">
        <v>1287767.8</v>
      </c>
      <c r="S1048">
        <v>12111934.800000001</v>
      </c>
      <c r="T1048" s="5">
        <v>0.30933256731226039</v>
      </c>
    </row>
    <row r="1049" spans="2:20" x14ac:dyDescent="0.2">
      <c r="B1049" s="2">
        <v>1210047</v>
      </c>
      <c r="C1049" s="2" t="s">
        <v>22</v>
      </c>
      <c r="D1049" s="2" t="s">
        <v>50</v>
      </c>
      <c r="E1049" s="3">
        <v>45881.668553240743</v>
      </c>
      <c r="G1049" s="2" t="s">
        <v>937</v>
      </c>
      <c r="H1049" s="2">
        <v>1740436</v>
      </c>
      <c r="I1049" s="2" t="s">
        <v>795</v>
      </c>
      <c r="L1049" s="4" t="s">
        <v>799</v>
      </c>
      <c r="M1049" s="4">
        <f>+VLOOKUP(L1049,'Cotizacion menor valor'!$C$2:$M$60,11,0)</f>
        <v>711988.41</v>
      </c>
      <c r="N1049" s="4" t="b">
        <f t="shared" si="16"/>
        <v>1</v>
      </c>
      <c r="O1049">
        <v>21</v>
      </c>
      <c r="P1049" s="2" t="s">
        <v>153</v>
      </c>
      <c r="Q1049">
        <v>3077840.67</v>
      </c>
      <c r="R1049">
        <v>711988.41</v>
      </c>
      <c r="S1049">
        <v>49682897.460000001</v>
      </c>
      <c r="T1049" s="5">
        <v>0.76867275264122104</v>
      </c>
    </row>
    <row r="1050" spans="2:20" x14ac:dyDescent="0.2">
      <c r="B1050" s="2">
        <v>1210047</v>
      </c>
      <c r="C1050" s="2" t="s">
        <v>22</v>
      </c>
      <c r="D1050" s="2" t="s">
        <v>50</v>
      </c>
      <c r="E1050" s="3">
        <v>45881.668553240743</v>
      </c>
      <c r="G1050" s="2" t="s">
        <v>937</v>
      </c>
      <c r="H1050" s="2">
        <v>1740437</v>
      </c>
      <c r="I1050" s="2" t="s">
        <v>808</v>
      </c>
      <c r="L1050" s="4" t="s">
        <v>812</v>
      </c>
      <c r="M1050" s="4">
        <f>+VLOOKUP(L1050,'Cotizacion menor valor'!$C$2:$M$60,11,0)</f>
        <v>302802.92</v>
      </c>
      <c r="N1050" s="4" t="b">
        <f t="shared" si="16"/>
        <v>1</v>
      </c>
      <c r="O1050">
        <v>21</v>
      </c>
      <c r="P1050" s="2" t="s">
        <v>153</v>
      </c>
      <c r="Q1050">
        <v>806277.36</v>
      </c>
      <c r="R1050">
        <v>302802.92</v>
      </c>
      <c r="S1050">
        <v>10572963.24</v>
      </c>
      <c r="T1050" s="5">
        <v>0.62444323129698198</v>
      </c>
    </row>
    <row r="1051" spans="2:20" x14ac:dyDescent="0.2">
      <c r="B1051" s="2">
        <v>1210047</v>
      </c>
      <c r="C1051" s="2" t="s">
        <v>22</v>
      </c>
      <c r="D1051" s="2" t="s">
        <v>50</v>
      </c>
      <c r="E1051" s="3">
        <v>45881.668553240743</v>
      </c>
      <c r="G1051" s="2" t="s">
        <v>937</v>
      </c>
      <c r="H1051" s="2">
        <v>1740438</v>
      </c>
      <c r="I1051" s="2" t="s">
        <v>821</v>
      </c>
      <c r="L1051" s="4" t="s">
        <v>825</v>
      </c>
      <c r="M1051" s="4">
        <f>+VLOOKUP(L1051,'Cotizacion menor valor'!$C$2:$M$60,11,0)</f>
        <v>10613242.800000001</v>
      </c>
      <c r="N1051" s="4" t="b">
        <f t="shared" si="16"/>
        <v>1</v>
      </c>
      <c r="O1051">
        <v>21</v>
      </c>
      <c r="P1051" s="2" t="s">
        <v>153</v>
      </c>
      <c r="Q1051">
        <v>14150990.4</v>
      </c>
      <c r="R1051">
        <v>10613242.800000001</v>
      </c>
      <c r="S1051">
        <v>74292699.599999994</v>
      </c>
      <c r="T1051" s="5">
        <v>0.25</v>
      </c>
    </row>
    <row r="1052" spans="2:20" x14ac:dyDescent="0.2">
      <c r="B1052" s="2">
        <v>1210047</v>
      </c>
      <c r="C1052" s="2" t="s">
        <v>22</v>
      </c>
      <c r="D1052" s="2" t="s">
        <v>50</v>
      </c>
      <c r="E1052" s="3">
        <v>45881.668553240743</v>
      </c>
      <c r="G1052" s="2" t="s">
        <v>937</v>
      </c>
      <c r="H1052" s="2">
        <v>1740439</v>
      </c>
      <c r="I1052" s="2" t="s">
        <v>834</v>
      </c>
      <c r="L1052" s="4" t="s">
        <v>838</v>
      </c>
      <c r="M1052" s="4">
        <f>+VLOOKUP(L1052,'Cotizacion menor valor'!$C$2:$M$60,11,0)</f>
        <v>3784567.2</v>
      </c>
      <c r="N1052" s="4" t="b">
        <f t="shared" si="16"/>
        <v>1</v>
      </c>
      <c r="O1052">
        <v>21</v>
      </c>
      <c r="P1052" s="2" t="s">
        <v>153</v>
      </c>
      <c r="Q1052">
        <v>3784567.2</v>
      </c>
      <c r="R1052">
        <v>3784567.2</v>
      </c>
      <c r="S1052">
        <v>0</v>
      </c>
      <c r="T1052" s="5">
        <v>0</v>
      </c>
    </row>
    <row r="1053" spans="2:20" x14ac:dyDescent="0.2">
      <c r="B1053" s="2">
        <v>1210047</v>
      </c>
      <c r="C1053" s="2" t="s">
        <v>22</v>
      </c>
      <c r="D1053" s="2" t="s">
        <v>50</v>
      </c>
      <c r="E1053" s="3">
        <v>45881.668553240743</v>
      </c>
      <c r="G1053" s="2" t="s">
        <v>937</v>
      </c>
      <c r="H1053" s="2">
        <v>1740440</v>
      </c>
      <c r="I1053" s="2" t="s">
        <v>847</v>
      </c>
      <c r="L1053" s="31" t="s">
        <v>847</v>
      </c>
      <c r="M1053" s="4" t="e">
        <f>+VLOOKUP(L1053,'Cotizacion menor valor'!$C$2:$M$60,11,0)</f>
        <v>#N/A</v>
      </c>
      <c r="N1053" s="4" t="str">
        <f t="shared" si="16"/>
        <v>n/a</v>
      </c>
      <c r="O1053">
        <v>1</v>
      </c>
      <c r="P1053" s="2" t="s">
        <v>153</v>
      </c>
      <c r="Q1053">
        <v>0</v>
      </c>
      <c r="R1053">
        <v>0</v>
      </c>
      <c r="S1053">
        <v>0</v>
      </c>
      <c r="T1053" s="5"/>
    </row>
    <row r="1054" spans="2:20" x14ac:dyDescent="0.2">
      <c r="B1054" s="2">
        <v>1210047</v>
      </c>
      <c r="C1054" s="2" t="s">
        <v>22</v>
      </c>
      <c r="D1054" s="2" t="s">
        <v>50</v>
      </c>
      <c r="E1054" s="3">
        <v>45881.668553240743</v>
      </c>
      <c r="G1054" s="2" t="s">
        <v>937</v>
      </c>
      <c r="H1054" s="2">
        <v>1740441</v>
      </c>
      <c r="I1054" s="2" t="s">
        <v>860</v>
      </c>
      <c r="L1054" s="31" t="s">
        <v>860</v>
      </c>
      <c r="M1054" s="4" t="e">
        <f>+VLOOKUP(L1054,'Cotizacion menor valor'!$C$2:$M$60,11,0)</f>
        <v>#N/A</v>
      </c>
      <c r="N1054" s="4" t="str">
        <f t="shared" si="16"/>
        <v>n/a</v>
      </c>
      <c r="O1054">
        <v>1</v>
      </c>
      <c r="P1054" s="2" t="s">
        <v>153</v>
      </c>
      <c r="Q1054">
        <v>3640399765.46</v>
      </c>
      <c r="R1054">
        <v>3564766039.3800001</v>
      </c>
      <c r="S1054">
        <v>75633726.079999998</v>
      </c>
      <c r="T1054" s="5">
        <v>2.0776214414035085E-2</v>
      </c>
    </row>
    <row r="1055" spans="2:20" x14ac:dyDescent="0.2">
      <c r="B1055" s="2">
        <v>1210047</v>
      </c>
      <c r="C1055" s="2" t="s">
        <v>22</v>
      </c>
      <c r="D1055" s="2" t="s">
        <v>50</v>
      </c>
      <c r="E1055" s="3">
        <v>45881.668553240743</v>
      </c>
      <c r="G1055" s="2" t="s">
        <v>937</v>
      </c>
      <c r="H1055" s="2">
        <v>1740442</v>
      </c>
      <c r="I1055" s="2" t="s">
        <v>873</v>
      </c>
      <c r="L1055" s="31" t="s">
        <v>873</v>
      </c>
      <c r="M1055" s="4" t="e">
        <f>+VLOOKUP(L1055,'Cotizacion menor valor'!$C$2:$M$60,11,0)</f>
        <v>#N/A</v>
      </c>
      <c r="N1055" s="4" t="str">
        <f t="shared" si="16"/>
        <v>n/a</v>
      </c>
      <c r="O1055">
        <v>1</v>
      </c>
      <c r="P1055" s="2" t="s">
        <v>153</v>
      </c>
      <c r="Q1055">
        <v>691675955.44000006</v>
      </c>
      <c r="R1055">
        <v>677305547.48000002</v>
      </c>
      <c r="S1055">
        <v>14370407.960000001</v>
      </c>
      <c r="T1055" s="5">
        <v>2.0776214420896656E-2</v>
      </c>
    </row>
    <row r="1056" spans="2:20" x14ac:dyDescent="0.2">
      <c r="B1056" s="2">
        <v>1205618</v>
      </c>
      <c r="C1056" s="2" t="s">
        <v>23</v>
      </c>
      <c r="D1056" s="2" t="s">
        <v>51</v>
      </c>
      <c r="E1056" s="3">
        <v>45881.644456018519</v>
      </c>
      <c r="G1056" s="2" t="s">
        <v>937</v>
      </c>
      <c r="H1056" s="2">
        <v>1740381</v>
      </c>
      <c r="I1056" s="2" t="s">
        <v>64</v>
      </c>
      <c r="L1056" s="4" t="s">
        <v>993</v>
      </c>
      <c r="M1056" s="4" t="e">
        <f>+VLOOKUP(L1056,'Cotizacion menor valor'!$C$2:$M$60,11,0)</f>
        <v>#N/A</v>
      </c>
      <c r="N1056" s="4" t="str">
        <f t="shared" si="16"/>
        <v>n/a</v>
      </c>
      <c r="O1056">
        <v>21</v>
      </c>
      <c r="P1056" s="2" t="s">
        <v>84</v>
      </c>
      <c r="Q1056">
        <v>1450014991.3499999</v>
      </c>
      <c r="R1056">
        <v>1450014991.3499999</v>
      </c>
      <c r="S1056">
        <v>0</v>
      </c>
      <c r="T1056" s="5">
        <v>0</v>
      </c>
    </row>
    <row r="1057" spans="2:20" x14ac:dyDescent="0.2">
      <c r="B1057" s="2">
        <v>1205618</v>
      </c>
      <c r="C1057" s="2" t="s">
        <v>23</v>
      </c>
      <c r="D1057" s="2" t="s">
        <v>51</v>
      </c>
      <c r="E1057" s="3">
        <v>45881.644456018519</v>
      </c>
      <c r="G1057" s="2" t="s">
        <v>937</v>
      </c>
      <c r="H1057" s="2">
        <v>1740382</v>
      </c>
      <c r="I1057" s="2" t="s">
        <v>92</v>
      </c>
      <c r="L1057" s="4" t="s">
        <v>994</v>
      </c>
      <c r="M1057" s="4" t="e">
        <f>+VLOOKUP(L1057,'Cotizacion menor valor'!$C$2:$M$60,11,0)</f>
        <v>#N/A</v>
      </c>
      <c r="N1057" s="4" t="str">
        <f t="shared" si="16"/>
        <v>n/a</v>
      </c>
      <c r="O1057">
        <v>21</v>
      </c>
      <c r="P1057" s="2" t="s">
        <v>84</v>
      </c>
      <c r="Q1057">
        <v>9590460</v>
      </c>
      <c r="R1057">
        <v>9590460</v>
      </c>
      <c r="S1057">
        <v>0</v>
      </c>
      <c r="T1057" s="5">
        <v>0</v>
      </c>
    </row>
    <row r="1058" spans="2:20" x14ac:dyDescent="0.2">
      <c r="B1058" s="2">
        <v>1205618</v>
      </c>
      <c r="C1058" s="2" t="s">
        <v>23</v>
      </c>
      <c r="D1058" s="2" t="s">
        <v>51</v>
      </c>
      <c r="E1058" s="3">
        <v>45881.644456018519</v>
      </c>
      <c r="G1058" s="2" t="s">
        <v>937</v>
      </c>
      <c r="H1058" s="2">
        <v>1740383</v>
      </c>
      <c r="I1058" s="2" t="s">
        <v>105</v>
      </c>
      <c r="L1058" s="31" t="s">
        <v>997</v>
      </c>
      <c r="M1058" s="4" t="e">
        <f>+VLOOKUP(L1058,'Cotizacion menor valor'!$C$2:$M$60,11,0)</f>
        <v>#N/A</v>
      </c>
      <c r="N1058" s="4" t="str">
        <f t="shared" si="16"/>
        <v>n/a</v>
      </c>
      <c r="O1058">
        <v>21</v>
      </c>
      <c r="P1058" s="2" t="s">
        <v>84</v>
      </c>
      <c r="Q1058">
        <v>935307.52</v>
      </c>
      <c r="R1058">
        <v>935307.52</v>
      </c>
      <c r="S1058">
        <v>0</v>
      </c>
      <c r="T1058" s="5">
        <v>0</v>
      </c>
    </row>
    <row r="1059" spans="2:20" x14ac:dyDescent="0.2">
      <c r="B1059" s="2">
        <v>1205618</v>
      </c>
      <c r="C1059" s="2" t="s">
        <v>23</v>
      </c>
      <c r="D1059" s="2" t="s">
        <v>51</v>
      </c>
      <c r="E1059" s="3">
        <v>45881.644456018519</v>
      </c>
      <c r="G1059" s="2" t="s">
        <v>937</v>
      </c>
      <c r="H1059" s="2">
        <v>1740384</v>
      </c>
      <c r="I1059" s="2" t="s">
        <v>118</v>
      </c>
      <c r="L1059" s="4" t="s">
        <v>995</v>
      </c>
      <c r="M1059" s="4" t="e">
        <f>+VLOOKUP(L1059,'Cotizacion menor valor'!$C$2:$M$60,11,0)</f>
        <v>#N/A</v>
      </c>
      <c r="N1059" s="4" t="str">
        <f t="shared" si="16"/>
        <v>n/a</v>
      </c>
      <c r="O1059">
        <v>21</v>
      </c>
      <c r="P1059" s="2" t="s">
        <v>84</v>
      </c>
      <c r="Q1059">
        <v>87282455.790000007</v>
      </c>
      <c r="R1059">
        <v>87282455.790000007</v>
      </c>
      <c r="S1059">
        <v>0</v>
      </c>
      <c r="T1059" s="5">
        <v>0</v>
      </c>
    </row>
    <row r="1060" spans="2:20" x14ac:dyDescent="0.2">
      <c r="B1060" s="2">
        <v>1205618</v>
      </c>
      <c r="C1060" s="2" t="s">
        <v>23</v>
      </c>
      <c r="D1060" s="2" t="s">
        <v>51</v>
      </c>
      <c r="E1060" s="3">
        <v>45881.644456018519</v>
      </c>
      <c r="G1060" s="2" t="s">
        <v>937</v>
      </c>
      <c r="H1060" s="2">
        <v>1740385</v>
      </c>
      <c r="I1060" s="2" t="s">
        <v>131</v>
      </c>
      <c r="L1060" s="4" t="s">
        <v>996</v>
      </c>
      <c r="M1060" s="4" t="e">
        <f>+VLOOKUP(L1060,'Cotizacion menor valor'!$C$2:$M$60,11,0)</f>
        <v>#N/A</v>
      </c>
      <c r="N1060" s="4" t="str">
        <f t="shared" si="16"/>
        <v>n/a</v>
      </c>
      <c r="O1060">
        <v>21</v>
      </c>
      <c r="P1060" s="2" t="s">
        <v>84</v>
      </c>
      <c r="Q1060">
        <v>25340067.809999999</v>
      </c>
      <c r="R1060">
        <v>25340067.809999999</v>
      </c>
      <c r="S1060">
        <v>0</v>
      </c>
      <c r="T1060" s="5">
        <v>0</v>
      </c>
    </row>
    <row r="1061" spans="2:20" x14ac:dyDescent="0.2">
      <c r="B1061" s="2">
        <v>1205618</v>
      </c>
      <c r="C1061" s="2" t="s">
        <v>23</v>
      </c>
      <c r="D1061" s="2" t="s">
        <v>51</v>
      </c>
      <c r="E1061" s="3">
        <v>45881.644456018519</v>
      </c>
      <c r="G1061" s="2" t="s">
        <v>937</v>
      </c>
      <c r="H1061" s="2">
        <v>1740386</v>
      </c>
      <c r="I1061" s="2" t="s">
        <v>144</v>
      </c>
      <c r="L1061" s="4" t="s">
        <v>148</v>
      </c>
      <c r="M1061" s="4">
        <f>+VLOOKUP(L1061,'Cotizacion menor valor'!$C$2:$M$60,11,0)</f>
        <v>2885395.65</v>
      </c>
      <c r="N1061" s="4" t="b">
        <f t="shared" si="16"/>
        <v>1</v>
      </c>
      <c r="O1061">
        <v>21</v>
      </c>
      <c r="P1061" s="2" t="s">
        <v>153</v>
      </c>
      <c r="Q1061">
        <v>3107185.55</v>
      </c>
      <c r="R1061">
        <v>2885395.65</v>
      </c>
      <c r="S1061">
        <v>4657587.9000000004</v>
      </c>
      <c r="T1061" s="5">
        <v>7.1379676698097416E-2</v>
      </c>
    </row>
    <row r="1062" spans="2:20" x14ac:dyDescent="0.2">
      <c r="B1062" s="2">
        <v>1205618</v>
      </c>
      <c r="C1062" s="2" t="s">
        <v>23</v>
      </c>
      <c r="D1062" s="2" t="s">
        <v>51</v>
      </c>
      <c r="E1062" s="3">
        <v>45881.644456018519</v>
      </c>
      <c r="G1062" s="2" t="s">
        <v>937</v>
      </c>
      <c r="H1062" s="2">
        <v>1740387</v>
      </c>
      <c r="I1062" s="2" t="s">
        <v>158</v>
      </c>
      <c r="L1062" s="4" t="s">
        <v>162</v>
      </c>
      <c r="M1062" s="4">
        <f>+VLOOKUP(L1062,'Cotizacion menor valor'!$C$2:$M$60,11,0)</f>
        <v>1518675.72</v>
      </c>
      <c r="N1062" s="4" t="b">
        <f t="shared" si="16"/>
        <v>1</v>
      </c>
      <c r="O1062">
        <v>21</v>
      </c>
      <c r="P1062" s="2" t="s">
        <v>153</v>
      </c>
      <c r="Q1062">
        <v>2122648.56</v>
      </c>
      <c r="R1062">
        <v>1518675.72</v>
      </c>
      <c r="S1062">
        <v>12683429.640000001</v>
      </c>
      <c r="T1062" s="5">
        <v>0.28453737061400308</v>
      </c>
    </row>
    <row r="1063" spans="2:20" x14ac:dyDescent="0.2">
      <c r="B1063" s="2">
        <v>1205618</v>
      </c>
      <c r="C1063" s="2" t="s">
        <v>23</v>
      </c>
      <c r="D1063" s="2" t="s">
        <v>51</v>
      </c>
      <c r="E1063" s="3">
        <v>45881.644456018519</v>
      </c>
      <c r="G1063" s="2" t="s">
        <v>937</v>
      </c>
      <c r="H1063" s="2">
        <v>1740388</v>
      </c>
      <c r="I1063" s="2" t="s">
        <v>171</v>
      </c>
      <c r="L1063" s="4" t="s">
        <v>175</v>
      </c>
      <c r="M1063" s="4">
        <f>+VLOOKUP(L1063,'Cotizacion menor valor'!$C$2:$M$60,11,0)</f>
        <v>2641589.5</v>
      </c>
      <c r="N1063" s="4" t="b">
        <f t="shared" si="16"/>
        <v>1</v>
      </c>
      <c r="O1063">
        <v>21</v>
      </c>
      <c r="P1063" s="2" t="s">
        <v>153</v>
      </c>
      <c r="Q1063">
        <v>3954597.45</v>
      </c>
      <c r="R1063">
        <v>2641589.5</v>
      </c>
      <c r="S1063">
        <v>27573166.949999999</v>
      </c>
      <c r="T1063" s="5">
        <v>0.33202063335169552</v>
      </c>
    </row>
    <row r="1064" spans="2:20" x14ac:dyDescent="0.2">
      <c r="B1064" s="2">
        <v>1205618</v>
      </c>
      <c r="C1064" s="2" t="s">
        <v>23</v>
      </c>
      <c r="D1064" s="2" t="s">
        <v>51</v>
      </c>
      <c r="E1064" s="3">
        <v>45881.644456018519</v>
      </c>
      <c r="G1064" s="2" t="s">
        <v>937</v>
      </c>
      <c r="H1064" s="2">
        <v>1740389</v>
      </c>
      <c r="I1064" s="2" t="s">
        <v>184</v>
      </c>
      <c r="L1064" s="4" t="s">
        <v>188</v>
      </c>
      <c r="M1064" s="4">
        <f>+VLOOKUP(L1064,'Cotizacion menor valor'!$C$2:$M$60,11,0)</f>
        <v>1236194.1000000001</v>
      </c>
      <c r="N1064" s="4" t="b">
        <f t="shared" si="16"/>
        <v>1</v>
      </c>
      <c r="O1064">
        <v>21</v>
      </c>
      <c r="P1064" s="2" t="s">
        <v>153</v>
      </c>
      <c r="Q1064">
        <v>2264158.98</v>
      </c>
      <c r="R1064">
        <v>1236194.1000000001</v>
      </c>
      <c r="S1064">
        <v>21587262.48</v>
      </c>
      <c r="T1064" s="5">
        <v>0.45401621046946095</v>
      </c>
    </row>
    <row r="1065" spans="2:20" x14ac:dyDescent="0.2">
      <c r="B1065" s="2">
        <v>1205618</v>
      </c>
      <c r="C1065" s="2" t="s">
        <v>23</v>
      </c>
      <c r="D1065" s="2" t="s">
        <v>51</v>
      </c>
      <c r="E1065" s="3">
        <v>45881.644456018519</v>
      </c>
      <c r="G1065" s="2" t="s">
        <v>937</v>
      </c>
      <c r="H1065" s="2">
        <v>1740390</v>
      </c>
      <c r="I1065" s="2" t="s">
        <v>197</v>
      </c>
      <c r="L1065" s="4" t="s">
        <v>201</v>
      </c>
      <c r="M1065" s="4">
        <f>+VLOOKUP(L1065,'Cotizacion menor valor'!$C$2:$M$60,11,0)</f>
        <v>3156483.66</v>
      </c>
      <c r="N1065" s="4" t="b">
        <f t="shared" si="16"/>
        <v>1</v>
      </c>
      <c r="O1065">
        <v>21</v>
      </c>
      <c r="P1065" s="2" t="s">
        <v>153</v>
      </c>
      <c r="Q1065">
        <v>5935735.5899999999</v>
      </c>
      <c r="R1065">
        <v>3156483.66</v>
      </c>
      <c r="S1065">
        <v>58364290.530000001</v>
      </c>
      <c r="T1065" s="5">
        <v>0.46822367470044263</v>
      </c>
    </row>
    <row r="1066" spans="2:20" x14ac:dyDescent="0.2">
      <c r="B1066" s="2">
        <v>1205618</v>
      </c>
      <c r="C1066" s="2" t="s">
        <v>23</v>
      </c>
      <c r="D1066" s="2" t="s">
        <v>51</v>
      </c>
      <c r="E1066" s="3">
        <v>45881.644456018519</v>
      </c>
      <c r="G1066" s="2" t="s">
        <v>937</v>
      </c>
      <c r="H1066" s="2">
        <v>1740391</v>
      </c>
      <c r="I1066" s="2" t="s">
        <v>210</v>
      </c>
      <c r="L1066" s="4" t="s">
        <v>214</v>
      </c>
      <c r="M1066" s="4">
        <f>+VLOOKUP(L1066,'Cotizacion menor valor'!$C$2:$M$60,11,0)</f>
        <v>3062101.38</v>
      </c>
      <c r="N1066" s="4" t="b">
        <f t="shared" si="16"/>
        <v>1</v>
      </c>
      <c r="O1066">
        <v>21</v>
      </c>
      <c r="P1066" s="2" t="s">
        <v>153</v>
      </c>
      <c r="Q1066">
        <v>6509456.0999999996</v>
      </c>
      <c r="R1066">
        <v>3062101.38</v>
      </c>
      <c r="S1066">
        <v>72394449.120000005</v>
      </c>
      <c r="T1066" s="5">
        <v>0.52959182257946247</v>
      </c>
    </row>
    <row r="1067" spans="2:20" x14ac:dyDescent="0.2">
      <c r="B1067" s="2">
        <v>1205618</v>
      </c>
      <c r="C1067" s="2" t="s">
        <v>23</v>
      </c>
      <c r="D1067" s="2" t="s">
        <v>51</v>
      </c>
      <c r="E1067" s="3">
        <v>45881.644456018519</v>
      </c>
      <c r="G1067" s="2" t="s">
        <v>937</v>
      </c>
      <c r="H1067" s="2">
        <v>1740392</v>
      </c>
      <c r="I1067" s="2" t="s">
        <v>223</v>
      </c>
      <c r="L1067" s="4" t="s">
        <v>227</v>
      </c>
      <c r="M1067" s="4">
        <f>+VLOOKUP(L1067,'Cotizacion menor valor'!$C$2:$M$60,11,0)</f>
        <v>355254.39</v>
      </c>
      <c r="N1067" s="4" t="b">
        <f t="shared" si="16"/>
        <v>1</v>
      </c>
      <c r="O1067">
        <v>21</v>
      </c>
      <c r="P1067" s="2" t="s">
        <v>153</v>
      </c>
      <c r="Q1067">
        <v>566039.1</v>
      </c>
      <c r="R1067">
        <v>355254.39</v>
      </c>
      <c r="S1067">
        <v>4426478.91</v>
      </c>
      <c r="T1067" s="5">
        <v>0.37238542355112925</v>
      </c>
    </row>
    <row r="1068" spans="2:20" x14ac:dyDescent="0.2">
      <c r="B1068" s="2">
        <v>1205618</v>
      </c>
      <c r="C1068" s="2" t="s">
        <v>23</v>
      </c>
      <c r="D1068" s="2" t="s">
        <v>51</v>
      </c>
      <c r="E1068" s="3">
        <v>45881.644456018519</v>
      </c>
      <c r="G1068" s="2" t="s">
        <v>937</v>
      </c>
      <c r="H1068" s="2">
        <v>1740393</v>
      </c>
      <c r="I1068" s="2" t="s">
        <v>236</v>
      </c>
      <c r="L1068" s="4" t="s">
        <v>240</v>
      </c>
      <c r="M1068" s="4">
        <f>+VLOOKUP(L1068,'Cotizacion menor valor'!$C$2:$M$60,11,0)</f>
        <v>293916.18</v>
      </c>
      <c r="N1068" s="4" t="b">
        <f t="shared" si="16"/>
        <v>1</v>
      </c>
      <c r="O1068">
        <v>21</v>
      </c>
      <c r="P1068" s="2" t="s">
        <v>153</v>
      </c>
      <c r="Q1068">
        <v>495285.18</v>
      </c>
      <c r="R1068">
        <v>293916.18</v>
      </c>
      <c r="S1068">
        <v>4228749</v>
      </c>
      <c r="T1068" s="5">
        <v>0.40657182595287827</v>
      </c>
    </row>
    <row r="1069" spans="2:20" x14ac:dyDescent="0.2">
      <c r="B1069" s="2">
        <v>1205618</v>
      </c>
      <c r="C1069" s="2" t="s">
        <v>23</v>
      </c>
      <c r="D1069" s="2" t="s">
        <v>51</v>
      </c>
      <c r="E1069" s="3">
        <v>45881.644456018519</v>
      </c>
      <c r="G1069" s="2" t="s">
        <v>937</v>
      </c>
      <c r="H1069" s="2">
        <v>1740394</v>
      </c>
      <c r="I1069" s="2" t="s">
        <v>249</v>
      </c>
      <c r="L1069" s="4" t="s">
        <v>253</v>
      </c>
      <c r="M1069" s="4">
        <f>+VLOOKUP(L1069,'Cotizacion menor valor'!$C$2:$M$60,11,0)</f>
        <v>7909194.9000000004</v>
      </c>
      <c r="N1069" s="4" t="b">
        <f t="shared" si="16"/>
        <v>1</v>
      </c>
      <c r="O1069">
        <v>21</v>
      </c>
      <c r="P1069" s="2" t="s">
        <v>153</v>
      </c>
      <c r="Q1069">
        <v>7909194.9000000004</v>
      </c>
      <c r="R1069">
        <v>7909194.9000000004</v>
      </c>
      <c r="S1069">
        <v>0</v>
      </c>
      <c r="T1069" s="5">
        <v>0</v>
      </c>
    </row>
    <row r="1070" spans="2:20" x14ac:dyDescent="0.2">
      <c r="B1070" s="2">
        <v>1205618</v>
      </c>
      <c r="C1070" s="2" t="s">
        <v>23</v>
      </c>
      <c r="D1070" s="2" t="s">
        <v>51</v>
      </c>
      <c r="E1070" s="3">
        <v>45881.644456018519</v>
      </c>
      <c r="G1070" s="2" t="s">
        <v>937</v>
      </c>
      <c r="H1070" s="2">
        <v>1740395</v>
      </c>
      <c r="I1070" s="2" t="s">
        <v>262</v>
      </c>
      <c r="L1070" s="4" t="s">
        <v>266</v>
      </c>
      <c r="M1070" s="4">
        <f>+VLOOKUP(L1070,'Cotizacion menor valor'!$C$2:$M$60,11,0)</f>
        <v>1981138.14</v>
      </c>
      <c r="N1070" s="4" t="b">
        <f t="shared" si="16"/>
        <v>1</v>
      </c>
      <c r="O1070">
        <v>21</v>
      </c>
      <c r="P1070" s="2" t="s">
        <v>153</v>
      </c>
      <c r="Q1070">
        <v>1981138.14</v>
      </c>
      <c r="R1070">
        <v>1981138.14</v>
      </c>
      <c r="S1070">
        <v>0</v>
      </c>
      <c r="T1070" s="5">
        <v>0</v>
      </c>
    </row>
    <row r="1071" spans="2:20" x14ac:dyDescent="0.2">
      <c r="B1071" s="2">
        <v>1205618</v>
      </c>
      <c r="C1071" s="2" t="s">
        <v>23</v>
      </c>
      <c r="D1071" s="2" t="s">
        <v>51</v>
      </c>
      <c r="E1071" s="3">
        <v>45881.644456018519</v>
      </c>
      <c r="G1071" s="2" t="s">
        <v>937</v>
      </c>
      <c r="H1071" s="2">
        <v>1740396</v>
      </c>
      <c r="I1071" s="2" t="s">
        <v>275</v>
      </c>
      <c r="L1071" s="4" t="s">
        <v>279</v>
      </c>
      <c r="M1071" s="4">
        <f>+VLOOKUP(L1071,'Cotizacion menor valor'!$C$2:$M$60,11,0)</f>
        <v>820677.36</v>
      </c>
      <c r="N1071" s="4" t="b">
        <f t="shared" si="16"/>
        <v>1</v>
      </c>
      <c r="O1071">
        <v>21</v>
      </c>
      <c r="P1071" s="2" t="s">
        <v>153</v>
      </c>
      <c r="Q1071">
        <v>2122648.56</v>
      </c>
      <c r="R1071">
        <v>820677.36</v>
      </c>
      <c r="S1071">
        <v>27341395.199999999</v>
      </c>
      <c r="T1071" s="5">
        <v>0.61337106129334951</v>
      </c>
    </row>
    <row r="1072" spans="2:20" x14ac:dyDescent="0.2">
      <c r="B1072" s="2">
        <v>1205618</v>
      </c>
      <c r="C1072" s="2" t="s">
        <v>23</v>
      </c>
      <c r="D1072" s="2" t="s">
        <v>51</v>
      </c>
      <c r="E1072" s="3">
        <v>45881.644456018519</v>
      </c>
      <c r="G1072" s="2" t="s">
        <v>937</v>
      </c>
      <c r="H1072" s="2">
        <v>1740397</v>
      </c>
      <c r="I1072" s="2" t="s">
        <v>288</v>
      </c>
      <c r="L1072" s="4" t="s">
        <v>292</v>
      </c>
      <c r="M1072" s="4">
        <f>+VLOOKUP(L1072,'Cotizacion menor valor'!$C$2:$M$60,11,0)</f>
        <v>1371786</v>
      </c>
      <c r="N1072" s="4" t="b">
        <f t="shared" si="16"/>
        <v>1</v>
      </c>
      <c r="O1072">
        <v>21</v>
      </c>
      <c r="P1072" s="2" t="s">
        <v>153</v>
      </c>
      <c r="Q1072">
        <v>1981138.14</v>
      </c>
      <c r="R1072">
        <v>1371786</v>
      </c>
      <c r="S1072">
        <v>12796394.939999999</v>
      </c>
      <c r="T1072" s="5">
        <v>0.30757680532060222</v>
      </c>
    </row>
    <row r="1073" spans="2:20" x14ac:dyDescent="0.2">
      <c r="B1073" s="2">
        <v>1205618</v>
      </c>
      <c r="C1073" s="2" t="s">
        <v>23</v>
      </c>
      <c r="D1073" s="2" t="s">
        <v>51</v>
      </c>
      <c r="E1073" s="3">
        <v>45881.644456018519</v>
      </c>
      <c r="G1073" s="2" t="s">
        <v>937</v>
      </c>
      <c r="H1073" s="2">
        <v>1740398</v>
      </c>
      <c r="I1073" s="2" t="s">
        <v>301</v>
      </c>
      <c r="L1073" s="4" t="s">
        <v>305</v>
      </c>
      <c r="M1073" s="4">
        <f>+VLOOKUP(L1073,'Cotizacion menor valor'!$C$2:$M$60,11,0)</f>
        <v>661411.38</v>
      </c>
      <c r="N1073" s="4" t="b">
        <f t="shared" si="16"/>
        <v>1</v>
      </c>
      <c r="O1073">
        <v>21</v>
      </c>
      <c r="P1073" s="2" t="s">
        <v>153</v>
      </c>
      <c r="Q1073">
        <v>990569.07</v>
      </c>
      <c r="R1073">
        <v>661411.38</v>
      </c>
      <c r="S1073">
        <v>6912311.4900000002</v>
      </c>
      <c r="T1073" s="5">
        <v>0.33229150795108109</v>
      </c>
    </row>
    <row r="1074" spans="2:20" x14ac:dyDescent="0.2">
      <c r="B1074" s="2">
        <v>1205618</v>
      </c>
      <c r="C1074" s="2" t="s">
        <v>23</v>
      </c>
      <c r="D1074" s="2" t="s">
        <v>51</v>
      </c>
      <c r="E1074" s="3">
        <v>45881.644456018519</v>
      </c>
      <c r="G1074" s="2" t="s">
        <v>937</v>
      </c>
      <c r="H1074" s="2">
        <v>1740399</v>
      </c>
      <c r="I1074" s="2" t="s">
        <v>314</v>
      </c>
      <c r="L1074" s="4" t="s">
        <v>318</v>
      </c>
      <c r="M1074" s="4">
        <f>+VLOOKUP(L1074,'Cotizacion menor valor'!$C$2:$M$60,11,0)</f>
        <v>2655015.5499999998</v>
      </c>
      <c r="N1074" s="4" t="b">
        <f t="shared" si="16"/>
        <v>1</v>
      </c>
      <c r="O1074">
        <v>21</v>
      </c>
      <c r="P1074" s="2" t="s">
        <v>153</v>
      </c>
      <c r="Q1074">
        <v>2655015.5499999998</v>
      </c>
      <c r="R1074">
        <v>2655015.5499999998</v>
      </c>
      <c r="S1074">
        <v>0</v>
      </c>
      <c r="T1074" s="5">
        <v>0</v>
      </c>
    </row>
    <row r="1075" spans="2:20" x14ac:dyDescent="0.2">
      <c r="B1075" s="2">
        <v>1205618</v>
      </c>
      <c r="C1075" s="2" t="s">
        <v>23</v>
      </c>
      <c r="D1075" s="2" t="s">
        <v>51</v>
      </c>
      <c r="E1075" s="3">
        <v>45881.644456018519</v>
      </c>
      <c r="G1075" s="2" t="s">
        <v>937</v>
      </c>
      <c r="H1075" s="2">
        <v>1740400</v>
      </c>
      <c r="I1075" s="2" t="s">
        <v>327</v>
      </c>
      <c r="L1075" s="4" t="s">
        <v>331</v>
      </c>
      <c r="M1075" s="4">
        <f>+VLOOKUP(L1075,'Cotizacion menor valor'!$C$2:$M$60,11,0)</f>
        <v>1330085.46</v>
      </c>
      <c r="N1075" s="4" t="b">
        <f t="shared" si="16"/>
        <v>1</v>
      </c>
      <c r="O1075">
        <v>21</v>
      </c>
      <c r="P1075" s="2" t="s">
        <v>153</v>
      </c>
      <c r="Q1075">
        <v>1330085.46</v>
      </c>
      <c r="R1075">
        <v>1330085.46</v>
      </c>
      <c r="S1075">
        <v>0</v>
      </c>
      <c r="T1075" s="5">
        <v>0</v>
      </c>
    </row>
    <row r="1076" spans="2:20" x14ac:dyDescent="0.2">
      <c r="B1076" s="2">
        <v>1205618</v>
      </c>
      <c r="C1076" s="2" t="s">
        <v>23</v>
      </c>
      <c r="D1076" s="2" t="s">
        <v>51</v>
      </c>
      <c r="E1076" s="3">
        <v>45881.644456018519</v>
      </c>
      <c r="G1076" s="2" t="s">
        <v>937</v>
      </c>
      <c r="H1076" s="2">
        <v>1740401</v>
      </c>
      <c r="I1076" s="2" t="s">
        <v>340</v>
      </c>
      <c r="L1076" s="4" t="s">
        <v>344</v>
      </c>
      <c r="M1076" s="4">
        <f>+VLOOKUP(L1076,'Cotizacion menor valor'!$C$2:$M$60,11,0)</f>
        <v>215877.7</v>
      </c>
      <c r="N1076" s="4" t="b">
        <f t="shared" si="16"/>
        <v>1</v>
      </c>
      <c r="O1076">
        <v>21</v>
      </c>
      <c r="P1076" s="2" t="s">
        <v>153</v>
      </c>
      <c r="Q1076">
        <v>215877.7</v>
      </c>
      <c r="R1076">
        <v>215877.7</v>
      </c>
      <c r="S1076">
        <v>0</v>
      </c>
      <c r="T1076" s="5">
        <v>0</v>
      </c>
    </row>
    <row r="1077" spans="2:20" x14ac:dyDescent="0.2">
      <c r="B1077" s="2">
        <v>1205618</v>
      </c>
      <c r="C1077" s="2" t="s">
        <v>23</v>
      </c>
      <c r="D1077" s="2" t="s">
        <v>51</v>
      </c>
      <c r="E1077" s="3">
        <v>45881.644456018519</v>
      </c>
      <c r="G1077" s="2" t="s">
        <v>937</v>
      </c>
      <c r="H1077" s="2">
        <v>1740402</v>
      </c>
      <c r="I1077" s="2" t="s">
        <v>353</v>
      </c>
      <c r="L1077" s="4" t="s">
        <v>357</v>
      </c>
      <c r="M1077" s="4">
        <f>+VLOOKUP(L1077,'Cotizacion menor valor'!$C$2:$M$60,11,0)</f>
        <v>1388728.4</v>
      </c>
      <c r="N1077" s="4" t="b">
        <f t="shared" si="16"/>
        <v>1</v>
      </c>
      <c r="O1077">
        <v>21</v>
      </c>
      <c r="P1077" s="2" t="s">
        <v>153</v>
      </c>
      <c r="Q1077">
        <v>1388728.4</v>
      </c>
      <c r="R1077">
        <v>1388728.4</v>
      </c>
      <c r="S1077">
        <v>0</v>
      </c>
      <c r="T1077" s="5">
        <v>0</v>
      </c>
    </row>
    <row r="1078" spans="2:20" x14ac:dyDescent="0.2">
      <c r="B1078" s="2">
        <v>1205618</v>
      </c>
      <c r="C1078" s="2" t="s">
        <v>23</v>
      </c>
      <c r="D1078" s="2" t="s">
        <v>51</v>
      </c>
      <c r="E1078" s="3">
        <v>45881.644456018519</v>
      </c>
      <c r="G1078" s="2" t="s">
        <v>937</v>
      </c>
      <c r="H1078" s="2">
        <v>1740403</v>
      </c>
      <c r="I1078" s="2" t="s">
        <v>366</v>
      </c>
      <c r="L1078" s="4" t="s">
        <v>370</v>
      </c>
      <c r="M1078" s="4">
        <f>+VLOOKUP(L1078,'Cotizacion menor valor'!$C$2:$M$60,11,0)</f>
        <v>678493.56</v>
      </c>
      <c r="N1078" s="4" t="b">
        <f t="shared" si="16"/>
        <v>1</v>
      </c>
      <c r="O1078">
        <v>21</v>
      </c>
      <c r="P1078" s="2" t="s">
        <v>153</v>
      </c>
      <c r="Q1078">
        <v>678493.56</v>
      </c>
      <c r="R1078">
        <v>678493.56</v>
      </c>
      <c r="S1078">
        <v>0</v>
      </c>
      <c r="T1078" s="5">
        <v>0</v>
      </c>
    </row>
    <row r="1079" spans="2:20" x14ac:dyDescent="0.2">
      <c r="B1079" s="2">
        <v>1205618</v>
      </c>
      <c r="C1079" s="2" t="s">
        <v>23</v>
      </c>
      <c r="D1079" s="2" t="s">
        <v>51</v>
      </c>
      <c r="E1079" s="3">
        <v>45881.644456018519</v>
      </c>
      <c r="G1079" s="2" t="s">
        <v>937</v>
      </c>
      <c r="H1079" s="2">
        <v>1740404</v>
      </c>
      <c r="I1079" s="2" t="s">
        <v>379</v>
      </c>
      <c r="L1079" s="4" t="s">
        <v>383</v>
      </c>
      <c r="M1079" s="4">
        <f>+VLOOKUP(L1079,'Cotizacion menor valor'!$C$2:$M$60,11,0)</f>
        <v>3347515.15</v>
      </c>
      <c r="N1079" s="4" t="b">
        <f t="shared" si="16"/>
        <v>1</v>
      </c>
      <c r="O1079">
        <v>21</v>
      </c>
      <c r="P1079" s="2" t="s">
        <v>153</v>
      </c>
      <c r="Q1079">
        <v>3347515.15</v>
      </c>
      <c r="R1079">
        <v>3347515.15</v>
      </c>
      <c r="S1079">
        <v>0</v>
      </c>
      <c r="T1079" s="5">
        <v>0</v>
      </c>
    </row>
    <row r="1080" spans="2:20" x14ac:dyDescent="0.2">
      <c r="B1080" s="2">
        <v>1205618</v>
      </c>
      <c r="C1080" s="2" t="s">
        <v>23</v>
      </c>
      <c r="D1080" s="2" t="s">
        <v>51</v>
      </c>
      <c r="E1080" s="3">
        <v>45881.644456018519</v>
      </c>
      <c r="G1080" s="2" t="s">
        <v>937</v>
      </c>
      <c r="H1080" s="2">
        <v>1740405</v>
      </c>
      <c r="I1080" s="2" t="s">
        <v>392</v>
      </c>
      <c r="L1080" s="4" t="s">
        <v>396</v>
      </c>
      <c r="M1080" s="4">
        <f>+VLOOKUP(L1080,'Cotizacion menor valor'!$C$2:$M$60,11,0)</f>
        <v>559044.72</v>
      </c>
      <c r="N1080" s="4" t="b">
        <f t="shared" si="16"/>
        <v>1</v>
      </c>
      <c r="O1080">
        <v>21</v>
      </c>
      <c r="P1080" s="2" t="s">
        <v>153</v>
      </c>
      <c r="Q1080">
        <v>559044.72</v>
      </c>
      <c r="R1080">
        <v>559044.72</v>
      </c>
      <c r="S1080">
        <v>0</v>
      </c>
      <c r="T1080" s="5">
        <v>0</v>
      </c>
    </row>
    <row r="1081" spans="2:20" x14ac:dyDescent="0.2">
      <c r="B1081" s="2">
        <v>1205618</v>
      </c>
      <c r="C1081" s="2" t="s">
        <v>23</v>
      </c>
      <c r="D1081" s="2" t="s">
        <v>51</v>
      </c>
      <c r="E1081" s="3">
        <v>45881.644456018519</v>
      </c>
      <c r="G1081" s="2" t="s">
        <v>937</v>
      </c>
      <c r="H1081" s="2">
        <v>1740406</v>
      </c>
      <c r="I1081" s="2" t="s">
        <v>405</v>
      </c>
      <c r="L1081" s="4" t="s">
        <v>409</v>
      </c>
      <c r="M1081" s="4">
        <f>+VLOOKUP(L1081,'Cotizacion menor valor'!$C$2:$M$60,11,0)</f>
        <v>5087777.78</v>
      </c>
      <c r="N1081" s="4" t="b">
        <f t="shared" si="16"/>
        <v>1</v>
      </c>
      <c r="O1081">
        <v>21</v>
      </c>
      <c r="P1081" s="2" t="s">
        <v>153</v>
      </c>
      <c r="Q1081">
        <v>5087777.78</v>
      </c>
      <c r="R1081">
        <v>5087777.78</v>
      </c>
      <c r="S1081">
        <v>0</v>
      </c>
      <c r="T1081" s="5">
        <v>0</v>
      </c>
    </row>
    <row r="1082" spans="2:20" x14ac:dyDescent="0.2">
      <c r="B1082" s="2">
        <v>1205618</v>
      </c>
      <c r="C1082" s="2" t="s">
        <v>23</v>
      </c>
      <c r="D1082" s="2" t="s">
        <v>51</v>
      </c>
      <c r="E1082" s="3">
        <v>45881.644456018519</v>
      </c>
      <c r="G1082" s="2" t="s">
        <v>937</v>
      </c>
      <c r="H1082" s="2">
        <v>1740407</v>
      </c>
      <c r="I1082" s="2" t="s">
        <v>418</v>
      </c>
      <c r="L1082" s="4" t="s">
        <v>422</v>
      </c>
      <c r="M1082" s="4">
        <f>+VLOOKUP(L1082,'Cotizacion menor valor'!$C$2:$M$60,11,0)</f>
        <v>3347515.15</v>
      </c>
      <c r="N1082" s="4" t="b">
        <f t="shared" si="16"/>
        <v>1</v>
      </c>
      <c r="O1082">
        <v>21</v>
      </c>
      <c r="P1082" s="2" t="s">
        <v>153</v>
      </c>
      <c r="Q1082">
        <v>3347515.15</v>
      </c>
      <c r="R1082">
        <v>3347515.15</v>
      </c>
      <c r="S1082">
        <v>0</v>
      </c>
      <c r="T1082" s="5">
        <v>0</v>
      </c>
    </row>
    <row r="1083" spans="2:20" x14ac:dyDescent="0.2">
      <c r="B1083" s="2">
        <v>1205618</v>
      </c>
      <c r="C1083" s="2" t="s">
        <v>23</v>
      </c>
      <c r="D1083" s="2" t="s">
        <v>51</v>
      </c>
      <c r="E1083" s="3">
        <v>45881.644456018519</v>
      </c>
      <c r="G1083" s="2" t="s">
        <v>937</v>
      </c>
      <c r="H1083" s="2">
        <v>1740408</v>
      </c>
      <c r="I1083" s="2" t="s">
        <v>431</v>
      </c>
      <c r="L1083" s="4" t="s">
        <v>435</v>
      </c>
      <c r="M1083" s="4">
        <f>+VLOOKUP(L1083,'Cotizacion menor valor'!$C$2:$M$60,11,0)</f>
        <v>1947760.9</v>
      </c>
      <c r="N1083" s="4" t="b">
        <f t="shared" si="16"/>
        <v>1</v>
      </c>
      <c r="O1083">
        <v>21</v>
      </c>
      <c r="P1083" s="2" t="s">
        <v>153</v>
      </c>
      <c r="Q1083">
        <v>1947760.9</v>
      </c>
      <c r="R1083">
        <v>1947760.9</v>
      </c>
      <c r="S1083">
        <v>0</v>
      </c>
      <c r="T1083" s="5">
        <v>0</v>
      </c>
    </row>
    <row r="1084" spans="2:20" x14ac:dyDescent="0.2">
      <c r="B1084" s="2">
        <v>1205618</v>
      </c>
      <c r="C1084" s="2" t="s">
        <v>23</v>
      </c>
      <c r="D1084" s="2" t="s">
        <v>51</v>
      </c>
      <c r="E1084" s="3">
        <v>45881.644456018519</v>
      </c>
      <c r="G1084" s="2" t="s">
        <v>937</v>
      </c>
      <c r="H1084" s="2">
        <v>1740409</v>
      </c>
      <c r="I1084" s="2" t="s">
        <v>444</v>
      </c>
      <c r="L1084" s="4" t="s">
        <v>448</v>
      </c>
      <c r="M1084" s="4">
        <f>+VLOOKUP(L1084,'Cotizacion menor valor'!$C$2:$M$60,11,0)</f>
        <v>2306665.77</v>
      </c>
      <c r="N1084" s="4" t="b">
        <f t="shared" si="16"/>
        <v>1</v>
      </c>
      <c r="O1084">
        <v>21</v>
      </c>
      <c r="P1084" s="2" t="s">
        <v>153</v>
      </c>
      <c r="Q1084">
        <v>2355091.08</v>
      </c>
      <c r="R1084">
        <v>2306665.77</v>
      </c>
      <c r="S1084">
        <v>1016931.51</v>
      </c>
      <c r="T1084" s="5">
        <v>2.0561969093781291E-2</v>
      </c>
    </row>
    <row r="1085" spans="2:20" x14ac:dyDescent="0.2">
      <c r="B1085" s="2">
        <v>1205618</v>
      </c>
      <c r="C1085" s="2" t="s">
        <v>23</v>
      </c>
      <c r="D1085" s="2" t="s">
        <v>51</v>
      </c>
      <c r="E1085" s="3">
        <v>45881.644456018519</v>
      </c>
      <c r="G1085" s="2" t="s">
        <v>937</v>
      </c>
      <c r="H1085" s="2">
        <v>1740410</v>
      </c>
      <c r="I1085" s="2" t="s">
        <v>457</v>
      </c>
      <c r="L1085" s="4" t="s">
        <v>461</v>
      </c>
      <c r="M1085" s="4">
        <f>+VLOOKUP(L1085,'Cotizacion menor valor'!$C$2:$M$60,11,0)</f>
        <v>2306665.77</v>
      </c>
      <c r="N1085" s="4" t="b">
        <f t="shared" si="16"/>
        <v>1</v>
      </c>
      <c r="O1085">
        <v>21</v>
      </c>
      <c r="P1085" s="2" t="s">
        <v>153</v>
      </c>
      <c r="Q1085">
        <v>2355091.08</v>
      </c>
      <c r="R1085">
        <v>2306665.77</v>
      </c>
      <c r="S1085">
        <v>1016931.51</v>
      </c>
      <c r="T1085" s="5">
        <v>2.0561969093781291E-2</v>
      </c>
    </row>
    <row r="1086" spans="2:20" x14ac:dyDescent="0.2">
      <c r="B1086" s="2">
        <v>1205618</v>
      </c>
      <c r="C1086" s="2" t="s">
        <v>23</v>
      </c>
      <c r="D1086" s="2" t="s">
        <v>51</v>
      </c>
      <c r="E1086" s="3">
        <v>45881.644456018519</v>
      </c>
      <c r="G1086" s="2" t="s">
        <v>937</v>
      </c>
      <c r="H1086" s="2">
        <v>1740411</v>
      </c>
      <c r="I1086" s="2" t="s">
        <v>470</v>
      </c>
      <c r="L1086" s="4" t="s">
        <v>474</v>
      </c>
      <c r="M1086" s="4">
        <f>+VLOOKUP(L1086,'Cotizacion menor valor'!$C$2:$M$60,11,0)</f>
        <v>962329</v>
      </c>
      <c r="N1086" s="4" t="b">
        <f t="shared" si="16"/>
        <v>1</v>
      </c>
      <c r="O1086">
        <v>21</v>
      </c>
      <c r="P1086" s="2" t="s">
        <v>153</v>
      </c>
      <c r="Q1086">
        <v>962329</v>
      </c>
      <c r="R1086">
        <v>962329</v>
      </c>
      <c r="S1086">
        <v>0</v>
      </c>
      <c r="T1086" s="5">
        <v>0</v>
      </c>
    </row>
    <row r="1087" spans="2:20" x14ac:dyDescent="0.2">
      <c r="B1087" s="2">
        <v>1205618</v>
      </c>
      <c r="C1087" s="2" t="s">
        <v>23</v>
      </c>
      <c r="D1087" s="2" t="s">
        <v>51</v>
      </c>
      <c r="E1087" s="3">
        <v>45881.644456018519</v>
      </c>
      <c r="G1087" s="2" t="s">
        <v>937</v>
      </c>
      <c r="H1087" s="2">
        <v>1740412</v>
      </c>
      <c r="I1087" s="2" t="s">
        <v>483</v>
      </c>
      <c r="L1087" s="4" t="s">
        <v>487</v>
      </c>
      <c r="M1087" s="4">
        <f>+VLOOKUP(L1087,'Cotizacion menor valor'!$C$2:$M$60,11,0)</f>
        <v>278177.25</v>
      </c>
      <c r="N1087" s="4" t="b">
        <f t="shared" si="16"/>
        <v>1</v>
      </c>
      <c r="O1087">
        <v>21</v>
      </c>
      <c r="P1087" s="2" t="s">
        <v>153</v>
      </c>
      <c r="Q1087">
        <v>278177.25</v>
      </c>
      <c r="R1087">
        <v>278177.25</v>
      </c>
      <c r="S1087">
        <v>0</v>
      </c>
      <c r="T1087" s="5">
        <v>0</v>
      </c>
    </row>
    <row r="1088" spans="2:20" x14ac:dyDescent="0.2">
      <c r="B1088" s="2">
        <v>1205618</v>
      </c>
      <c r="C1088" s="2" t="s">
        <v>23</v>
      </c>
      <c r="D1088" s="2" t="s">
        <v>51</v>
      </c>
      <c r="E1088" s="3">
        <v>45881.644456018519</v>
      </c>
      <c r="G1088" s="2" t="s">
        <v>937</v>
      </c>
      <c r="H1088" s="2">
        <v>1740413</v>
      </c>
      <c r="I1088" s="2" t="s">
        <v>496</v>
      </c>
      <c r="L1088" s="4" t="s">
        <v>500</v>
      </c>
      <c r="M1088" s="4">
        <f>+VLOOKUP(L1088,'Cotizacion menor valor'!$C$2:$M$60,11,0)</f>
        <v>278177.25</v>
      </c>
      <c r="N1088" s="4" t="b">
        <f t="shared" si="16"/>
        <v>1</v>
      </c>
      <c r="O1088">
        <v>21</v>
      </c>
      <c r="P1088" s="2" t="s">
        <v>153</v>
      </c>
      <c r="Q1088">
        <v>278177.25</v>
      </c>
      <c r="R1088">
        <v>278177.25</v>
      </c>
      <c r="S1088">
        <v>0</v>
      </c>
      <c r="T1088" s="5">
        <v>0</v>
      </c>
    </row>
    <row r="1089" spans="2:20" x14ac:dyDescent="0.2">
      <c r="B1089" s="2">
        <v>1205618</v>
      </c>
      <c r="C1089" s="2" t="s">
        <v>23</v>
      </c>
      <c r="D1089" s="2" t="s">
        <v>51</v>
      </c>
      <c r="E1089" s="3">
        <v>45881.644456018519</v>
      </c>
      <c r="G1089" s="2" t="s">
        <v>937</v>
      </c>
      <c r="H1089" s="2">
        <v>1740414</v>
      </c>
      <c r="I1089" s="2" t="s">
        <v>509</v>
      </c>
      <c r="L1089" s="4" t="s">
        <v>513</v>
      </c>
      <c r="M1089" s="4">
        <f>+VLOOKUP(L1089,'Cotizacion menor valor'!$C$2:$M$60,11,0)</f>
        <v>2471351.1</v>
      </c>
      <c r="N1089" s="4" t="b">
        <f t="shared" si="16"/>
        <v>1</v>
      </c>
      <c r="O1089">
        <v>21</v>
      </c>
      <c r="P1089" s="2" t="s">
        <v>153</v>
      </c>
      <c r="Q1089">
        <v>2846724.3</v>
      </c>
      <c r="R1089">
        <v>2471351.1</v>
      </c>
      <c r="S1089">
        <v>7882837.2000000002</v>
      </c>
      <c r="T1089" s="5">
        <v>0.13186145212586972</v>
      </c>
    </row>
    <row r="1090" spans="2:20" x14ac:dyDescent="0.2">
      <c r="B1090" s="2">
        <v>1205618</v>
      </c>
      <c r="C1090" s="2" t="s">
        <v>23</v>
      </c>
      <c r="D1090" s="2" t="s">
        <v>51</v>
      </c>
      <c r="E1090" s="3">
        <v>45881.644456018519</v>
      </c>
      <c r="G1090" s="2" t="s">
        <v>937</v>
      </c>
      <c r="H1090" s="2">
        <v>1740415</v>
      </c>
      <c r="I1090" s="2" t="s">
        <v>522</v>
      </c>
      <c r="L1090" s="4" t="s">
        <v>526</v>
      </c>
      <c r="M1090" s="4">
        <f>+VLOOKUP(L1090,'Cotizacion menor valor'!$C$2:$M$60,11,0)</f>
        <v>1948296.5</v>
      </c>
      <c r="N1090" s="4" t="b">
        <f t="shared" si="16"/>
        <v>1</v>
      </c>
      <c r="O1090">
        <v>21</v>
      </c>
      <c r="P1090" s="2" t="s">
        <v>153</v>
      </c>
      <c r="Q1090">
        <v>2175998.6</v>
      </c>
      <c r="R1090">
        <v>1948296.5</v>
      </c>
      <c r="S1090">
        <v>4781744.0999999996</v>
      </c>
      <c r="T1090" s="5">
        <v>0.10464257651636356</v>
      </c>
    </row>
    <row r="1091" spans="2:20" x14ac:dyDescent="0.2">
      <c r="B1091" s="2">
        <v>1205618</v>
      </c>
      <c r="C1091" s="2" t="s">
        <v>23</v>
      </c>
      <c r="D1091" s="2" t="s">
        <v>51</v>
      </c>
      <c r="E1091" s="3">
        <v>45881.644456018519</v>
      </c>
      <c r="G1091" s="2" t="s">
        <v>937</v>
      </c>
      <c r="H1091" s="2">
        <v>1740416</v>
      </c>
      <c r="I1091" s="2" t="s">
        <v>535</v>
      </c>
      <c r="L1091" s="4" t="s">
        <v>539</v>
      </c>
      <c r="M1091" s="4">
        <f>+VLOOKUP(L1091,'Cotizacion menor valor'!$C$2:$M$60,11,0)</f>
        <v>1948296.5</v>
      </c>
      <c r="N1091" s="4" t="b">
        <f t="shared" ref="N1091:N1154" si="17">IFERROR(M1091=R1091,"n/a")</f>
        <v>1</v>
      </c>
      <c r="O1091">
        <v>21</v>
      </c>
      <c r="P1091" s="2" t="s">
        <v>153</v>
      </c>
      <c r="Q1091">
        <v>2175998.6</v>
      </c>
      <c r="R1091">
        <v>1948296.5</v>
      </c>
      <c r="S1091">
        <v>4781744.0999999996</v>
      </c>
      <c r="T1091" s="5">
        <v>0.10464257651636356</v>
      </c>
    </row>
    <row r="1092" spans="2:20" x14ac:dyDescent="0.2">
      <c r="B1092" s="2">
        <v>1205618</v>
      </c>
      <c r="C1092" s="2" t="s">
        <v>23</v>
      </c>
      <c r="D1092" s="2" t="s">
        <v>51</v>
      </c>
      <c r="E1092" s="3">
        <v>45881.644456018519</v>
      </c>
      <c r="G1092" s="2" t="s">
        <v>937</v>
      </c>
      <c r="H1092" s="2">
        <v>1740417</v>
      </c>
      <c r="I1092" s="2" t="s">
        <v>548</v>
      </c>
      <c r="L1092" s="4" t="s">
        <v>552</v>
      </c>
      <c r="M1092" s="4">
        <f>+VLOOKUP(L1092,'Cotizacion menor valor'!$C$2:$M$60,11,0)</f>
        <v>8006931.5999999996</v>
      </c>
      <c r="N1092" s="4" t="b">
        <f t="shared" si="17"/>
        <v>1</v>
      </c>
      <c r="O1092">
        <v>21</v>
      </c>
      <c r="P1092" s="2" t="s">
        <v>153</v>
      </c>
      <c r="Q1092">
        <v>9732372.1500000004</v>
      </c>
      <c r="R1092">
        <v>8006931.5999999996</v>
      </c>
      <c r="S1092">
        <v>36234251.549999997</v>
      </c>
      <c r="T1092" s="5">
        <v>0.17728879695583774</v>
      </c>
    </row>
    <row r="1093" spans="2:20" x14ac:dyDescent="0.2">
      <c r="B1093" s="2">
        <v>1205618</v>
      </c>
      <c r="C1093" s="2" t="s">
        <v>23</v>
      </c>
      <c r="D1093" s="2" t="s">
        <v>51</v>
      </c>
      <c r="E1093" s="3">
        <v>45881.644456018519</v>
      </c>
      <c r="G1093" s="2" t="s">
        <v>937</v>
      </c>
      <c r="H1093" s="2">
        <v>1740418</v>
      </c>
      <c r="I1093" s="2" t="s">
        <v>561</v>
      </c>
      <c r="L1093" s="4" t="s">
        <v>565</v>
      </c>
      <c r="M1093" s="4">
        <f>+VLOOKUP(L1093,'Cotizacion menor valor'!$C$2:$M$60,11,0)</f>
        <v>5892156.2000000002</v>
      </c>
      <c r="N1093" s="4" t="b">
        <f t="shared" si="17"/>
        <v>1</v>
      </c>
      <c r="O1093">
        <v>21</v>
      </c>
      <c r="P1093" s="2" t="s">
        <v>153</v>
      </c>
      <c r="Q1093">
        <v>7457024.9000000004</v>
      </c>
      <c r="R1093">
        <v>5892156.2000000002</v>
      </c>
      <c r="S1093">
        <v>32862242.699999999</v>
      </c>
      <c r="T1093" s="5">
        <v>0.20985161253786347</v>
      </c>
    </row>
    <row r="1094" spans="2:20" x14ac:dyDescent="0.2">
      <c r="B1094" s="2">
        <v>1205618</v>
      </c>
      <c r="C1094" s="2" t="s">
        <v>23</v>
      </c>
      <c r="D1094" s="2" t="s">
        <v>51</v>
      </c>
      <c r="E1094" s="3">
        <v>45881.644456018519</v>
      </c>
      <c r="G1094" s="2" t="s">
        <v>937</v>
      </c>
      <c r="H1094" s="2">
        <v>1740419</v>
      </c>
      <c r="I1094" s="2" t="s">
        <v>574</v>
      </c>
      <c r="L1094" s="4" t="s">
        <v>578</v>
      </c>
      <c r="M1094" s="4">
        <f>+VLOOKUP(L1094,'Cotizacion menor valor'!$C$2:$M$60,11,0)</f>
        <v>5892156.2000000002</v>
      </c>
      <c r="N1094" s="4" t="b">
        <f t="shared" si="17"/>
        <v>1</v>
      </c>
      <c r="O1094">
        <v>21</v>
      </c>
      <c r="P1094" s="2" t="s">
        <v>153</v>
      </c>
      <c r="Q1094">
        <v>7457024.9000000004</v>
      </c>
      <c r="R1094">
        <v>5892156.2000000002</v>
      </c>
      <c r="S1094">
        <v>32862242.699999999</v>
      </c>
      <c r="T1094" s="5">
        <v>0.20985161253786347</v>
      </c>
    </row>
    <row r="1095" spans="2:20" x14ac:dyDescent="0.2">
      <c r="B1095" s="2">
        <v>1205618</v>
      </c>
      <c r="C1095" s="2" t="s">
        <v>23</v>
      </c>
      <c r="D1095" s="2" t="s">
        <v>51</v>
      </c>
      <c r="E1095" s="3">
        <v>45881.644456018519</v>
      </c>
      <c r="G1095" s="2" t="s">
        <v>937</v>
      </c>
      <c r="H1095" s="2">
        <v>1740420</v>
      </c>
      <c r="I1095" s="2" t="s">
        <v>587</v>
      </c>
      <c r="L1095" s="4" t="s">
        <v>591</v>
      </c>
      <c r="M1095" s="4">
        <f>+VLOOKUP(L1095,'Cotizacion menor valor'!$C$2:$M$60,11,0)</f>
        <v>1694828.95</v>
      </c>
      <c r="N1095" s="4" t="b">
        <f t="shared" si="17"/>
        <v>1</v>
      </c>
      <c r="O1095">
        <v>21</v>
      </c>
      <c r="P1095" s="2" t="s">
        <v>153</v>
      </c>
      <c r="Q1095">
        <v>1694828.95</v>
      </c>
      <c r="R1095">
        <v>1694828.95</v>
      </c>
      <c r="S1095">
        <v>0</v>
      </c>
      <c r="T1095" s="5">
        <v>0</v>
      </c>
    </row>
    <row r="1096" spans="2:20" x14ac:dyDescent="0.2">
      <c r="B1096" s="2">
        <v>1205618</v>
      </c>
      <c r="C1096" s="2" t="s">
        <v>23</v>
      </c>
      <c r="D1096" s="2" t="s">
        <v>51</v>
      </c>
      <c r="E1096" s="3">
        <v>45881.644456018519</v>
      </c>
      <c r="G1096" s="2" t="s">
        <v>937</v>
      </c>
      <c r="H1096" s="2">
        <v>1740421</v>
      </c>
      <c r="I1096" s="2" t="s">
        <v>600</v>
      </c>
      <c r="L1096" s="4" t="s">
        <v>604</v>
      </c>
      <c r="M1096" s="4">
        <f>+VLOOKUP(L1096,'Cotizacion menor valor'!$C$2:$M$60,11,0)</f>
        <v>1935411.2</v>
      </c>
      <c r="N1096" s="4" t="b">
        <f t="shared" si="17"/>
        <v>1</v>
      </c>
      <c r="O1096">
        <v>21</v>
      </c>
      <c r="P1096" s="2" t="s">
        <v>153</v>
      </c>
      <c r="Q1096">
        <v>1935411.2</v>
      </c>
      <c r="R1096">
        <v>1935411.2</v>
      </c>
      <c r="S1096">
        <v>0</v>
      </c>
      <c r="T1096" s="5">
        <v>0</v>
      </c>
    </row>
    <row r="1097" spans="2:20" x14ac:dyDescent="0.2">
      <c r="B1097" s="2">
        <v>1205618</v>
      </c>
      <c r="C1097" s="2" t="s">
        <v>23</v>
      </c>
      <c r="D1097" s="2" t="s">
        <v>51</v>
      </c>
      <c r="E1097" s="3">
        <v>45881.644456018519</v>
      </c>
      <c r="G1097" s="2" t="s">
        <v>937</v>
      </c>
      <c r="H1097" s="2">
        <v>1740422</v>
      </c>
      <c r="I1097" s="2" t="s">
        <v>613</v>
      </c>
      <c r="L1097" s="4" t="s">
        <v>617</v>
      </c>
      <c r="M1097" s="4">
        <f>+VLOOKUP(L1097,'Cotizacion menor valor'!$C$2:$M$60,11,0)</f>
        <v>4886918.2</v>
      </c>
      <c r="N1097" s="4" t="b">
        <f t="shared" si="17"/>
        <v>1</v>
      </c>
      <c r="O1097">
        <v>21</v>
      </c>
      <c r="P1097" s="2" t="s">
        <v>153</v>
      </c>
      <c r="Q1097">
        <v>4886918.2</v>
      </c>
      <c r="R1097">
        <v>4886918.2</v>
      </c>
      <c r="S1097">
        <v>0</v>
      </c>
      <c r="T1097" s="5">
        <v>0</v>
      </c>
    </row>
    <row r="1098" spans="2:20" x14ac:dyDescent="0.2">
      <c r="B1098" s="2">
        <v>1205618</v>
      </c>
      <c r="C1098" s="2" t="s">
        <v>23</v>
      </c>
      <c r="D1098" s="2" t="s">
        <v>51</v>
      </c>
      <c r="E1098" s="3">
        <v>45881.644456018519</v>
      </c>
      <c r="G1098" s="2" t="s">
        <v>937</v>
      </c>
      <c r="H1098" s="2">
        <v>1740423</v>
      </c>
      <c r="I1098" s="2" t="s">
        <v>626</v>
      </c>
      <c r="L1098" s="4" t="s">
        <v>630</v>
      </c>
      <c r="M1098" s="4">
        <f>+VLOOKUP(L1098,'Cotizacion menor valor'!$C$2:$M$60,11,0)</f>
        <v>2168996.63</v>
      </c>
      <c r="N1098" s="4" t="b">
        <f t="shared" si="17"/>
        <v>1</v>
      </c>
      <c r="O1098">
        <v>21</v>
      </c>
      <c r="P1098" s="2" t="s">
        <v>153</v>
      </c>
      <c r="Q1098">
        <v>2168996.63</v>
      </c>
      <c r="R1098">
        <v>2168996.63</v>
      </c>
      <c r="S1098">
        <v>0</v>
      </c>
      <c r="T1098" s="5">
        <v>0</v>
      </c>
    </row>
    <row r="1099" spans="2:20" x14ac:dyDescent="0.2">
      <c r="B1099" s="2">
        <v>1205618</v>
      </c>
      <c r="C1099" s="2" t="s">
        <v>23</v>
      </c>
      <c r="D1099" s="2" t="s">
        <v>51</v>
      </c>
      <c r="E1099" s="3">
        <v>45881.644456018519</v>
      </c>
      <c r="G1099" s="2" t="s">
        <v>937</v>
      </c>
      <c r="H1099" s="2">
        <v>1740424</v>
      </c>
      <c r="I1099" s="2" t="s">
        <v>639</v>
      </c>
      <c r="L1099" t="s">
        <v>643</v>
      </c>
      <c r="M1099" s="4">
        <f>+VLOOKUP(L1099,'Cotizacion menor valor'!$C$2:$M$60,11,0)</f>
        <v>320683.68</v>
      </c>
      <c r="N1099" s="4" t="b">
        <f t="shared" si="17"/>
        <v>1</v>
      </c>
      <c r="O1099">
        <v>21</v>
      </c>
      <c r="P1099" s="2" t="s">
        <v>153</v>
      </c>
      <c r="Q1099">
        <v>424529.97</v>
      </c>
      <c r="R1099">
        <v>320683.68</v>
      </c>
      <c r="S1099">
        <v>2180772.09</v>
      </c>
      <c r="T1099" s="5">
        <v>0.24461474416046528</v>
      </c>
    </row>
    <row r="1100" spans="2:20" x14ac:dyDescent="0.2">
      <c r="B1100" s="2">
        <v>1205618</v>
      </c>
      <c r="C1100" s="2" t="s">
        <v>23</v>
      </c>
      <c r="D1100" s="2" t="s">
        <v>51</v>
      </c>
      <c r="E1100" s="3">
        <v>45881.644456018519</v>
      </c>
      <c r="G1100" s="2" t="s">
        <v>937</v>
      </c>
      <c r="H1100" s="2">
        <v>1740425</v>
      </c>
      <c r="I1100" s="2" t="s">
        <v>652</v>
      </c>
      <c r="L1100" s="4" t="s">
        <v>656</v>
      </c>
      <c r="M1100" s="4">
        <f>+VLOOKUP(L1100,'Cotizacion menor valor'!$C$2:$M$60,11,0)</f>
        <v>42581.88</v>
      </c>
      <c r="N1100" s="4" t="b">
        <f t="shared" si="17"/>
        <v>1</v>
      </c>
      <c r="O1100">
        <v>21</v>
      </c>
      <c r="P1100" s="2" t="s">
        <v>153</v>
      </c>
      <c r="Q1100">
        <v>42581.88</v>
      </c>
      <c r="R1100">
        <v>42581.88</v>
      </c>
      <c r="S1100">
        <v>0</v>
      </c>
      <c r="T1100" s="5">
        <v>0</v>
      </c>
    </row>
    <row r="1101" spans="2:20" x14ac:dyDescent="0.2">
      <c r="B1101" s="2">
        <v>1205618</v>
      </c>
      <c r="C1101" s="2" t="s">
        <v>23</v>
      </c>
      <c r="D1101" s="2" t="s">
        <v>51</v>
      </c>
      <c r="E1101" s="3">
        <v>45881.644456018519</v>
      </c>
      <c r="G1101" s="2" t="s">
        <v>937</v>
      </c>
      <c r="H1101" s="2">
        <v>1740426</v>
      </c>
      <c r="I1101" s="2" t="s">
        <v>665</v>
      </c>
      <c r="L1101" s="4" t="s">
        <v>669</v>
      </c>
      <c r="M1101" s="4">
        <f>+VLOOKUP(L1101,'Cotizacion menor valor'!$C$2:$M$60,11,0)</f>
        <v>2020798.2</v>
      </c>
      <c r="N1101" s="4" t="b">
        <f t="shared" si="17"/>
        <v>1</v>
      </c>
      <c r="O1101">
        <v>21</v>
      </c>
      <c r="P1101" s="2" t="s">
        <v>153</v>
      </c>
      <c r="Q1101">
        <v>2020798.2</v>
      </c>
      <c r="R1101">
        <v>2020798.2</v>
      </c>
      <c r="S1101">
        <v>0</v>
      </c>
      <c r="T1101" s="5">
        <v>0</v>
      </c>
    </row>
    <row r="1102" spans="2:20" x14ac:dyDescent="0.2">
      <c r="B1102" s="2">
        <v>1205618</v>
      </c>
      <c r="C1102" s="2" t="s">
        <v>23</v>
      </c>
      <c r="D1102" s="2" t="s">
        <v>51</v>
      </c>
      <c r="E1102" s="3">
        <v>45881.644456018519</v>
      </c>
      <c r="G1102" s="2" t="s">
        <v>937</v>
      </c>
      <c r="H1102" s="2">
        <v>1740427</v>
      </c>
      <c r="I1102" s="2" t="s">
        <v>678</v>
      </c>
      <c r="L1102" s="4" t="s">
        <v>682</v>
      </c>
      <c r="M1102" s="4">
        <f>+VLOOKUP(L1102,'Cotizacion menor valor'!$C$2:$M$60,11,0)</f>
        <v>2203927.0499999998</v>
      </c>
      <c r="N1102" s="4" t="b">
        <f t="shared" si="17"/>
        <v>1</v>
      </c>
      <c r="O1102">
        <v>21</v>
      </c>
      <c r="P1102" s="2" t="s">
        <v>153</v>
      </c>
      <c r="Q1102">
        <v>2203927.0499999998</v>
      </c>
      <c r="R1102">
        <v>2203927.0499999998</v>
      </c>
      <c r="S1102">
        <v>0</v>
      </c>
      <c r="T1102" s="5">
        <v>0</v>
      </c>
    </row>
    <row r="1103" spans="2:20" x14ac:dyDescent="0.2">
      <c r="B1103" s="2">
        <v>1205618</v>
      </c>
      <c r="C1103" s="2" t="s">
        <v>23</v>
      </c>
      <c r="D1103" s="2" t="s">
        <v>51</v>
      </c>
      <c r="E1103" s="3">
        <v>45881.644456018519</v>
      </c>
      <c r="G1103" s="2" t="s">
        <v>937</v>
      </c>
      <c r="H1103" s="2">
        <v>1740428</v>
      </c>
      <c r="I1103" s="2" t="s">
        <v>691</v>
      </c>
      <c r="L1103" s="4" t="s">
        <v>695</v>
      </c>
      <c r="M1103" s="4">
        <f>+VLOOKUP(L1103,'Cotizacion menor valor'!$C$2:$M$60,11,0)</f>
        <v>1609977.55</v>
      </c>
      <c r="N1103" s="4" t="b">
        <f t="shared" si="17"/>
        <v>1</v>
      </c>
      <c r="O1103">
        <v>21</v>
      </c>
      <c r="P1103" s="2" t="s">
        <v>153</v>
      </c>
      <c r="Q1103">
        <v>3389657.9</v>
      </c>
      <c r="R1103">
        <v>1609977.55</v>
      </c>
      <c r="S1103">
        <v>37373287.350000001</v>
      </c>
      <c r="T1103" s="5">
        <v>0.52503243763920837</v>
      </c>
    </row>
    <row r="1104" spans="2:20" x14ac:dyDescent="0.2">
      <c r="B1104" s="2">
        <v>1205618</v>
      </c>
      <c r="C1104" s="2" t="s">
        <v>23</v>
      </c>
      <c r="D1104" s="2" t="s">
        <v>51</v>
      </c>
      <c r="E1104" s="3">
        <v>45881.644456018519</v>
      </c>
      <c r="G1104" s="2" t="s">
        <v>937</v>
      </c>
      <c r="H1104" s="2">
        <v>1740429</v>
      </c>
      <c r="I1104" s="2" t="s">
        <v>704</v>
      </c>
      <c r="L1104" s="4" t="s">
        <v>708</v>
      </c>
      <c r="M1104" s="4">
        <f>+VLOOKUP(L1104,'Cotizacion menor valor'!$C$2:$M$60,11,0)</f>
        <v>784886.22</v>
      </c>
      <c r="N1104" s="4" t="b">
        <f t="shared" si="17"/>
        <v>1</v>
      </c>
      <c r="O1104">
        <v>21</v>
      </c>
      <c r="P1104" s="2" t="s">
        <v>153</v>
      </c>
      <c r="Q1104">
        <v>888550.56</v>
      </c>
      <c r="R1104">
        <v>784886.22</v>
      </c>
      <c r="S1104">
        <v>2176951.14</v>
      </c>
      <c r="T1104" s="5">
        <v>0.11666678821292961</v>
      </c>
    </row>
    <row r="1105" spans="2:20" x14ac:dyDescent="0.2">
      <c r="B1105" s="2">
        <v>1205618</v>
      </c>
      <c r="C1105" s="2" t="s">
        <v>23</v>
      </c>
      <c r="D1105" s="2" t="s">
        <v>51</v>
      </c>
      <c r="E1105" s="3">
        <v>45881.644456018519</v>
      </c>
      <c r="G1105" s="2" t="s">
        <v>937</v>
      </c>
      <c r="H1105" s="2">
        <v>1740430</v>
      </c>
      <c r="I1105" s="2" t="s">
        <v>717</v>
      </c>
      <c r="L1105" s="4" t="s">
        <v>721</v>
      </c>
      <c r="M1105" s="4">
        <f>+VLOOKUP(L1105,'Cotizacion menor valor'!$C$2:$M$60,11,0)</f>
        <v>1808913.23</v>
      </c>
      <c r="N1105" s="4" t="b">
        <f t="shared" si="17"/>
        <v>1</v>
      </c>
      <c r="O1105">
        <v>21</v>
      </c>
      <c r="P1105" s="2" t="s">
        <v>153</v>
      </c>
      <c r="Q1105">
        <v>1808913.23</v>
      </c>
      <c r="R1105">
        <v>1808913.23</v>
      </c>
      <c r="S1105">
        <v>0</v>
      </c>
      <c r="T1105" s="5">
        <v>0</v>
      </c>
    </row>
    <row r="1106" spans="2:20" x14ac:dyDescent="0.2">
      <c r="B1106" s="2">
        <v>1205618</v>
      </c>
      <c r="C1106" s="2" t="s">
        <v>23</v>
      </c>
      <c r="D1106" s="2" t="s">
        <v>51</v>
      </c>
      <c r="E1106" s="3">
        <v>45881.644456018519</v>
      </c>
      <c r="G1106" s="2" t="s">
        <v>937</v>
      </c>
      <c r="H1106" s="2">
        <v>1740431</v>
      </c>
      <c r="I1106" s="2" t="s">
        <v>730</v>
      </c>
      <c r="L1106" s="4" t="s">
        <v>734</v>
      </c>
      <c r="M1106" s="4">
        <f>+VLOOKUP(L1106,'Cotizacion menor valor'!$C$2:$M$60,11,0)</f>
        <v>360340.35</v>
      </c>
      <c r="N1106" s="4" t="b">
        <f t="shared" si="17"/>
        <v>1</v>
      </c>
      <c r="O1106">
        <v>21</v>
      </c>
      <c r="P1106" s="2" t="s">
        <v>153</v>
      </c>
      <c r="Q1106">
        <v>2824713.2</v>
      </c>
      <c r="R1106">
        <v>360340.35</v>
      </c>
      <c r="S1106">
        <v>51751829.850000001</v>
      </c>
      <c r="T1106" s="5">
        <v>0.87243294292673679</v>
      </c>
    </row>
    <row r="1107" spans="2:20" x14ac:dyDescent="0.2">
      <c r="B1107" s="2">
        <v>1205618</v>
      </c>
      <c r="C1107" s="2" t="s">
        <v>23</v>
      </c>
      <c r="D1107" s="2" t="s">
        <v>51</v>
      </c>
      <c r="E1107" s="3">
        <v>45881.644456018519</v>
      </c>
      <c r="G1107" s="2" t="s">
        <v>937</v>
      </c>
      <c r="H1107" s="2">
        <v>1740432</v>
      </c>
      <c r="I1107" s="2" t="s">
        <v>743</v>
      </c>
      <c r="L1107" s="4" t="s">
        <v>747</v>
      </c>
      <c r="M1107" s="4">
        <f>+VLOOKUP(L1107,'Cotizacion menor valor'!$C$2:$M$60,11,0)</f>
        <v>5197933.74</v>
      </c>
      <c r="N1107" s="4" t="b">
        <f t="shared" si="17"/>
        <v>1</v>
      </c>
      <c r="O1107">
        <v>21</v>
      </c>
      <c r="P1107" s="2" t="s">
        <v>153</v>
      </c>
      <c r="Q1107">
        <v>11419794.66</v>
      </c>
      <c r="R1107">
        <v>5197933.74</v>
      </c>
      <c r="S1107">
        <v>130659079.31999999</v>
      </c>
      <c r="T1107" s="5">
        <v>0.54483124305144026</v>
      </c>
    </row>
    <row r="1108" spans="2:20" x14ac:dyDescent="0.2">
      <c r="B1108" s="2">
        <v>1205618</v>
      </c>
      <c r="C1108" s="2" t="s">
        <v>23</v>
      </c>
      <c r="D1108" s="2" t="s">
        <v>51</v>
      </c>
      <c r="E1108" s="3">
        <v>45881.644456018519</v>
      </c>
      <c r="G1108" s="2" t="s">
        <v>937</v>
      </c>
      <c r="H1108" s="2">
        <v>1740433</v>
      </c>
      <c r="I1108" s="2" t="s">
        <v>756</v>
      </c>
      <c r="L1108" s="4" t="s">
        <v>760</v>
      </c>
      <c r="M1108" s="4">
        <f>+VLOOKUP(L1108,'Cotizacion menor valor'!$C$2:$M$60,11,0)</f>
        <v>1401935.47</v>
      </c>
      <c r="N1108" s="4" t="b">
        <f t="shared" si="17"/>
        <v>1</v>
      </c>
      <c r="O1108">
        <v>21</v>
      </c>
      <c r="P1108" s="2" t="s">
        <v>153</v>
      </c>
      <c r="Q1108">
        <v>1401935.47</v>
      </c>
      <c r="R1108">
        <v>1401935.47</v>
      </c>
      <c r="S1108">
        <v>0</v>
      </c>
      <c r="T1108" s="5">
        <v>0</v>
      </c>
    </row>
    <row r="1109" spans="2:20" x14ac:dyDescent="0.2">
      <c r="B1109" s="2">
        <v>1205618</v>
      </c>
      <c r="C1109" s="2" t="s">
        <v>23</v>
      </c>
      <c r="D1109" s="2" t="s">
        <v>51</v>
      </c>
      <c r="E1109" s="3">
        <v>45881.644456018519</v>
      </c>
      <c r="G1109" s="2" t="s">
        <v>937</v>
      </c>
      <c r="H1109" s="2">
        <v>1740434</v>
      </c>
      <c r="I1109" s="2" t="s">
        <v>769</v>
      </c>
      <c r="L1109" s="4" t="s">
        <v>773</v>
      </c>
      <c r="M1109" s="4">
        <f>+VLOOKUP(L1109,'Cotizacion menor valor'!$C$2:$M$60,11,0)</f>
        <v>463017.98</v>
      </c>
      <c r="N1109" s="4" t="b">
        <f t="shared" si="17"/>
        <v>1</v>
      </c>
      <c r="O1109">
        <v>21</v>
      </c>
      <c r="P1109" s="2" t="s">
        <v>153</v>
      </c>
      <c r="Q1109">
        <v>993037.24</v>
      </c>
      <c r="R1109">
        <v>463017.98</v>
      </c>
      <c r="S1109">
        <v>11130404.460000001</v>
      </c>
      <c r="T1109" s="5">
        <v>0.53373553241568261</v>
      </c>
    </row>
    <row r="1110" spans="2:20" x14ac:dyDescent="0.2">
      <c r="B1110" s="2">
        <v>1205618</v>
      </c>
      <c r="C1110" s="2" t="s">
        <v>23</v>
      </c>
      <c r="D1110" s="2" t="s">
        <v>51</v>
      </c>
      <c r="E1110" s="3">
        <v>45881.644456018519</v>
      </c>
      <c r="G1110" s="2" t="s">
        <v>937</v>
      </c>
      <c r="H1110" s="2">
        <v>1740435</v>
      </c>
      <c r="I1110" s="2" t="s">
        <v>782</v>
      </c>
      <c r="L1110" s="4" t="s">
        <v>786</v>
      </c>
      <c r="M1110" s="4">
        <f>+VLOOKUP(L1110,'Cotizacion menor valor'!$C$2:$M$60,11,0)</f>
        <v>1287767.8</v>
      </c>
      <c r="N1110" s="4" t="b">
        <f t="shared" si="17"/>
        <v>1</v>
      </c>
      <c r="O1110">
        <v>21</v>
      </c>
      <c r="P1110" s="2" t="s">
        <v>153</v>
      </c>
      <c r="Q1110">
        <v>1864526.6</v>
      </c>
      <c r="R1110">
        <v>1287767.8</v>
      </c>
      <c r="S1110">
        <v>12111934.800000001</v>
      </c>
      <c r="T1110" s="5">
        <v>0.30933256731226039</v>
      </c>
    </row>
    <row r="1111" spans="2:20" x14ac:dyDescent="0.2">
      <c r="B1111" s="2">
        <v>1205618</v>
      </c>
      <c r="C1111" s="2" t="s">
        <v>23</v>
      </c>
      <c r="D1111" s="2" t="s">
        <v>51</v>
      </c>
      <c r="E1111" s="3">
        <v>45881.644456018519</v>
      </c>
      <c r="G1111" s="2" t="s">
        <v>937</v>
      </c>
      <c r="H1111" s="2">
        <v>1740436</v>
      </c>
      <c r="I1111" s="2" t="s">
        <v>795</v>
      </c>
      <c r="L1111" s="4" t="s">
        <v>799</v>
      </c>
      <c r="M1111" s="4">
        <f>+VLOOKUP(L1111,'Cotizacion menor valor'!$C$2:$M$60,11,0)</f>
        <v>711988.41</v>
      </c>
      <c r="N1111" s="4" t="b">
        <f t="shared" si="17"/>
        <v>1</v>
      </c>
      <c r="O1111">
        <v>21</v>
      </c>
      <c r="P1111" s="2" t="s">
        <v>153</v>
      </c>
      <c r="Q1111">
        <v>3077840.67</v>
      </c>
      <c r="R1111">
        <v>711988.41</v>
      </c>
      <c r="S1111">
        <v>49682897.460000001</v>
      </c>
      <c r="T1111" s="5">
        <v>0.76867275264122104</v>
      </c>
    </row>
    <row r="1112" spans="2:20" x14ac:dyDescent="0.2">
      <c r="B1112" s="2">
        <v>1205618</v>
      </c>
      <c r="C1112" s="2" t="s">
        <v>23</v>
      </c>
      <c r="D1112" s="2" t="s">
        <v>51</v>
      </c>
      <c r="E1112" s="3">
        <v>45881.644456018519</v>
      </c>
      <c r="G1112" s="2" t="s">
        <v>937</v>
      </c>
      <c r="H1112" s="2">
        <v>1740437</v>
      </c>
      <c r="I1112" s="2" t="s">
        <v>808</v>
      </c>
      <c r="L1112" s="4" t="s">
        <v>812</v>
      </c>
      <c r="M1112" s="4">
        <f>+VLOOKUP(L1112,'Cotizacion menor valor'!$C$2:$M$60,11,0)</f>
        <v>302802.92</v>
      </c>
      <c r="N1112" s="4" t="b">
        <f t="shared" si="17"/>
        <v>1</v>
      </c>
      <c r="O1112">
        <v>21</v>
      </c>
      <c r="P1112" s="2" t="s">
        <v>153</v>
      </c>
      <c r="Q1112">
        <v>806277.36</v>
      </c>
      <c r="R1112">
        <v>302802.92</v>
      </c>
      <c r="S1112">
        <v>10572963.24</v>
      </c>
      <c r="T1112" s="5">
        <v>0.62444323129698198</v>
      </c>
    </row>
    <row r="1113" spans="2:20" x14ac:dyDescent="0.2">
      <c r="B1113" s="2">
        <v>1205618</v>
      </c>
      <c r="C1113" s="2" t="s">
        <v>23</v>
      </c>
      <c r="D1113" s="2" t="s">
        <v>51</v>
      </c>
      <c r="E1113" s="3">
        <v>45881.644456018519</v>
      </c>
      <c r="G1113" s="2" t="s">
        <v>937</v>
      </c>
      <c r="H1113" s="2">
        <v>1740438</v>
      </c>
      <c r="I1113" s="2" t="s">
        <v>821</v>
      </c>
      <c r="L1113" s="4" t="s">
        <v>825</v>
      </c>
      <c r="M1113" s="4">
        <f>+VLOOKUP(L1113,'Cotizacion menor valor'!$C$2:$M$60,11,0)</f>
        <v>10613242.800000001</v>
      </c>
      <c r="N1113" s="4" t="b">
        <f t="shared" si="17"/>
        <v>1</v>
      </c>
      <c r="O1113">
        <v>21</v>
      </c>
      <c r="P1113" s="2" t="s">
        <v>153</v>
      </c>
      <c r="Q1113">
        <v>14150990.4</v>
      </c>
      <c r="R1113">
        <v>10613242.800000001</v>
      </c>
      <c r="S1113">
        <v>74292699.599999994</v>
      </c>
      <c r="T1113" s="5">
        <v>0.25</v>
      </c>
    </row>
    <row r="1114" spans="2:20" x14ac:dyDescent="0.2">
      <c r="B1114" s="2">
        <v>1205618</v>
      </c>
      <c r="C1114" s="2" t="s">
        <v>23</v>
      </c>
      <c r="D1114" s="2" t="s">
        <v>51</v>
      </c>
      <c r="E1114" s="3">
        <v>45881.644456018519</v>
      </c>
      <c r="G1114" s="2" t="s">
        <v>937</v>
      </c>
      <c r="H1114" s="2">
        <v>1740439</v>
      </c>
      <c r="I1114" s="2" t="s">
        <v>834</v>
      </c>
      <c r="L1114" s="4" t="s">
        <v>838</v>
      </c>
      <c r="M1114" s="4">
        <f>+VLOOKUP(L1114,'Cotizacion menor valor'!$C$2:$M$60,11,0)</f>
        <v>3784567.2</v>
      </c>
      <c r="N1114" s="4" t="b">
        <f t="shared" si="17"/>
        <v>1</v>
      </c>
      <c r="O1114">
        <v>21</v>
      </c>
      <c r="P1114" s="2" t="s">
        <v>153</v>
      </c>
      <c r="Q1114">
        <v>3784567.2</v>
      </c>
      <c r="R1114">
        <v>3784567.2</v>
      </c>
      <c r="S1114">
        <v>0</v>
      </c>
      <c r="T1114" s="5">
        <v>0</v>
      </c>
    </row>
    <row r="1115" spans="2:20" x14ac:dyDescent="0.2">
      <c r="B1115" s="2">
        <v>1205618</v>
      </c>
      <c r="C1115" s="2" t="s">
        <v>23</v>
      </c>
      <c r="D1115" s="2" t="s">
        <v>51</v>
      </c>
      <c r="E1115" s="3">
        <v>45881.644456018519</v>
      </c>
      <c r="G1115" s="2" t="s">
        <v>937</v>
      </c>
      <c r="H1115" s="2">
        <v>1740440</v>
      </c>
      <c r="I1115" s="2" t="s">
        <v>847</v>
      </c>
      <c r="L1115" s="31" t="s">
        <v>847</v>
      </c>
      <c r="M1115" s="4" t="e">
        <f>+VLOOKUP(L1115,'Cotizacion menor valor'!$C$2:$M$60,11,0)</f>
        <v>#N/A</v>
      </c>
      <c r="N1115" s="4" t="str">
        <f t="shared" si="17"/>
        <v>n/a</v>
      </c>
      <c r="O1115">
        <v>1</v>
      </c>
      <c r="P1115" s="2" t="s">
        <v>153</v>
      </c>
      <c r="Q1115">
        <v>0</v>
      </c>
      <c r="R1115">
        <v>0</v>
      </c>
      <c r="S1115">
        <v>0</v>
      </c>
      <c r="T1115" s="5"/>
    </row>
    <row r="1116" spans="2:20" x14ac:dyDescent="0.2">
      <c r="B1116" s="2">
        <v>1205618</v>
      </c>
      <c r="C1116" s="2" t="s">
        <v>23</v>
      </c>
      <c r="D1116" s="2" t="s">
        <v>51</v>
      </c>
      <c r="E1116" s="3">
        <v>45881.644456018519</v>
      </c>
      <c r="G1116" s="2" t="s">
        <v>937</v>
      </c>
      <c r="H1116" s="2">
        <v>1740441</v>
      </c>
      <c r="I1116" s="2" t="s">
        <v>860</v>
      </c>
      <c r="L1116" s="31" t="s">
        <v>860</v>
      </c>
      <c r="M1116" s="4" t="e">
        <f>+VLOOKUP(L1116,'Cotizacion menor valor'!$C$2:$M$60,11,0)</f>
        <v>#N/A</v>
      </c>
      <c r="N1116" s="4" t="str">
        <f t="shared" si="17"/>
        <v>n/a</v>
      </c>
      <c r="O1116">
        <v>1</v>
      </c>
      <c r="P1116" s="2" t="s">
        <v>153</v>
      </c>
      <c r="Q1116">
        <v>3640399765.46</v>
      </c>
      <c r="R1116">
        <v>3564766039.3800001</v>
      </c>
      <c r="S1116">
        <v>75633726.079999998</v>
      </c>
      <c r="T1116" s="5">
        <v>2.0776214414035085E-2</v>
      </c>
    </row>
    <row r="1117" spans="2:20" x14ac:dyDescent="0.2">
      <c r="B1117" s="2">
        <v>1205618</v>
      </c>
      <c r="C1117" s="2" t="s">
        <v>23</v>
      </c>
      <c r="D1117" s="2" t="s">
        <v>51</v>
      </c>
      <c r="E1117" s="3">
        <v>45881.644456018519</v>
      </c>
      <c r="G1117" s="2" t="s">
        <v>937</v>
      </c>
      <c r="H1117" s="2">
        <v>1740442</v>
      </c>
      <c r="I1117" s="2" t="s">
        <v>873</v>
      </c>
      <c r="L1117" s="31" t="s">
        <v>873</v>
      </c>
      <c r="M1117" s="4" t="e">
        <f>+VLOOKUP(L1117,'Cotizacion menor valor'!$C$2:$M$60,11,0)</f>
        <v>#N/A</v>
      </c>
      <c r="N1117" s="4" t="str">
        <f t="shared" si="17"/>
        <v>n/a</v>
      </c>
      <c r="O1117">
        <v>1</v>
      </c>
      <c r="P1117" s="2" t="s">
        <v>153</v>
      </c>
      <c r="Q1117">
        <v>691675955.44000006</v>
      </c>
      <c r="R1117">
        <v>677305547.48000002</v>
      </c>
      <c r="S1117">
        <v>14370407.960000001</v>
      </c>
      <c r="T1117" s="5">
        <v>2.0776214420896656E-2</v>
      </c>
    </row>
    <row r="1118" spans="2:20" x14ac:dyDescent="0.2">
      <c r="B1118" s="2">
        <v>1209823</v>
      </c>
      <c r="C1118" s="2" t="s">
        <v>24</v>
      </c>
      <c r="D1118" s="2" t="s">
        <v>52</v>
      </c>
      <c r="E1118" s="3">
        <v>45881.578587962962</v>
      </c>
      <c r="G1118" s="2" t="s">
        <v>937</v>
      </c>
      <c r="H1118" s="2">
        <v>1740381</v>
      </c>
      <c r="I1118" s="2" t="s">
        <v>64</v>
      </c>
      <c r="L1118" s="4" t="s">
        <v>993</v>
      </c>
      <c r="M1118" s="4" t="e">
        <f>+VLOOKUP(L1118,'Cotizacion menor valor'!$C$2:$M$60,11,0)</f>
        <v>#N/A</v>
      </c>
      <c r="N1118" s="4" t="str">
        <f t="shared" si="17"/>
        <v>n/a</v>
      </c>
      <c r="O1118">
        <v>21</v>
      </c>
      <c r="P1118" s="2" t="s">
        <v>84</v>
      </c>
      <c r="Q1118">
        <v>1450014991.3499999</v>
      </c>
      <c r="R1118">
        <v>1450014991.3499999</v>
      </c>
      <c r="S1118">
        <v>0</v>
      </c>
      <c r="T1118" s="5">
        <v>0</v>
      </c>
    </row>
    <row r="1119" spans="2:20" x14ac:dyDescent="0.2">
      <c r="B1119" s="2">
        <v>1209823</v>
      </c>
      <c r="C1119" s="2" t="s">
        <v>24</v>
      </c>
      <c r="D1119" s="2" t="s">
        <v>52</v>
      </c>
      <c r="E1119" s="3">
        <v>45881.578587962962</v>
      </c>
      <c r="G1119" s="2" t="s">
        <v>937</v>
      </c>
      <c r="H1119" s="2">
        <v>1740382</v>
      </c>
      <c r="I1119" s="2" t="s">
        <v>92</v>
      </c>
      <c r="L1119" s="4" t="s">
        <v>994</v>
      </c>
      <c r="M1119" s="4" t="e">
        <f>+VLOOKUP(L1119,'Cotizacion menor valor'!$C$2:$M$60,11,0)</f>
        <v>#N/A</v>
      </c>
      <c r="N1119" s="4" t="str">
        <f t="shared" si="17"/>
        <v>n/a</v>
      </c>
      <c r="O1119">
        <v>21</v>
      </c>
      <c r="P1119" s="2" t="s">
        <v>84</v>
      </c>
      <c r="Q1119">
        <v>9590460</v>
      </c>
      <c r="R1119">
        <v>9590460</v>
      </c>
      <c r="S1119">
        <v>0</v>
      </c>
      <c r="T1119" s="5">
        <v>0</v>
      </c>
    </row>
    <row r="1120" spans="2:20" x14ac:dyDescent="0.2">
      <c r="B1120" s="2">
        <v>1209823</v>
      </c>
      <c r="C1120" s="2" t="s">
        <v>24</v>
      </c>
      <c r="D1120" s="2" t="s">
        <v>52</v>
      </c>
      <c r="E1120" s="3">
        <v>45881.578587962962</v>
      </c>
      <c r="G1120" s="2" t="s">
        <v>937</v>
      </c>
      <c r="H1120" s="2">
        <v>1740383</v>
      </c>
      <c r="I1120" s="2" t="s">
        <v>105</v>
      </c>
      <c r="L1120" s="31" t="s">
        <v>997</v>
      </c>
      <c r="M1120" s="4" t="e">
        <f>+VLOOKUP(L1120,'Cotizacion menor valor'!$C$2:$M$60,11,0)</f>
        <v>#N/A</v>
      </c>
      <c r="N1120" s="4" t="str">
        <f t="shared" si="17"/>
        <v>n/a</v>
      </c>
      <c r="O1120">
        <v>21</v>
      </c>
      <c r="P1120" s="2" t="s">
        <v>84</v>
      </c>
      <c r="Q1120">
        <v>935307.52</v>
      </c>
      <c r="R1120">
        <v>935307.52</v>
      </c>
      <c r="S1120">
        <v>0</v>
      </c>
      <c r="T1120" s="5">
        <v>0</v>
      </c>
    </row>
    <row r="1121" spans="2:20" x14ac:dyDescent="0.2">
      <c r="B1121" s="2">
        <v>1209823</v>
      </c>
      <c r="C1121" s="2" t="s">
        <v>24</v>
      </c>
      <c r="D1121" s="2" t="s">
        <v>52</v>
      </c>
      <c r="E1121" s="3">
        <v>45881.578587962962</v>
      </c>
      <c r="G1121" s="2" t="s">
        <v>937</v>
      </c>
      <c r="H1121" s="2">
        <v>1740384</v>
      </c>
      <c r="I1121" s="2" t="s">
        <v>118</v>
      </c>
      <c r="L1121" s="4" t="s">
        <v>995</v>
      </c>
      <c r="M1121" s="4" t="e">
        <f>+VLOOKUP(L1121,'Cotizacion menor valor'!$C$2:$M$60,11,0)</f>
        <v>#N/A</v>
      </c>
      <c r="N1121" s="4" t="str">
        <f t="shared" si="17"/>
        <v>n/a</v>
      </c>
      <c r="O1121">
        <v>21</v>
      </c>
      <c r="P1121" s="2" t="s">
        <v>84</v>
      </c>
      <c r="Q1121">
        <v>87282455.790000007</v>
      </c>
      <c r="R1121">
        <v>87282455.790000007</v>
      </c>
      <c r="S1121">
        <v>0</v>
      </c>
      <c r="T1121" s="5">
        <v>0</v>
      </c>
    </row>
    <row r="1122" spans="2:20" x14ac:dyDescent="0.2">
      <c r="B1122" s="2">
        <v>1209823</v>
      </c>
      <c r="C1122" s="2" t="s">
        <v>24</v>
      </c>
      <c r="D1122" s="2" t="s">
        <v>52</v>
      </c>
      <c r="E1122" s="3">
        <v>45881.578587962962</v>
      </c>
      <c r="G1122" s="2" t="s">
        <v>937</v>
      </c>
      <c r="H1122" s="2">
        <v>1740385</v>
      </c>
      <c r="I1122" s="2" t="s">
        <v>131</v>
      </c>
      <c r="L1122" s="4" t="s">
        <v>996</v>
      </c>
      <c r="M1122" s="4" t="e">
        <f>+VLOOKUP(L1122,'Cotizacion menor valor'!$C$2:$M$60,11,0)</f>
        <v>#N/A</v>
      </c>
      <c r="N1122" s="4" t="str">
        <f t="shared" si="17"/>
        <v>n/a</v>
      </c>
      <c r="O1122">
        <v>21</v>
      </c>
      <c r="P1122" s="2" t="s">
        <v>84</v>
      </c>
      <c r="Q1122">
        <v>25340067.809999999</v>
      </c>
      <c r="R1122">
        <v>25340067.809999999</v>
      </c>
      <c r="S1122">
        <v>0</v>
      </c>
      <c r="T1122" s="5">
        <v>0</v>
      </c>
    </row>
    <row r="1123" spans="2:20" x14ac:dyDescent="0.2">
      <c r="B1123" s="2">
        <v>1209823</v>
      </c>
      <c r="C1123" s="2" t="s">
        <v>24</v>
      </c>
      <c r="D1123" s="2" t="s">
        <v>52</v>
      </c>
      <c r="E1123" s="3">
        <v>45881.578587962962</v>
      </c>
      <c r="G1123" s="2" t="s">
        <v>937</v>
      </c>
      <c r="H1123" s="2">
        <v>1740386</v>
      </c>
      <c r="I1123" s="2" t="s">
        <v>144</v>
      </c>
      <c r="L1123" s="4" t="s">
        <v>148</v>
      </c>
      <c r="M1123" s="4">
        <f>+VLOOKUP(L1123,'Cotizacion menor valor'!$C$2:$M$60,11,0)</f>
        <v>2885395.65</v>
      </c>
      <c r="N1123" s="4" t="b">
        <f t="shared" si="17"/>
        <v>1</v>
      </c>
      <c r="O1123">
        <v>21</v>
      </c>
      <c r="P1123" s="2" t="s">
        <v>153</v>
      </c>
      <c r="Q1123">
        <v>3107185.55</v>
      </c>
      <c r="R1123">
        <v>2885395.65</v>
      </c>
      <c r="S1123">
        <v>4657587.9000000004</v>
      </c>
      <c r="T1123" s="5">
        <v>7.1379676698097416E-2</v>
      </c>
    </row>
    <row r="1124" spans="2:20" x14ac:dyDescent="0.2">
      <c r="B1124" s="2">
        <v>1209823</v>
      </c>
      <c r="C1124" s="2" t="s">
        <v>24</v>
      </c>
      <c r="D1124" s="2" t="s">
        <v>52</v>
      </c>
      <c r="E1124" s="3">
        <v>45881.578587962962</v>
      </c>
      <c r="G1124" s="2" t="s">
        <v>937</v>
      </c>
      <c r="H1124" s="2">
        <v>1740387</v>
      </c>
      <c r="I1124" s="2" t="s">
        <v>158</v>
      </c>
      <c r="L1124" s="4" t="s">
        <v>162</v>
      </c>
      <c r="M1124" s="4">
        <f>+VLOOKUP(L1124,'Cotizacion menor valor'!$C$2:$M$60,11,0)</f>
        <v>1518675.72</v>
      </c>
      <c r="N1124" s="4" t="b">
        <f t="shared" si="17"/>
        <v>1</v>
      </c>
      <c r="O1124">
        <v>21</v>
      </c>
      <c r="P1124" s="2" t="s">
        <v>153</v>
      </c>
      <c r="Q1124">
        <v>2122648.56</v>
      </c>
      <c r="R1124">
        <v>1518675.72</v>
      </c>
      <c r="S1124">
        <v>12683429.640000001</v>
      </c>
      <c r="T1124" s="5">
        <v>0.28453737061400308</v>
      </c>
    </row>
    <row r="1125" spans="2:20" x14ac:dyDescent="0.2">
      <c r="B1125" s="2">
        <v>1209823</v>
      </c>
      <c r="C1125" s="2" t="s">
        <v>24</v>
      </c>
      <c r="D1125" s="2" t="s">
        <v>52</v>
      </c>
      <c r="E1125" s="3">
        <v>45881.578587962962</v>
      </c>
      <c r="G1125" s="2" t="s">
        <v>937</v>
      </c>
      <c r="H1125" s="2">
        <v>1740388</v>
      </c>
      <c r="I1125" s="2" t="s">
        <v>171</v>
      </c>
      <c r="L1125" s="4" t="s">
        <v>175</v>
      </c>
      <c r="M1125" s="4">
        <f>+VLOOKUP(L1125,'Cotizacion menor valor'!$C$2:$M$60,11,0)</f>
        <v>2641589.5</v>
      </c>
      <c r="N1125" s="4" t="b">
        <f t="shared" si="17"/>
        <v>1</v>
      </c>
      <c r="O1125">
        <v>21</v>
      </c>
      <c r="P1125" s="2" t="s">
        <v>153</v>
      </c>
      <c r="Q1125">
        <v>3954597.45</v>
      </c>
      <c r="R1125">
        <v>2641589.5</v>
      </c>
      <c r="S1125">
        <v>27573166.949999999</v>
      </c>
      <c r="T1125" s="5">
        <v>0.33202063335169552</v>
      </c>
    </row>
    <row r="1126" spans="2:20" x14ac:dyDescent="0.2">
      <c r="B1126" s="2">
        <v>1209823</v>
      </c>
      <c r="C1126" s="2" t="s">
        <v>24</v>
      </c>
      <c r="D1126" s="2" t="s">
        <v>52</v>
      </c>
      <c r="E1126" s="3">
        <v>45881.578587962962</v>
      </c>
      <c r="G1126" s="2" t="s">
        <v>937</v>
      </c>
      <c r="H1126" s="2">
        <v>1740389</v>
      </c>
      <c r="I1126" s="2" t="s">
        <v>184</v>
      </c>
      <c r="L1126" s="4" t="s">
        <v>188</v>
      </c>
      <c r="M1126" s="4">
        <f>+VLOOKUP(L1126,'Cotizacion menor valor'!$C$2:$M$60,11,0)</f>
        <v>1236194.1000000001</v>
      </c>
      <c r="N1126" s="4" t="b">
        <f t="shared" si="17"/>
        <v>1</v>
      </c>
      <c r="O1126">
        <v>21</v>
      </c>
      <c r="P1126" s="2" t="s">
        <v>153</v>
      </c>
      <c r="Q1126">
        <v>2264158.98</v>
      </c>
      <c r="R1126">
        <v>1236194.1000000001</v>
      </c>
      <c r="S1126">
        <v>21587262.48</v>
      </c>
      <c r="T1126" s="5">
        <v>0.45401621046946095</v>
      </c>
    </row>
    <row r="1127" spans="2:20" x14ac:dyDescent="0.2">
      <c r="B1127" s="2">
        <v>1209823</v>
      </c>
      <c r="C1127" s="2" t="s">
        <v>24</v>
      </c>
      <c r="D1127" s="2" t="s">
        <v>52</v>
      </c>
      <c r="E1127" s="3">
        <v>45881.578587962962</v>
      </c>
      <c r="G1127" s="2" t="s">
        <v>937</v>
      </c>
      <c r="H1127" s="2">
        <v>1740390</v>
      </c>
      <c r="I1127" s="2" t="s">
        <v>197</v>
      </c>
      <c r="L1127" s="4" t="s">
        <v>201</v>
      </c>
      <c r="M1127" s="4">
        <f>+VLOOKUP(L1127,'Cotizacion menor valor'!$C$2:$M$60,11,0)</f>
        <v>3156483.66</v>
      </c>
      <c r="N1127" s="4" t="b">
        <f t="shared" si="17"/>
        <v>1</v>
      </c>
      <c r="O1127">
        <v>21</v>
      </c>
      <c r="P1127" s="2" t="s">
        <v>153</v>
      </c>
      <c r="Q1127">
        <v>5935735.5899999999</v>
      </c>
      <c r="R1127">
        <v>3156483.66</v>
      </c>
      <c r="S1127">
        <v>58364290.530000001</v>
      </c>
      <c r="T1127" s="5">
        <v>0.46822367470044263</v>
      </c>
    </row>
    <row r="1128" spans="2:20" x14ac:dyDescent="0.2">
      <c r="B1128" s="2">
        <v>1209823</v>
      </c>
      <c r="C1128" s="2" t="s">
        <v>24</v>
      </c>
      <c r="D1128" s="2" t="s">
        <v>52</v>
      </c>
      <c r="E1128" s="3">
        <v>45881.578587962962</v>
      </c>
      <c r="G1128" s="2" t="s">
        <v>937</v>
      </c>
      <c r="H1128" s="2">
        <v>1740391</v>
      </c>
      <c r="I1128" s="2" t="s">
        <v>210</v>
      </c>
      <c r="L1128" s="4" t="s">
        <v>214</v>
      </c>
      <c r="M1128" s="4">
        <f>+VLOOKUP(L1128,'Cotizacion menor valor'!$C$2:$M$60,11,0)</f>
        <v>3062101.38</v>
      </c>
      <c r="N1128" s="4" t="b">
        <f t="shared" si="17"/>
        <v>1</v>
      </c>
      <c r="O1128">
        <v>21</v>
      </c>
      <c r="P1128" s="2" t="s">
        <v>153</v>
      </c>
      <c r="Q1128">
        <v>6509456.0999999996</v>
      </c>
      <c r="R1128">
        <v>3062101.38</v>
      </c>
      <c r="S1128">
        <v>72394449.120000005</v>
      </c>
      <c r="T1128" s="5">
        <v>0.52959182257946247</v>
      </c>
    </row>
    <row r="1129" spans="2:20" x14ac:dyDescent="0.2">
      <c r="B1129" s="2">
        <v>1209823</v>
      </c>
      <c r="C1129" s="2" t="s">
        <v>24</v>
      </c>
      <c r="D1129" s="2" t="s">
        <v>52</v>
      </c>
      <c r="E1129" s="3">
        <v>45881.578587962962</v>
      </c>
      <c r="G1129" s="2" t="s">
        <v>937</v>
      </c>
      <c r="H1129" s="2">
        <v>1740392</v>
      </c>
      <c r="I1129" s="2" t="s">
        <v>223</v>
      </c>
      <c r="L1129" s="4" t="s">
        <v>227</v>
      </c>
      <c r="M1129" s="4">
        <f>+VLOOKUP(L1129,'Cotizacion menor valor'!$C$2:$M$60,11,0)</f>
        <v>355254.39</v>
      </c>
      <c r="N1129" s="4" t="b">
        <f t="shared" si="17"/>
        <v>1</v>
      </c>
      <c r="O1129">
        <v>21</v>
      </c>
      <c r="P1129" s="2" t="s">
        <v>153</v>
      </c>
      <c r="Q1129">
        <v>566039.1</v>
      </c>
      <c r="R1129">
        <v>355254.39</v>
      </c>
      <c r="S1129">
        <v>4426478.91</v>
      </c>
      <c r="T1129" s="5">
        <v>0.37238542355112925</v>
      </c>
    </row>
    <row r="1130" spans="2:20" x14ac:dyDescent="0.2">
      <c r="B1130" s="2">
        <v>1209823</v>
      </c>
      <c r="C1130" s="2" t="s">
        <v>24</v>
      </c>
      <c r="D1130" s="2" t="s">
        <v>52</v>
      </c>
      <c r="E1130" s="3">
        <v>45881.578587962962</v>
      </c>
      <c r="G1130" s="2" t="s">
        <v>937</v>
      </c>
      <c r="H1130" s="2">
        <v>1740393</v>
      </c>
      <c r="I1130" s="2" t="s">
        <v>236</v>
      </c>
      <c r="L1130" s="4" t="s">
        <v>240</v>
      </c>
      <c r="M1130" s="4">
        <f>+VLOOKUP(L1130,'Cotizacion menor valor'!$C$2:$M$60,11,0)</f>
        <v>293916.18</v>
      </c>
      <c r="N1130" s="4" t="b">
        <f t="shared" si="17"/>
        <v>1</v>
      </c>
      <c r="O1130">
        <v>21</v>
      </c>
      <c r="P1130" s="2" t="s">
        <v>153</v>
      </c>
      <c r="Q1130">
        <v>495285.18</v>
      </c>
      <c r="R1130">
        <v>293916.18</v>
      </c>
      <c r="S1130">
        <v>4228749</v>
      </c>
      <c r="T1130" s="5">
        <v>0.40657182595287827</v>
      </c>
    </row>
    <row r="1131" spans="2:20" x14ac:dyDescent="0.2">
      <c r="B1131" s="2">
        <v>1209823</v>
      </c>
      <c r="C1131" s="2" t="s">
        <v>24</v>
      </c>
      <c r="D1131" s="2" t="s">
        <v>52</v>
      </c>
      <c r="E1131" s="3">
        <v>45881.578587962962</v>
      </c>
      <c r="G1131" s="2" t="s">
        <v>937</v>
      </c>
      <c r="H1131" s="2">
        <v>1740394</v>
      </c>
      <c r="I1131" s="2" t="s">
        <v>249</v>
      </c>
      <c r="L1131" s="4" t="s">
        <v>253</v>
      </c>
      <c r="M1131" s="4">
        <f>+VLOOKUP(L1131,'Cotizacion menor valor'!$C$2:$M$60,11,0)</f>
        <v>7909194.9000000004</v>
      </c>
      <c r="N1131" s="4" t="b">
        <f t="shared" si="17"/>
        <v>1</v>
      </c>
      <c r="O1131">
        <v>21</v>
      </c>
      <c r="P1131" s="2" t="s">
        <v>153</v>
      </c>
      <c r="Q1131">
        <v>7909194.9000000004</v>
      </c>
      <c r="R1131">
        <v>7909194.9000000004</v>
      </c>
      <c r="S1131">
        <v>0</v>
      </c>
      <c r="T1131" s="5">
        <v>0</v>
      </c>
    </row>
    <row r="1132" spans="2:20" x14ac:dyDescent="0.2">
      <c r="B1132" s="2">
        <v>1209823</v>
      </c>
      <c r="C1132" s="2" t="s">
        <v>24</v>
      </c>
      <c r="D1132" s="2" t="s">
        <v>52</v>
      </c>
      <c r="E1132" s="3">
        <v>45881.578587962962</v>
      </c>
      <c r="G1132" s="2" t="s">
        <v>937</v>
      </c>
      <c r="H1132" s="2">
        <v>1740395</v>
      </c>
      <c r="I1132" s="2" t="s">
        <v>262</v>
      </c>
      <c r="L1132" s="4" t="s">
        <v>266</v>
      </c>
      <c r="M1132" s="4">
        <f>+VLOOKUP(L1132,'Cotizacion menor valor'!$C$2:$M$60,11,0)</f>
        <v>1981138.14</v>
      </c>
      <c r="N1132" s="4" t="b">
        <f t="shared" si="17"/>
        <v>1</v>
      </c>
      <c r="O1132">
        <v>21</v>
      </c>
      <c r="P1132" s="2" t="s">
        <v>153</v>
      </c>
      <c r="Q1132">
        <v>1981138.14</v>
      </c>
      <c r="R1132">
        <v>1981138.14</v>
      </c>
      <c r="S1132">
        <v>0</v>
      </c>
      <c r="T1132" s="5">
        <v>0</v>
      </c>
    </row>
    <row r="1133" spans="2:20" x14ac:dyDescent="0.2">
      <c r="B1133" s="2">
        <v>1209823</v>
      </c>
      <c r="C1133" s="2" t="s">
        <v>24</v>
      </c>
      <c r="D1133" s="2" t="s">
        <v>52</v>
      </c>
      <c r="E1133" s="3">
        <v>45881.578587962962</v>
      </c>
      <c r="G1133" s="2" t="s">
        <v>937</v>
      </c>
      <c r="H1133" s="2">
        <v>1740396</v>
      </c>
      <c r="I1133" s="2" t="s">
        <v>275</v>
      </c>
      <c r="L1133" s="4" t="s">
        <v>279</v>
      </c>
      <c r="M1133" s="4">
        <f>+VLOOKUP(L1133,'Cotizacion menor valor'!$C$2:$M$60,11,0)</f>
        <v>820677.36</v>
      </c>
      <c r="N1133" s="4" t="b">
        <f t="shared" si="17"/>
        <v>1</v>
      </c>
      <c r="O1133">
        <v>21</v>
      </c>
      <c r="P1133" s="2" t="s">
        <v>153</v>
      </c>
      <c r="Q1133">
        <v>2122648.56</v>
      </c>
      <c r="R1133">
        <v>820677.36</v>
      </c>
      <c r="S1133">
        <v>27341395.199999999</v>
      </c>
      <c r="T1133" s="5">
        <v>0.61337106129334951</v>
      </c>
    </row>
    <row r="1134" spans="2:20" x14ac:dyDescent="0.2">
      <c r="B1134" s="2">
        <v>1209823</v>
      </c>
      <c r="C1134" s="2" t="s">
        <v>24</v>
      </c>
      <c r="D1134" s="2" t="s">
        <v>52</v>
      </c>
      <c r="E1134" s="3">
        <v>45881.578587962962</v>
      </c>
      <c r="G1134" s="2" t="s">
        <v>937</v>
      </c>
      <c r="H1134" s="2">
        <v>1740397</v>
      </c>
      <c r="I1134" s="2" t="s">
        <v>288</v>
      </c>
      <c r="L1134" s="4" t="s">
        <v>292</v>
      </c>
      <c r="M1134" s="4">
        <f>+VLOOKUP(L1134,'Cotizacion menor valor'!$C$2:$M$60,11,0)</f>
        <v>1371786</v>
      </c>
      <c r="N1134" s="4" t="b">
        <f t="shared" si="17"/>
        <v>1</v>
      </c>
      <c r="O1134">
        <v>21</v>
      </c>
      <c r="P1134" s="2" t="s">
        <v>153</v>
      </c>
      <c r="Q1134">
        <v>1981138.14</v>
      </c>
      <c r="R1134">
        <v>1371786</v>
      </c>
      <c r="S1134">
        <v>12796394.939999999</v>
      </c>
      <c r="T1134" s="5">
        <v>0.30757680532060222</v>
      </c>
    </row>
    <row r="1135" spans="2:20" x14ac:dyDescent="0.2">
      <c r="B1135" s="2">
        <v>1209823</v>
      </c>
      <c r="C1135" s="2" t="s">
        <v>24</v>
      </c>
      <c r="D1135" s="2" t="s">
        <v>52</v>
      </c>
      <c r="E1135" s="3">
        <v>45881.578587962962</v>
      </c>
      <c r="G1135" s="2" t="s">
        <v>937</v>
      </c>
      <c r="H1135" s="2">
        <v>1740398</v>
      </c>
      <c r="I1135" s="2" t="s">
        <v>301</v>
      </c>
      <c r="L1135" s="4" t="s">
        <v>305</v>
      </c>
      <c r="M1135" s="4">
        <f>+VLOOKUP(L1135,'Cotizacion menor valor'!$C$2:$M$60,11,0)</f>
        <v>661411.38</v>
      </c>
      <c r="N1135" s="4" t="b">
        <f t="shared" si="17"/>
        <v>1</v>
      </c>
      <c r="O1135">
        <v>21</v>
      </c>
      <c r="P1135" s="2" t="s">
        <v>153</v>
      </c>
      <c r="Q1135">
        <v>990569.07</v>
      </c>
      <c r="R1135">
        <v>661411.38</v>
      </c>
      <c r="S1135">
        <v>6912311.4900000002</v>
      </c>
      <c r="T1135" s="5">
        <v>0.33229150795108109</v>
      </c>
    </row>
    <row r="1136" spans="2:20" x14ac:dyDescent="0.2">
      <c r="B1136" s="2">
        <v>1209823</v>
      </c>
      <c r="C1136" s="2" t="s">
        <v>24</v>
      </c>
      <c r="D1136" s="2" t="s">
        <v>52</v>
      </c>
      <c r="E1136" s="3">
        <v>45881.578587962962</v>
      </c>
      <c r="G1136" s="2" t="s">
        <v>937</v>
      </c>
      <c r="H1136" s="2">
        <v>1740399</v>
      </c>
      <c r="I1136" s="2" t="s">
        <v>314</v>
      </c>
      <c r="L1136" s="4" t="s">
        <v>318</v>
      </c>
      <c r="M1136" s="4">
        <f>+VLOOKUP(L1136,'Cotizacion menor valor'!$C$2:$M$60,11,0)</f>
        <v>2655015.5499999998</v>
      </c>
      <c r="N1136" s="4" t="b">
        <f t="shared" si="17"/>
        <v>1</v>
      </c>
      <c r="O1136">
        <v>21</v>
      </c>
      <c r="P1136" s="2" t="s">
        <v>153</v>
      </c>
      <c r="Q1136">
        <v>2655015.5499999998</v>
      </c>
      <c r="R1136">
        <v>2655015.5499999998</v>
      </c>
      <c r="S1136">
        <v>0</v>
      </c>
      <c r="T1136" s="5">
        <v>0</v>
      </c>
    </row>
    <row r="1137" spans="2:20" x14ac:dyDescent="0.2">
      <c r="B1137" s="2">
        <v>1209823</v>
      </c>
      <c r="C1137" s="2" t="s">
        <v>24</v>
      </c>
      <c r="D1137" s="2" t="s">
        <v>52</v>
      </c>
      <c r="E1137" s="3">
        <v>45881.578587962962</v>
      </c>
      <c r="G1137" s="2" t="s">
        <v>937</v>
      </c>
      <c r="H1137" s="2">
        <v>1740400</v>
      </c>
      <c r="I1137" s="2" t="s">
        <v>327</v>
      </c>
      <c r="L1137" s="4" t="s">
        <v>331</v>
      </c>
      <c r="M1137" s="4">
        <f>+VLOOKUP(L1137,'Cotizacion menor valor'!$C$2:$M$60,11,0)</f>
        <v>1330085.46</v>
      </c>
      <c r="N1137" s="4" t="b">
        <f t="shared" si="17"/>
        <v>1</v>
      </c>
      <c r="O1137">
        <v>21</v>
      </c>
      <c r="P1137" s="2" t="s">
        <v>153</v>
      </c>
      <c r="Q1137">
        <v>1330085.46</v>
      </c>
      <c r="R1137">
        <v>1330085.46</v>
      </c>
      <c r="S1137">
        <v>0</v>
      </c>
      <c r="T1137" s="5">
        <v>0</v>
      </c>
    </row>
    <row r="1138" spans="2:20" x14ac:dyDescent="0.2">
      <c r="B1138" s="2">
        <v>1209823</v>
      </c>
      <c r="C1138" s="2" t="s">
        <v>24</v>
      </c>
      <c r="D1138" s="2" t="s">
        <v>52</v>
      </c>
      <c r="E1138" s="3">
        <v>45881.578587962962</v>
      </c>
      <c r="G1138" s="2" t="s">
        <v>937</v>
      </c>
      <c r="H1138" s="2">
        <v>1740401</v>
      </c>
      <c r="I1138" s="2" t="s">
        <v>340</v>
      </c>
      <c r="L1138" s="4" t="s">
        <v>344</v>
      </c>
      <c r="M1138" s="4">
        <f>+VLOOKUP(L1138,'Cotizacion menor valor'!$C$2:$M$60,11,0)</f>
        <v>215877.7</v>
      </c>
      <c r="N1138" s="4" t="b">
        <f t="shared" si="17"/>
        <v>1</v>
      </c>
      <c r="O1138">
        <v>21</v>
      </c>
      <c r="P1138" s="2" t="s">
        <v>153</v>
      </c>
      <c r="Q1138">
        <v>215877.7</v>
      </c>
      <c r="R1138">
        <v>215877.7</v>
      </c>
      <c r="S1138">
        <v>0</v>
      </c>
      <c r="T1138" s="5">
        <v>0</v>
      </c>
    </row>
    <row r="1139" spans="2:20" x14ac:dyDescent="0.2">
      <c r="B1139" s="2">
        <v>1209823</v>
      </c>
      <c r="C1139" s="2" t="s">
        <v>24</v>
      </c>
      <c r="D1139" s="2" t="s">
        <v>52</v>
      </c>
      <c r="E1139" s="3">
        <v>45881.578587962962</v>
      </c>
      <c r="G1139" s="2" t="s">
        <v>937</v>
      </c>
      <c r="H1139" s="2">
        <v>1740402</v>
      </c>
      <c r="I1139" s="2" t="s">
        <v>353</v>
      </c>
      <c r="L1139" s="4" t="s">
        <v>357</v>
      </c>
      <c r="M1139" s="4">
        <f>+VLOOKUP(L1139,'Cotizacion menor valor'!$C$2:$M$60,11,0)</f>
        <v>1388728.4</v>
      </c>
      <c r="N1139" s="4" t="b">
        <f t="shared" si="17"/>
        <v>1</v>
      </c>
      <c r="O1139">
        <v>21</v>
      </c>
      <c r="P1139" s="2" t="s">
        <v>153</v>
      </c>
      <c r="Q1139">
        <v>1388728.4</v>
      </c>
      <c r="R1139">
        <v>1388728.4</v>
      </c>
      <c r="S1139">
        <v>0</v>
      </c>
      <c r="T1139" s="5">
        <v>0</v>
      </c>
    </row>
    <row r="1140" spans="2:20" x14ac:dyDescent="0.2">
      <c r="B1140" s="2">
        <v>1209823</v>
      </c>
      <c r="C1140" s="2" t="s">
        <v>24</v>
      </c>
      <c r="D1140" s="2" t="s">
        <v>52</v>
      </c>
      <c r="E1140" s="3">
        <v>45881.578587962962</v>
      </c>
      <c r="G1140" s="2" t="s">
        <v>937</v>
      </c>
      <c r="H1140" s="2">
        <v>1740403</v>
      </c>
      <c r="I1140" s="2" t="s">
        <v>366</v>
      </c>
      <c r="L1140" s="4" t="s">
        <v>370</v>
      </c>
      <c r="M1140" s="4">
        <f>+VLOOKUP(L1140,'Cotizacion menor valor'!$C$2:$M$60,11,0)</f>
        <v>678493.56</v>
      </c>
      <c r="N1140" s="4" t="b">
        <f t="shared" si="17"/>
        <v>1</v>
      </c>
      <c r="O1140">
        <v>21</v>
      </c>
      <c r="P1140" s="2" t="s">
        <v>153</v>
      </c>
      <c r="Q1140">
        <v>678493.56</v>
      </c>
      <c r="R1140">
        <v>678493.56</v>
      </c>
      <c r="S1140">
        <v>0</v>
      </c>
      <c r="T1140" s="5">
        <v>0</v>
      </c>
    </row>
    <row r="1141" spans="2:20" x14ac:dyDescent="0.2">
      <c r="B1141" s="2">
        <v>1209823</v>
      </c>
      <c r="C1141" s="2" t="s">
        <v>24</v>
      </c>
      <c r="D1141" s="2" t="s">
        <v>52</v>
      </c>
      <c r="E1141" s="3">
        <v>45881.578587962962</v>
      </c>
      <c r="G1141" s="2" t="s">
        <v>937</v>
      </c>
      <c r="H1141" s="2">
        <v>1740404</v>
      </c>
      <c r="I1141" s="2" t="s">
        <v>379</v>
      </c>
      <c r="L1141" s="4" t="s">
        <v>383</v>
      </c>
      <c r="M1141" s="4">
        <f>+VLOOKUP(L1141,'Cotizacion menor valor'!$C$2:$M$60,11,0)</f>
        <v>3347515.15</v>
      </c>
      <c r="N1141" s="4" t="b">
        <f t="shared" si="17"/>
        <v>1</v>
      </c>
      <c r="O1141">
        <v>21</v>
      </c>
      <c r="P1141" s="2" t="s">
        <v>153</v>
      </c>
      <c r="Q1141">
        <v>3347515.15</v>
      </c>
      <c r="R1141">
        <v>3347515.15</v>
      </c>
      <c r="S1141">
        <v>0</v>
      </c>
      <c r="T1141" s="5">
        <v>0</v>
      </c>
    </row>
    <row r="1142" spans="2:20" x14ac:dyDescent="0.2">
      <c r="B1142" s="2">
        <v>1209823</v>
      </c>
      <c r="C1142" s="2" t="s">
        <v>24</v>
      </c>
      <c r="D1142" s="2" t="s">
        <v>52</v>
      </c>
      <c r="E1142" s="3">
        <v>45881.578587962962</v>
      </c>
      <c r="G1142" s="2" t="s">
        <v>937</v>
      </c>
      <c r="H1142" s="2">
        <v>1740405</v>
      </c>
      <c r="I1142" s="2" t="s">
        <v>392</v>
      </c>
      <c r="L1142" s="4" t="s">
        <v>396</v>
      </c>
      <c r="M1142" s="4">
        <f>+VLOOKUP(L1142,'Cotizacion menor valor'!$C$2:$M$60,11,0)</f>
        <v>559044.72</v>
      </c>
      <c r="N1142" s="4" t="b">
        <f t="shared" si="17"/>
        <v>1</v>
      </c>
      <c r="O1142">
        <v>21</v>
      </c>
      <c r="P1142" s="2" t="s">
        <v>153</v>
      </c>
      <c r="Q1142">
        <v>559044.72</v>
      </c>
      <c r="R1142">
        <v>559044.72</v>
      </c>
      <c r="S1142">
        <v>0</v>
      </c>
      <c r="T1142" s="5">
        <v>0</v>
      </c>
    </row>
    <row r="1143" spans="2:20" x14ac:dyDescent="0.2">
      <c r="B1143" s="2">
        <v>1209823</v>
      </c>
      <c r="C1143" s="2" t="s">
        <v>24</v>
      </c>
      <c r="D1143" s="2" t="s">
        <v>52</v>
      </c>
      <c r="E1143" s="3">
        <v>45881.578587962962</v>
      </c>
      <c r="G1143" s="2" t="s">
        <v>937</v>
      </c>
      <c r="H1143" s="2">
        <v>1740406</v>
      </c>
      <c r="I1143" s="2" t="s">
        <v>405</v>
      </c>
      <c r="L1143" s="4" t="s">
        <v>409</v>
      </c>
      <c r="M1143" s="4">
        <f>+VLOOKUP(L1143,'Cotizacion menor valor'!$C$2:$M$60,11,0)</f>
        <v>5087777.78</v>
      </c>
      <c r="N1143" s="4" t="b">
        <f t="shared" si="17"/>
        <v>1</v>
      </c>
      <c r="O1143">
        <v>21</v>
      </c>
      <c r="P1143" s="2" t="s">
        <v>153</v>
      </c>
      <c r="Q1143">
        <v>5087777.78</v>
      </c>
      <c r="R1143">
        <v>5087777.78</v>
      </c>
      <c r="S1143">
        <v>0</v>
      </c>
      <c r="T1143" s="5">
        <v>0</v>
      </c>
    </row>
    <row r="1144" spans="2:20" x14ac:dyDescent="0.2">
      <c r="B1144" s="2">
        <v>1209823</v>
      </c>
      <c r="C1144" s="2" t="s">
        <v>24</v>
      </c>
      <c r="D1144" s="2" t="s">
        <v>52</v>
      </c>
      <c r="E1144" s="3">
        <v>45881.578587962962</v>
      </c>
      <c r="G1144" s="2" t="s">
        <v>937</v>
      </c>
      <c r="H1144" s="2">
        <v>1740407</v>
      </c>
      <c r="I1144" s="2" t="s">
        <v>418</v>
      </c>
      <c r="L1144" s="4" t="s">
        <v>422</v>
      </c>
      <c r="M1144" s="4">
        <f>+VLOOKUP(L1144,'Cotizacion menor valor'!$C$2:$M$60,11,0)</f>
        <v>3347515.15</v>
      </c>
      <c r="N1144" s="4" t="b">
        <f t="shared" si="17"/>
        <v>1</v>
      </c>
      <c r="O1144">
        <v>21</v>
      </c>
      <c r="P1144" s="2" t="s">
        <v>153</v>
      </c>
      <c r="Q1144">
        <v>3347515.15</v>
      </c>
      <c r="R1144">
        <v>3347515.15</v>
      </c>
      <c r="S1144">
        <v>0</v>
      </c>
      <c r="T1144" s="5">
        <v>0</v>
      </c>
    </row>
    <row r="1145" spans="2:20" x14ac:dyDescent="0.2">
      <c r="B1145" s="2">
        <v>1209823</v>
      </c>
      <c r="C1145" s="2" t="s">
        <v>24</v>
      </c>
      <c r="D1145" s="2" t="s">
        <v>52</v>
      </c>
      <c r="E1145" s="3">
        <v>45881.578587962962</v>
      </c>
      <c r="G1145" s="2" t="s">
        <v>937</v>
      </c>
      <c r="H1145" s="2">
        <v>1740408</v>
      </c>
      <c r="I1145" s="2" t="s">
        <v>431</v>
      </c>
      <c r="L1145" s="4" t="s">
        <v>435</v>
      </c>
      <c r="M1145" s="4">
        <f>+VLOOKUP(L1145,'Cotizacion menor valor'!$C$2:$M$60,11,0)</f>
        <v>1947760.9</v>
      </c>
      <c r="N1145" s="4" t="b">
        <f t="shared" si="17"/>
        <v>1</v>
      </c>
      <c r="O1145">
        <v>21</v>
      </c>
      <c r="P1145" s="2" t="s">
        <v>153</v>
      </c>
      <c r="Q1145">
        <v>1947760.9</v>
      </c>
      <c r="R1145">
        <v>1947760.9</v>
      </c>
      <c r="S1145">
        <v>0</v>
      </c>
      <c r="T1145" s="5">
        <v>0</v>
      </c>
    </row>
    <row r="1146" spans="2:20" x14ac:dyDescent="0.2">
      <c r="B1146" s="2">
        <v>1209823</v>
      </c>
      <c r="C1146" s="2" t="s">
        <v>24</v>
      </c>
      <c r="D1146" s="2" t="s">
        <v>52</v>
      </c>
      <c r="E1146" s="3">
        <v>45881.578587962962</v>
      </c>
      <c r="G1146" s="2" t="s">
        <v>937</v>
      </c>
      <c r="H1146" s="2">
        <v>1740409</v>
      </c>
      <c r="I1146" s="2" t="s">
        <v>444</v>
      </c>
      <c r="L1146" s="4" t="s">
        <v>448</v>
      </c>
      <c r="M1146" s="4">
        <f>+VLOOKUP(L1146,'Cotizacion menor valor'!$C$2:$M$60,11,0)</f>
        <v>2306665.77</v>
      </c>
      <c r="N1146" s="4" t="b">
        <f t="shared" si="17"/>
        <v>1</v>
      </c>
      <c r="O1146">
        <v>21</v>
      </c>
      <c r="P1146" s="2" t="s">
        <v>153</v>
      </c>
      <c r="Q1146">
        <v>2355091.08</v>
      </c>
      <c r="R1146">
        <v>2306665.77</v>
      </c>
      <c r="S1146">
        <v>1016931.51</v>
      </c>
      <c r="T1146" s="5">
        <v>2.0561969093781291E-2</v>
      </c>
    </row>
    <row r="1147" spans="2:20" x14ac:dyDescent="0.2">
      <c r="B1147" s="2">
        <v>1209823</v>
      </c>
      <c r="C1147" s="2" t="s">
        <v>24</v>
      </c>
      <c r="D1147" s="2" t="s">
        <v>52</v>
      </c>
      <c r="E1147" s="3">
        <v>45881.578587962962</v>
      </c>
      <c r="G1147" s="2" t="s">
        <v>937</v>
      </c>
      <c r="H1147" s="2">
        <v>1740410</v>
      </c>
      <c r="I1147" s="2" t="s">
        <v>457</v>
      </c>
      <c r="L1147" s="4" t="s">
        <v>461</v>
      </c>
      <c r="M1147" s="4">
        <f>+VLOOKUP(L1147,'Cotizacion menor valor'!$C$2:$M$60,11,0)</f>
        <v>2306665.77</v>
      </c>
      <c r="N1147" s="4" t="b">
        <f t="shared" si="17"/>
        <v>1</v>
      </c>
      <c r="O1147">
        <v>21</v>
      </c>
      <c r="P1147" s="2" t="s">
        <v>153</v>
      </c>
      <c r="Q1147">
        <v>2355091.08</v>
      </c>
      <c r="R1147">
        <v>2306665.77</v>
      </c>
      <c r="S1147">
        <v>1016931.51</v>
      </c>
      <c r="T1147" s="5">
        <v>2.0561969093781291E-2</v>
      </c>
    </row>
    <row r="1148" spans="2:20" x14ac:dyDescent="0.2">
      <c r="B1148" s="2">
        <v>1209823</v>
      </c>
      <c r="C1148" s="2" t="s">
        <v>24</v>
      </c>
      <c r="D1148" s="2" t="s">
        <v>52</v>
      </c>
      <c r="E1148" s="3">
        <v>45881.578587962962</v>
      </c>
      <c r="G1148" s="2" t="s">
        <v>937</v>
      </c>
      <c r="H1148" s="2">
        <v>1740411</v>
      </c>
      <c r="I1148" s="2" t="s">
        <v>470</v>
      </c>
      <c r="L1148" s="4" t="s">
        <v>474</v>
      </c>
      <c r="M1148" s="4">
        <f>+VLOOKUP(L1148,'Cotizacion menor valor'!$C$2:$M$60,11,0)</f>
        <v>962329</v>
      </c>
      <c r="N1148" s="4" t="b">
        <f t="shared" si="17"/>
        <v>1</v>
      </c>
      <c r="O1148">
        <v>21</v>
      </c>
      <c r="P1148" s="2" t="s">
        <v>153</v>
      </c>
      <c r="Q1148">
        <v>962329</v>
      </c>
      <c r="R1148">
        <v>962329</v>
      </c>
      <c r="S1148">
        <v>0</v>
      </c>
      <c r="T1148" s="5">
        <v>0</v>
      </c>
    </row>
    <row r="1149" spans="2:20" x14ac:dyDescent="0.2">
      <c r="B1149" s="2">
        <v>1209823</v>
      </c>
      <c r="C1149" s="2" t="s">
        <v>24</v>
      </c>
      <c r="D1149" s="2" t="s">
        <v>52</v>
      </c>
      <c r="E1149" s="3">
        <v>45881.578587962962</v>
      </c>
      <c r="G1149" s="2" t="s">
        <v>937</v>
      </c>
      <c r="H1149" s="2">
        <v>1740412</v>
      </c>
      <c r="I1149" s="2" t="s">
        <v>483</v>
      </c>
      <c r="L1149" s="4" t="s">
        <v>487</v>
      </c>
      <c r="M1149" s="4">
        <f>+VLOOKUP(L1149,'Cotizacion menor valor'!$C$2:$M$60,11,0)</f>
        <v>278177.25</v>
      </c>
      <c r="N1149" s="4" t="b">
        <f t="shared" si="17"/>
        <v>1</v>
      </c>
      <c r="O1149">
        <v>21</v>
      </c>
      <c r="P1149" s="2" t="s">
        <v>153</v>
      </c>
      <c r="Q1149">
        <v>278177.25</v>
      </c>
      <c r="R1149">
        <v>278177.25</v>
      </c>
      <c r="S1149">
        <v>0</v>
      </c>
      <c r="T1149" s="5">
        <v>0</v>
      </c>
    </row>
    <row r="1150" spans="2:20" x14ac:dyDescent="0.2">
      <c r="B1150" s="2">
        <v>1209823</v>
      </c>
      <c r="C1150" s="2" t="s">
        <v>24</v>
      </c>
      <c r="D1150" s="2" t="s">
        <v>52</v>
      </c>
      <c r="E1150" s="3">
        <v>45881.578587962962</v>
      </c>
      <c r="G1150" s="2" t="s">
        <v>937</v>
      </c>
      <c r="H1150" s="2">
        <v>1740413</v>
      </c>
      <c r="I1150" s="2" t="s">
        <v>496</v>
      </c>
      <c r="L1150" s="4" t="s">
        <v>500</v>
      </c>
      <c r="M1150" s="4">
        <f>+VLOOKUP(L1150,'Cotizacion menor valor'!$C$2:$M$60,11,0)</f>
        <v>278177.25</v>
      </c>
      <c r="N1150" s="4" t="b">
        <f t="shared" si="17"/>
        <v>1</v>
      </c>
      <c r="O1150">
        <v>21</v>
      </c>
      <c r="P1150" s="2" t="s">
        <v>153</v>
      </c>
      <c r="Q1150">
        <v>278177.25</v>
      </c>
      <c r="R1150">
        <v>278177.25</v>
      </c>
      <c r="S1150">
        <v>0</v>
      </c>
      <c r="T1150" s="5">
        <v>0</v>
      </c>
    </row>
    <row r="1151" spans="2:20" x14ac:dyDescent="0.2">
      <c r="B1151" s="2">
        <v>1209823</v>
      </c>
      <c r="C1151" s="2" t="s">
        <v>24</v>
      </c>
      <c r="D1151" s="2" t="s">
        <v>52</v>
      </c>
      <c r="E1151" s="3">
        <v>45881.578587962962</v>
      </c>
      <c r="G1151" s="2" t="s">
        <v>937</v>
      </c>
      <c r="H1151" s="2">
        <v>1740414</v>
      </c>
      <c r="I1151" s="2" t="s">
        <v>509</v>
      </c>
      <c r="L1151" s="4" t="s">
        <v>513</v>
      </c>
      <c r="M1151" s="4">
        <f>+VLOOKUP(L1151,'Cotizacion menor valor'!$C$2:$M$60,11,0)</f>
        <v>2471351.1</v>
      </c>
      <c r="N1151" s="4" t="b">
        <f t="shared" si="17"/>
        <v>1</v>
      </c>
      <c r="O1151">
        <v>21</v>
      </c>
      <c r="P1151" s="2" t="s">
        <v>153</v>
      </c>
      <c r="Q1151">
        <v>2846724.3</v>
      </c>
      <c r="R1151">
        <v>2471351.1</v>
      </c>
      <c r="S1151">
        <v>7882837.2000000002</v>
      </c>
      <c r="T1151" s="5">
        <v>0.13186145212586972</v>
      </c>
    </row>
    <row r="1152" spans="2:20" x14ac:dyDescent="0.2">
      <c r="B1152" s="2">
        <v>1209823</v>
      </c>
      <c r="C1152" s="2" t="s">
        <v>24</v>
      </c>
      <c r="D1152" s="2" t="s">
        <v>52</v>
      </c>
      <c r="E1152" s="3">
        <v>45881.578587962962</v>
      </c>
      <c r="G1152" s="2" t="s">
        <v>937</v>
      </c>
      <c r="H1152" s="2">
        <v>1740415</v>
      </c>
      <c r="I1152" s="2" t="s">
        <v>522</v>
      </c>
      <c r="L1152" s="4" t="s">
        <v>526</v>
      </c>
      <c r="M1152" s="4">
        <f>+VLOOKUP(L1152,'Cotizacion menor valor'!$C$2:$M$60,11,0)</f>
        <v>1948296.5</v>
      </c>
      <c r="N1152" s="4" t="b">
        <f t="shared" si="17"/>
        <v>1</v>
      </c>
      <c r="O1152">
        <v>21</v>
      </c>
      <c r="P1152" s="2" t="s">
        <v>153</v>
      </c>
      <c r="Q1152">
        <v>2175998.6</v>
      </c>
      <c r="R1152">
        <v>1948296.5</v>
      </c>
      <c r="S1152">
        <v>4781744.0999999996</v>
      </c>
      <c r="T1152" s="5">
        <v>0.10464257651636356</v>
      </c>
    </row>
    <row r="1153" spans="2:20" x14ac:dyDescent="0.2">
      <c r="B1153" s="2">
        <v>1209823</v>
      </c>
      <c r="C1153" s="2" t="s">
        <v>24</v>
      </c>
      <c r="D1153" s="2" t="s">
        <v>52</v>
      </c>
      <c r="E1153" s="3">
        <v>45881.578587962962</v>
      </c>
      <c r="G1153" s="2" t="s">
        <v>937</v>
      </c>
      <c r="H1153" s="2">
        <v>1740416</v>
      </c>
      <c r="I1153" s="2" t="s">
        <v>535</v>
      </c>
      <c r="L1153" s="4" t="s">
        <v>539</v>
      </c>
      <c r="M1153" s="4">
        <f>+VLOOKUP(L1153,'Cotizacion menor valor'!$C$2:$M$60,11,0)</f>
        <v>1948296.5</v>
      </c>
      <c r="N1153" s="4" t="b">
        <f t="shared" si="17"/>
        <v>1</v>
      </c>
      <c r="O1153">
        <v>21</v>
      </c>
      <c r="P1153" s="2" t="s">
        <v>153</v>
      </c>
      <c r="Q1153">
        <v>2175998.6</v>
      </c>
      <c r="R1153">
        <v>1948296.5</v>
      </c>
      <c r="S1153">
        <v>4781744.0999999996</v>
      </c>
      <c r="T1153" s="5">
        <v>0.10464257651636356</v>
      </c>
    </row>
    <row r="1154" spans="2:20" x14ac:dyDescent="0.2">
      <c r="B1154" s="2">
        <v>1209823</v>
      </c>
      <c r="C1154" s="2" t="s">
        <v>24</v>
      </c>
      <c r="D1154" s="2" t="s">
        <v>52</v>
      </c>
      <c r="E1154" s="3">
        <v>45881.578587962962</v>
      </c>
      <c r="G1154" s="2" t="s">
        <v>937</v>
      </c>
      <c r="H1154" s="2">
        <v>1740417</v>
      </c>
      <c r="I1154" s="2" t="s">
        <v>548</v>
      </c>
      <c r="L1154" s="4" t="s">
        <v>552</v>
      </c>
      <c r="M1154" s="4">
        <f>+VLOOKUP(L1154,'Cotizacion menor valor'!$C$2:$M$60,11,0)</f>
        <v>8006931.5999999996</v>
      </c>
      <c r="N1154" s="4" t="b">
        <f t="shared" si="17"/>
        <v>1</v>
      </c>
      <c r="O1154">
        <v>21</v>
      </c>
      <c r="P1154" s="2" t="s">
        <v>153</v>
      </c>
      <c r="Q1154">
        <v>9732372.1500000004</v>
      </c>
      <c r="R1154">
        <v>8006931.5999999996</v>
      </c>
      <c r="S1154">
        <v>36234251.549999997</v>
      </c>
      <c r="T1154" s="5">
        <v>0.17728879695583774</v>
      </c>
    </row>
    <row r="1155" spans="2:20" x14ac:dyDescent="0.2">
      <c r="B1155" s="2">
        <v>1209823</v>
      </c>
      <c r="C1155" s="2" t="s">
        <v>24</v>
      </c>
      <c r="D1155" s="2" t="s">
        <v>52</v>
      </c>
      <c r="E1155" s="3">
        <v>45881.578587962962</v>
      </c>
      <c r="G1155" s="2" t="s">
        <v>937</v>
      </c>
      <c r="H1155" s="2">
        <v>1740418</v>
      </c>
      <c r="I1155" s="2" t="s">
        <v>561</v>
      </c>
      <c r="L1155" s="4" t="s">
        <v>565</v>
      </c>
      <c r="M1155" s="4">
        <f>+VLOOKUP(L1155,'Cotizacion menor valor'!$C$2:$M$60,11,0)</f>
        <v>5892156.2000000002</v>
      </c>
      <c r="N1155" s="4" t="b">
        <f t="shared" ref="N1155:N1218" si="18">IFERROR(M1155=R1155,"n/a")</f>
        <v>1</v>
      </c>
      <c r="O1155">
        <v>21</v>
      </c>
      <c r="P1155" s="2" t="s">
        <v>153</v>
      </c>
      <c r="Q1155">
        <v>7457024.9000000004</v>
      </c>
      <c r="R1155">
        <v>5892156.2000000002</v>
      </c>
      <c r="S1155">
        <v>32862242.699999999</v>
      </c>
      <c r="T1155" s="5">
        <v>0.20985161253786347</v>
      </c>
    </row>
    <row r="1156" spans="2:20" x14ac:dyDescent="0.2">
      <c r="B1156" s="2">
        <v>1209823</v>
      </c>
      <c r="C1156" s="2" t="s">
        <v>24</v>
      </c>
      <c r="D1156" s="2" t="s">
        <v>52</v>
      </c>
      <c r="E1156" s="3">
        <v>45881.578587962962</v>
      </c>
      <c r="G1156" s="2" t="s">
        <v>937</v>
      </c>
      <c r="H1156" s="2">
        <v>1740419</v>
      </c>
      <c r="I1156" s="2" t="s">
        <v>574</v>
      </c>
      <c r="L1156" s="4" t="s">
        <v>578</v>
      </c>
      <c r="M1156" s="4">
        <f>+VLOOKUP(L1156,'Cotizacion menor valor'!$C$2:$M$60,11,0)</f>
        <v>5892156.2000000002</v>
      </c>
      <c r="N1156" s="4" t="b">
        <f t="shared" si="18"/>
        <v>1</v>
      </c>
      <c r="O1156">
        <v>21</v>
      </c>
      <c r="P1156" s="2" t="s">
        <v>153</v>
      </c>
      <c r="Q1156">
        <v>7457024.9000000004</v>
      </c>
      <c r="R1156">
        <v>5892156.2000000002</v>
      </c>
      <c r="S1156">
        <v>32862242.699999999</v>
      </c>
      <c r="T1156" s="5">
        <v>0.20985161253786347</v>
      </c>
    </row>
    <row r="1157" spans="2:20" x14ac:dyDescent="0.2">
      <c r="B1157" s="2">
        <v>1209823</v>
      </c>
      <c r="C1157" s="2" t="s">
        <v>24</v>
      </c>
      <c r="D1157" s="2" t="s">
        <v>52</v>
      </c>
      <c r="E1157" s="3">
        <v>45881.578587962962</v>
      </c>
      <c r="G1157" s="2" t="s">
        <v>937</v>
      </c>
      <c r="H1157" s="2">
        <v>1740420</v>
      </c>
      <c r="I1157" s="2" t="s">
        <v>587</v>
      </c>
      <c r="L1157" s="4" t="s">
        <v>591</v>
      </c>
      <c r="M1157" s="4">
        <f>+VLOOKUP(L1157,'Cotizacion menor valor'!$C$2:$M$60,11,0)</f>
        <v>1694828.95</v>
      </c>
      <c r="N1157" s="4" t="b">
        <f t="shared" si="18"/>
        <v>1</v>
      </c>
      <c r="O1157">
        <v>21</v>
      </c>
      <c r="P1157" s="2" t="s">
        <v>153</v>
      </c>
      <c r="Q1157">
        <v>1694828.95</v>
      </c>
      <c r="R1157">
        <v>1694828.95</v>
      </c>
      <c r="S1157">
        <v>0</v>
      </c>
      <c r="T1157" s="5">
        <v>0</v>
      </c>
    </row>
    <row r="1158" spans="2:20" x14ac:dyDescent="0.2">
      <c r="B1158" s="2">
        <v>1209823</v>
      </c>
      <c r="C1158" s="2" t="s">
        <v>24</v>
      </c>
      <c r="D1158" s="2" t="s">
        <v>52</v>
      </c>
      <c r="E1158" s="3">
        <v>45881.578587962962</v>
      </c>
      <c r="G1158" s="2" t="s">
        <v>937</v>
      </c>
      <c r="H1158" s="2">
        <v>1740421</v>
      </c>
      <c r="I1158" s="2" t="s">
        <v>600</v>
      </c>
      <c r="L1158" s="4" t="s">
        <v>604</v>
      </c>
      <c r="M1158" s="4">
        <f>+VLOOKUP(L1158,'Cotizacion menor valor'!$C$2:$M$60,11,0)</f>
        <v>1935411.2</v>
      </c>
      <c r="N1158" s="4" t="b">
        <f t="shared" si="18"/>
        <v>1</v>
      </c>
      <c r="O1158">
        <v>21</v>
      </c>
      <c r="P1158" s="2" t="s">
        <v>153</v>
      </c>
      <c r="Q1158">
        <v>1935411.2</v>
      </c>
      <c r="R1158">
        <v>1935411.2</v>
      </c>
      <c r="S1158">
        <v>0</v>
      </c>
      <c r="T1158" s="5">
        <v>0</v>
      </c>
    </row>
    <row r="1159" spans="2:20" x14ac:dyDescent="0.2">
      <c r="B1159" s="2">
        <v>1209823</v>
      </c>
      <c r="C1159" s="2" t="s">
        <v>24</v>
      </c>
      <c r="D1159" s="2" t="s">
        <v>52</v>
      </c>
      <c r="E1159" s="3">
        <v>45881.578587962962</v>
      </c>
      <c r="G1159" s="2" t="s">
        <v>937</v>
      </c>
      <c r="H1159" s="2">
        <v>1740422</v>
      </c>
      <c r="I1159" s="2" t="s">
        <v>613</v>
      </c>
      <c r="L1159" s="4" t="s">
        <v>617</v>
      </c>
      <c r="M1159" s="4">
        <f>+VLOOKUP(L1159,'Cotizacion menor valor'!$C$2:$M$60,11,0)</f>
        <v>4886918.2</v>
      </c>
      <c r="N1159" s="4" t="b">
        <f t="shared" si="18"/>
        <v>1</v>
      </c>
      <c r="O1159">
        <v>21</v>
      </c>
      <c r="P1159" s="2" t="s">
        <v>153</v>
      </c>
      <c r="Q1159">
        <v>4886918.2</v>
      </c>
      <c r="R1159">
        <v>4886918.2</v>
      </c>
      <c r="S1159">
        <v>0</v>
      </c>
      <c r="T1159" s="5">
        <v>0</v>
      </c>
    </row>
    <row r="1160" spans="2:20" x14ac:dyDescent="0.2">
      <c r="B1160" s="2">
        <v>1209823</v>
      </c>
      <c r="C1160" s="2" t="s">
        <v>24</v>
      </c>
      <c r="D1160" s="2" t="s">
        <v>52</v>
      </c>
      <c r="E1160" s="3">
        <v>45881.578587962962</v>
      </c>
      <c r="G1160" s="2" t="s">
        <v>937</v>
      </c>
      <c r="H1160" s="2">
        <v>1740423</v>
      </c>
      <c r="I1160" s="2" t="s">
        <v>626</v>
      </c>
      <c r="L1160" s="4" t="s">
        <v>630</v>
      </c>
      <c r="M1160" s="4">
        <f>+VLOOKUP(L1160,'Cotizacion menor valor'!$C$2:$M$60,11,0)</f>
        <v>2168996.63</v>
      </c>
      <c r="N1160" s="4" t="b">
        <f t="shared" si="18"/>
        <v>1</v>
      </c>
      <c r="O1160">
        <v>21</v>
      </c>
      <c r="P1160" s="2" t="s">
        <v>153</v>
      </c>
      <c r="Q1160">
        <v>2168996.63</v>
      </c>
      <c r="R1160">
        <v>2168996.63</v>
      </c>
      <c r="S1160">
        <v>0</v>
      </c>
      <c r="T1160" s="5">
        <v>0</v>
      </c>
    </row>
    <row r="1161" spans="2:20" x14ac:dyDescent="0.2">
      <c r="B1161" s="2">
        <v>1209823</v>
      </c>
      <c r="C1161" s="2" t="s">
        <v>24</v>
      </c>
      <c r="D1161" s="2" t="s">
        <v>52</v>
      </c>
      <c r="E1161" s="3">
        <v>45881.578587962962</v>
      </c>
      <c r="G1161" s="2" t="s">
        <v>937</v>
      </c>
      <c r="H1161" s="2">
        <v>1740424</v>
      </c>
      <c r="I1161" s="2" t="s">
        <v>639</v>
      </c>
      <c r="L1161" t="s">
        <v>643</v>
      </c>
      <c r="M1161" s="4">
        <f>+VLOOKUP(L1161,'Cotizacion menor valor'!$C$2:$M$60,11,0)</f>
        <v>320683.68</v>
      </c>
      <c r="N1161" s="4" t="b">
        <f t="shared" si="18"/>
        <v>1</v>
      </c>
      <c r="O1161">
        <v>21</v>
      </c>
      <c r="P1161" s="2" t="s">
        <v>153</v>
      </c>
      <c r="Q1161">
        <v>424529.97</v>
      </c>
      <c r="R1161">
        <v>320683.68</v>
      </c>
      <c r="S1161">
        <v>2180772.09</v>
      </c>
      <c r="T1161" s="5">
        <v>0.24461474416046528</v>
      </c>
    </row>
    <row r="1162" spans="2:20" x14ac:dyDescent="0.2">
      <c r="B1162" s="2">
        <v>1209823</v>
      </c>
      <c r="C1162" s="2" t="s">
        <v>24</v>
      </c>
      <c r="D1162" s="2" t="s">
        <v>52</v>
      </c>
      <c r="E1162" s="3">
        <v>45881.578587962962</v>
      </c>
      <c r="G1162" s="2" t="s">
        <v>937</v>
      </c>
      <c r="H1162" s="2">
        <v>1740425</v>
      </c>
      <c r="I1162" s="2" t="s">
        <v>652</v>
      </c>
      <c r="L1162" s="4" t="s">
        <v>656</v>
      </c>
      <c r="M1162" s="4">
        <f>+VLOOKUP(L1162,'Cotizacion menor valor'!$C$2:$M$60,11,0)</f>
        <v>42581.88</v>
      </c>
      <c r="N1162" s="4" t="b">
        <f t="shared" si="18"/>
        <v>1</v>
      </c>
      <c r="O1162">
        <v>21</v>
      </c>
      <c r="P1162" s="2" t="s">
        <v>153</v>
      </c>
      <c r="Q1162">
        <v>42581.88</v>
      </c>
      <c r="R1162">
        <v>42581.88</v>
      </c>
      <c r="S1162">
        <v>0</v>
      </c>
      <c r="T1162" s="5">
        <v>0</v>
      </c>
    </row>
    <row r="1163" spans="2:20" x14ac:dyDescent="0.2">
      <c r="B1163" s="2">
        <v>1209823</v>
      </c>
      <c r="C1163" s="2" t="s">
        <v>24</v>
      </c>
      <c r="D1163" s="2" t="s">
        <v>52</v>
      </c>
      <c r="E1163" s="3">
        <v>45881.578587962962</v>
      </c>
      <c r="G1163" s="2" t="s">
        <v>937</v>
      </c>
      <c r="H1163" s="2">
        <v>1740426</v>
      </c>
      <c r="I1163" s="2" t="s">
        <v>665</v>
      </c>
      <c r="L1163" s="4" t="s">
        <v>669</v>
      </c>
      <c r="M1163" s="4">
        <f>+VLOOKUP(L1163,'Cotizacion menor valor'!$C$2:$M$60,11,0)</f>
        <v>2020798.2</v>
      </c>
      <c r="N1163" s="4" t="b">
        <f t="shared" si="18"/>
        <v>1</v>
      </c>
      <c r="O1163">
        <v>21</v>
      </c>
      <c r="P1163" s="2" t="s">
        <v>153</v>
      </c>
      <c r="Q1163">
        <v>2020798.2</v>
      </c>
      <c r="R1163">
        <v>2020798.2</v>
      </c>
      <c r="S1163">
        <v>0</v>
      </c>
      <c r="T1163" s="5">
        <v>0</v>
      </c>
    </row>
    <row r="1164" spans="2:20" x14ac:dyDescent="0.2">
      <c r="B1164" s="2">
        <v>1209823</v>
      </c>
      <c r="C1164" s="2" t="s">
        <v>24</v>
      </c>
      <c r="D1164" s="2" t="s">
        <v>52</v>
      </c>
      <c r="E1164" s="3">
        <v>45881.578587962962</v>
      </c>
      <c r="G1164" s="2" t="s">
        <v>937</v>
      </c>
      <c r="H1164" s="2">
        <v>1740427</v>
      </c>
      <c r="I1164" s="2" t="s">
        <v>678</v>
      </c>
      <c r="L1164" s="4" t="s">
        <v>682</v>
      </c>
      <c r="M1164" s="4">
        <f>+VLOOKUP(L1164,'Cotizacion menor valor'!$C$2:$M$60,11,0)</f>
        <v>2203927.0499999998</v>
      </c>
      <c r="N1164" s="4" t="b">
        <f t="shared" si="18"/>
        <v>1</v>
      </c>
      <c r="O1164">
        <v>21</v>
      </c>
      <c r="P1164" s="2" t="s">
        <v>153</v>
      </c>
      <c r="Q1164">
        <v>2203927.0499999998</v>
      </c>
      <c r="R1164">
        <v>2203927.0499999998</v>
      </c>
      <c r="S1164">
        <v>0</v>
      </c>
      <c r="T1164" s="5">
        <v>0</v>
      </c>
    </row>
    <row r="1165" spans="2:20" x14ac:dyDescent="0.2">
      <c r="B1165" s="2">
        <v>1209823</v>
      </c>
      <c r="C1165" s="2" t="s">
        <v>24</v>
      </c>
      <c r="D1165" s="2" t="s">
        <v>52</v>
      </c>
      <c r="E1165" s="3">
        <v>45881.578587962962</v>
      </c>
      <c r="G1165" s="2" t="s">
        <v>937</v>
      </c>
      <c r="H1165" s="2">
        <v>1740428</v>
      </c>
      <c r="I1165" s="2" t="s">
        <v>691</v>
      </c>
      <c r="L1165" s="4" t="s">
        <v>695</v>
      </c>
      <c r="M1165" s="4">
        <f>+VLOOKUP(L1165,'Cotizacion menor valor'!$C$2:$M$60,11,0)</f>
        <v>1609977.55</v>
      </c>
      <c r="N1165" s="4" t="b">
        <f t="shared" si="18"/>
        <v>1</v>
      </c>
      <c r="O1165">
        <v>21</v>
      </c>
      <c r="P1165" s="2" t="s">
        <v>153</v>
      </c>
      <c r="Q1165">
        <v>3389657.9</v>
      </c>
      <c r="R1165">
        <v>1609977.55</v>
      </c>
      <c r="S1165">
        <v>37373287.350000001</v>
      </c>
      <c r="T1165" s="5">
        <v>0.52503243763920837</v>
      </c>
    </row>
    <row r="1166" spans="2:20" x14ac:dyDescent="0.2">
      <c r="B1166" s="2">
        <v>1209823</v>
      </c>
      <c r="C1166" s="2" t="s">
        <v>24</v>
      </c>
      <c r="D1166" s="2" t="s">
        <v>52</v>
      </c>
      <c r="E1166" s="3">
        <v>45881.578587962962</v>
      </c>
      <c r="G1166" s="2" t="s">
        <v>937</v>
      </c>
      <c r="H1166" s="2">
        <v>1740429</v>
      </c>
      <c r="I1166" s="2" t="s">
        <v>704</v>
      </c>
      <c r="L1166" s="4" t="s">
        <v>708</v>
      </c>
      <c r="M1166" s="4">
        <f>+VLOOKUP(L1166,'Cotizacion menor valor'!$C$2:$M$60,11,0)</f>
        <v>784886.22</v>
      </c>
      <c r="N1166" s="4" t="b">
        <f t="shared" si="18"/>
        <v>1</v>
      </c>
      <c r="O1166">
        <v>21</v>
      </c>
      <c r="P1166" s="2" t="s">
        <v>153</v>
      </c>
      <c r="Q1166">
        <v>888550.56</v>
      </c>
      <c r="R1166">
        <v>784886.22</v>
      </c>
      <c r="S1166">
        <v>2176951.14</v>
      </c>
      <c r="T1166" s="5">
        <v>0.11666678821292961</v>
      </c>
    </row>
    <row r="1167" spans="2:20" x14ac:dyDescent="0.2">
      <c r="B1167" s="2">
        <v>1209823</v>
      </c>
      <c r="C1167" s="2" t="s">
        <v>24</v>
      </c>
      <c r="D1167" s="2" t="s">
        <v>52</v>
      </c>
      <c r="E1167" s="3">
        <v>45881.578587962962</v>
      </c>
      <c r="G1167" s="2" t="s">
        <v>937</v>
      </c>
      <c r="H1167" s="2">
        <v>1740430</v>
      </c>
      <c r="I1167" s="2" t="s">
        <v>717</v>
      </c>
      <c r="L1167" s="4" t="s">
        <v>721</v>
      </c>
      <c r="M1167" s="4">
        <f>+VLOOKUP(L1167,'Cotizacion menor valor'!$C$2:$M$60,11,0)</f>
        <v>1808913.23</v>
      </c>
      <c r="N1167" s="4" t="b">
        <f t="shared" si="18"/>
        <v>1</v>
      </c>
      <c r="O1167">
        <v>21</v>
      </c>
      <c r="P1167" s="2" t="s">
        <v>153</v>
      </c>
      <c r="Q1167">
        <v>1808913.23</v>
      </c>
      <c r="R1167">
        <v>1808913.23</v>
      </c>
      <c r="S1167">
        <v>0</v>
      </c>
      <c r="T1167" s="5">
        <v>0</v>
      </c>
    </row>
    <row r="1168" spans="2:20" x14ac:dyDescent="0.2">
      <c r="B1168" s="2">
        <v>1209823</v>
      </c>
      <c r="C1168" s="2" t="s">
        <v>24</v>
      </c>
      <c r="D1168" s="2" t="s">
        <v>52</v>
      </c>
      <c r="E1168" s="3">
        <v>45881.578587962962</v>
      </c>
      <c r="G1168" s="2" t="s">
        <v>937</v>
      </c>
      <c r="H1168" s="2">
        <v>1740431</v>
      </c>
      <c r="I1168" s="2" t="s">
        <v>730</v>
      </c>
      <c r="L1168" s="4" t="s">
        <v>734</v>
      </c>
      <c r="M1168" s="4">
        <f>+VLOOKUP(L1168,'Cotizacion menor valor'!$C$2:$M$60,11,0)</f>
        <v>360340.35</v>
      </c>
      <c r="N1168" s="4" t="b">
        <f t="shared" si="18"/>
        <v>1</v>
      </c>
      <c r="O1168">
        <v>21</v>
      </c>
      <c r="P1168" s="2" t="s">
        <v>153</v>
      </c>
      <c r="Q1168">
        <v>2824713.2</v>
      </c>
      <c r="R1168">
        <v>360340.35</v>
      </c>
      <c r="S1168">
        <v>51751829.850000001</v>
      </c>
      <c r="T1168" s="5">
        <v>0.87243294292673679</v>
      </c>
    </row>
    <row r="1169" spans="2:20" x14ac:dyDescent="0.2">
      <c r="B1169" s="2">
        <v>1209823</v>
      </c>
      <c r="C1169" s="2" t="s">
        <v>24</v>
      </c>
      <c r="D1169" s="2" t="s">
        <v>52</v>
      </c>
      <c r="E1169" s="3">
        <v>45881.578587962962</v>
      </c>
      <c r="G1169" s="2" t="s">
        <v>937</v>
      </c>
      <c r="H1169" s="2">
        <v>1740432</v>
      </c>
      <c r="I1169" s="2" t="s">
        <v>743</v>
      </c>
      <c r="L1169" s="4" t="s">
        <v>747</v>
      </c>
      <c r="M1169" s="4">
        <f>+VLOOKUP(L1169,'Cotizacion menor valor'!$C$2:$M$60,11,0)</f>
        <v>5197933.74</v>
      </c>
      <c r="N1169" s="4" t="b">
        <f t="shared" si="18"/>
        <v>1</v>
      </c>
      <c r="O1169">
        <v>21</v>
      </c>
      <c r="P1169" s="2" t="s">
        <v>153</v>
      </c>
      <c r="Q1169">
        <v>11419794.66</v>
      </c>
      <c r="R1169">
        <v>5197933.74</v>
      </c>
      <c r="S1169">
        <v>130659079.31999999</v>
      </c>
      <c r="T1169" s="5">
        <v>0.54483124305144026</v>
      </c>
    </row>
    <row r="1170" spans="2:20" x14ac:dyDescent="0.2">
      <c r="B1170" s="2">
        <v>1209823</v>
      </c>
      <c r="C1170" s="2" t="s">
        <v>24</v>
      </c>
      <c r="D1170" s="2" t="s">
        <v>52</v>
      </c>
      <c r="E1170" s="3">
        <v>45881.578587962962</v>
      </c>
      <c r="G1170" s="2" t="s">
        <v>937</v>
      </c>
      <c r="H1170" s="2">
        <v>1740433</v>
      </c>
      <c r="I1170" s="2" t="s">
        <v>756</v>
      </c>
      <c r="L1170" s="4" t="s">
        <v>760</v>
      </c>
      <c r="M1170" s="4">
        <f>+VLOOKUP(L1170,'Cotizacion menor valor'!$C$2:$M$60,11,0)</f>
        <v>1401935.47</v>
      </c>
      <c r="N1170" s="4" t="b">
        <f t="shared" si="18"/>
        <v>1</v>
      </c>
      <c r="O1170">
        <v>21</v>
      </c>
      <c r="P1170" s="2" t="s">
        <v>153</v>
      </c>
      <c r="Q1170">
        <v>1401935.47</v>
      </c>
      <c r="R1170">
        <v>1401935.47</v>
      </c>
      <c r="S1170">
        <v>0</v>
      </c>
      <c r="T1170" s="5">
        <v>0</v>
      </c>
    </row>
    <row r="1171" spans="2:20" x14ac:dyDescent="0.2">
      <c r="B1171" s="2">
        <v>1209823</v>
      </c>
      <c r="C1171" s="2" t="s">
        <v>24</v>
      </c>
      <c r="D1171" s="2" t="s">
        <v>52</v>
      </c>
      <c r="E1171" s="3">
        <v>45881.578587962962</v>
      </c>
      <c r="G1171" s="2" t="s">
        <v>937</v>
      </c>
      <c r="H1171" s="2">
        <v>1740434</v>
      </c>
      <c r="I1171" s="2" t="s">
        <v>769</v>
      </c>
      <c r="L1171" s="4" t="s">
        <v>773</v>
      </c>
      <c r="M1171" s="4">
        <f>+VLOOKUP(L1171,'Cotizacion menor valor'!$C$2:$M$60,11,0)</f>
        <v>463017.98</v>
      </c>
      <c r="N1171" s="4" t="b">
        <f t="shared" si="18"/>
        <v>1</v>
      </c>
      <c r="O1171">
        <v>21</v>
      </c>
      <c r="P1171" s="2" t="s">
        <v>153</v>
      </c>
      <c r="Q1171">
        <v>993037.24</v>
      </c>
      <c r="R1171">
        <v>463017.98</v>
      </c>
      <c r="S1171">
        <v>11130404.460000001</v>
      </c>
      <c r="T1171" s="5">
        <v>0.53373553241568261</v>
      </c>
    </row>
    <row r="1172" spans="2:20" x14ac:dyDescent="0.2">
      <c r="B1172" s="2">
        <v>1209823</v>
      </c>
      <c r="C1172" s="2" t="s">
        <v>24</v>
      </c>
      <c r="D1172" s="2" t="s">
        <v>52</v>
      </c>
      <c r="E1172" s="3">
        <v>45881.578587962962</v>
      </c>
      <c r="G1172" s="2" t="s">
        <v>937</v>
      </c>
      <c r="H1172" s="2">
        <v>1740435</v>
      </c>
      <c r="I1172" s="2" t="s">
        <v>782</v>
      </c>
      <c r="L1172" s="4" t="s">
        <v>786</v>
      </c>
      <c r="M1172" s="4">
        <f>+VLOOKUP(L1172,'Cotizacion menor valor'!$C$2:$M$60,11,0)</f>
        <v>1287767.8</v>
      </c>
      <c r="N1172" s="4" t="b">
        <f t="shared" si="18"/>
        <v>1</v>
      </c>
      <c r="O1172">
        <v>21</v>
      </c>
      <c r="P1172" s="2" t="s">
        <v>153</v>
      </c>
      <c r="Q1172">
        <v>1864526.6</v>
      </c>
      <c r="R1172">
        <v>1287767.8</v>
      </c>
      <c r="S1172">
        <v>12111934.800000001</v>
      </c>
      <c r="T1172" s="5">
        <v>0.30933256731226039</v>
      </c>
    </row>
    <row r="1173" spans="2:20" x14ac:dyDescent="0.2">
      <c r="B1173" s="2">
        <v>1209823</v>
      </c>
      <c r="C1173" s="2" t="s">
        <v>24</v>
      </c>
      <c r="D1173" s="2" t="s">
        <v>52</v>
      </c>
      <c r="E1173" s="3">
        <v>45881.578587962962</v>
      </c>
      <c r="G1173" s="2" t="s">
        <v>937</v>
      </c>
      <c r="H1173" s="2">
        <v>1740436</v>
      </c>
      <c r="I1173" s="2" t="s">
        <v>795</v>
      </c>
      <c r="L1173" s="4" t="s">
        <v>799</v>
      </c>
      <c r="M1173" s="4">
        <f>+VLOOKUP(L1173,'Cotizacion menor valor'!$C$2:$M$60,11,0)</f>
        <v>711988.41</v>
      </c>
      <c r="N1173" s="4" t="b">
        <f t="shared" si="18"/>
        <v>1</v>
      </c>
      <c r="O1173">
        <v>21</v>
      </c>
      <c r="P1173" s="2" t="s">
        <v>153</v>
      </c>
      <c r="Q1173">
        <v>3077840.67</v>
      </c>
      <c r="R1173">
        <v>711988.41</v>
      </c>
      <c r="S1173">
        <v>49682897.460000001</v>
      </c>
      <c r="T1173" s="5">
        <v>0.76867275264122104</v>
      </c>
    </row>
    <row r="1174" spans="2:20" x14ac:dyDescent="0.2">
      <c r="B1174" s="2">
        <v>1209823</v>
      </c>
      <c r="C1174" s="2" t="s">
        <v>24</v>
      </c>
      <c r="D1174" s="2" t="s">
        <v>52</v>
      </c>
      <c r="E1174" s="3">
        <v>45881.578587962962</v>
      </c>
      <c r="G1174" s="2" t="s">
        <v>937</v>
      </c>
      <c r="H1174" s="2">
        <v>1740437</v>
      </c>
      <c r="I1174" s="2" t="s">
        <v>808</v>
      </c>
      <c r="L1174" s="4" t="s">
        <v>812</v>
      </c>
      <c r="M1174" s="4">
        <f>+VLOOKUP(L1174,'Cotizacion menor valor'!$C$2:$M$60,11,0)</f>
        <v>302802.92</v>
      </c>
      <c r="N1174" s="4" t="b">
        <f t="shared" si="18"/>
        <v>1</v>
      </c>
      <c r="O1174">
        <v>21</v>
      </c>
      <c r="P1174" s="2" t="s">
        <v>153</v>
      </c>
      <c r="Q1174">
        <v>806277.36</v>
      </c>
      <c r="R1174">
        <v>302802.92</v>
      </c>
      <c r="S1174">
        <v>10572963.24</v>
      </c>
      <c r="T1174" s="5">
        <v>0.62444323129698198</v>
      </c>
    </row>
    <row r="1175" spans="2:20" x14ac:dyDescent="0.2">
      <c r="B1175" s="2">
        <v>1209823</v>
      </c>
      <c r="C1175" s="2" t="s">
        <v>24</v>
      </c>
      <c r="D1175" s="2" t="s">
        <v>52</v>
      </c>
      <c r="E1175" s="3">
        <v>45881.578587962962</v>
      </c>
      <c r="G1175" s="2" t="s">
        <v>937</v>
      </c>
      <c r="H1175" s="2">
        <v>1740438</v>
      </c>
      <c r="I1175" s="2" t="s">
        <v>821</v>
      </c>
      <c r="L1175" s="4" t="s">
        <v>825</v>
      </c>
      <c r="M1175" s="4">
        <f>+VLOOKUP(L1175,'Cotizacion menor valor'!$C$2:$M$60,11,0)</f>
        <v>10613242.800000001</v>
      </c>
      <c r="N1175" s="4" t="b">
        <f t="shared" si="18"/>
        <v>1</v>
      </c>
      <c r="O1175">
        <v>21</v>
      </c>
      <c r="P1175" s="2" t="s">
        <v>153</v>
      </c>
      <c r="Q1175">
        <v>14150990.4</v>
      </c>
      <c r="R1175">
        <v>10613242.800000001</v>
      </c>
      <c r="S1175">
        <v>74292699.599999994</v>
      </c>
      <c r="T1175" s="5">
        <v>0.25</v>
      </c>
    </row>
    <row r="1176" spans="2:20" x14ac:dyDescent="0.2">
      <c r="B1176" s="2">
        <v>1209823</v>
      </c>
      <c r="C1176" s="2" t="s">
        <v>24</v>
      </c>
      <c r="D1176" s="2" t="s">
        <v>52</v>
      </c>
      <c r="E1176" s="3">
        <v>45881.578587962962</v>
      </c>
      <c r="G1176" s="2" t="s">
        <v>937</v>
      </c>
      <c r="H1176" s="2">
        <v>1740439</v>
      </c>
      <c r="I1176" s="2" t="s">
        <v>834</v>
      </c>
      <c r="L1176" s="4" t="s">
        <v>838</v>
      </c>
      <c r="M1176" s="4">
        <f>+VLOOKUP(L1176,'Cotizacion menor valor'!$C$2:$M$60,11,0)</f>
        <v>3784567.2</v>
      </c>
      <c r="N1176" s="4" t="b">
        <f t="shared" si="18"/>
        <v>1</v>
      </c>
      <c r="O1176">
        <v>21</v>
      </c>
      <c r="P1176" s="2" t="s">
        <v>153</v>
      </c>
      <c r="Q1176">
        <v>3784567.2</v>
      </c>
      <c r="R1176">
        <v>3784567.2</v>
      </c>
      <c r="S1176">
        <v>0</v>
      </c>
      <c r="T1176" s="5">
        <v>0</v>
      </c>
    </row>
    <row r="1177" spans="2:20" x14ac:dyDescent="0.2">
      <c r="B1177" s="2">
        <v>1209823</v>
      </c>
      <c r="C1177" s="2" t="s">
        <v>24</v>
      </c>
      <c r="D1177" s="2" t="s">
        <v>52</v>
      </c>
      <c r="E1177" s="3">
        <v>45881.578587962962</v>
      </c>
      <c r="G1177" s="2" t="s">
        <v>937</v>
      </c>
      <c r="H1177" s="2">
        <v>1740440</v>
      </c>
      <c r="I1177" s="2" t="s">
        <v>847</v>
      </c>
      <c r="L1177" s="31" t="s">
        <v>847</v>
      </c>
      <c r="M1177" s="4" t="e">
        <f>+VLOOKUP(L1177,'Cotizacion menor valor'!$C$2:$M$60,11,0)</f>
        <v>#N/A</v>
      </c>
      <c r="N1177" s="4" t="str">
        <f t="shared" si="18"/>
        <v>n/a</v>
      </c>
      <c r="O1177">
        <v>1</v>
      </c>
      <c r="P1177" s="2" t="s">
        <v>153</v>
      </c>
      <c r="Q1177">
        <v>0</v>
      </c>
      <c r="R1177">
        <v>0</v>
      </c>
      <c r="S1177">
        <v>0</v>
      </c>
      <c r="T1177" s="5"/>
    </row>
    <row r="1178" spans="2:20" x14ac:dyDescent="0.2">
      <c r="B1178" s="2">
        <v>1209823</v>
      </c>
      <c r="C1178" s="2" t="s">
        <v>24</v>
      </c>
      <c r="D1178" s="2" t="s">
        <v>52</v>
      </c>
      <c r="E1178" s="3">
        <v>45881.578587962962</v>
      </c>
      <c r="G1178" s="2" t="s">
        <v>937</v>
      </c>
      <c r="H1178" s="2">
        <v>1740441</v>
      </c>
      <c r="I1178" s="2" t="s">
        <v>860</v>
      </c>
      <c r="L1178" s="31" t="s">
        <v>860</v>
      </c>
      <c r="M1178" s="4" t="e">
        <f>+VLOOKUP(L1178,'Cotizacion menor valor'!$C$2:$M$60,11,0)</f>
        <v>#N/A</v>
      </c>
      <c r="N1178" s="4" t="str">
        <f t="shared" si="18"/>
        <v>n/a</v>
      </c>
      <c r="O1178">
        <v>1</v>
      </c>
      <c r="P1178" s="2" t="s">
        <v>153</v>
      </c>
      <c r="Q1178">
        <v>3640399765.46</v>
      </c>
      <c r="R1178">
        <v>3564766039.3800001</v>
      </c>
      <c r="S1178">
        <v>75633726.079999998</v>
      </c>
      <c r="T1178" s="5">
        <v>2.0776214414035085E-2</v>
      </c>
    </row>
    <row r="1179" spans="2:20" x14ac:dyDescent="0.2">
      <c r="B1179" s="2">
        <v>1209823</v>
      </c>
      <c r="C1179" s="2" t="s">
        <v>24</v>
      </c>
      <c r="D1179" s="2" t="s">
        <v>52</v>
      </c>
      <c r="E1179" s="3">
        <v>45881.578587962962</v>
      </c>
      <c r="G1179" s="2" t="s">
        <v>937</v>
      </c>
      <c r="H1179" s="2">
        <v>1740442</v>
      </c>
      <c r="I1179" s="2" t="s">
        <v>873</v>
      </c>
      <c r="L1179" s="31" t="s">
        <v>873</v>
      </c>
      <c r="M1179" s="4" t="e">
        <f>+VLOOKUP(L1179,'Cotizacion menor valor'!$C$2:$M$60,11,0)</f>
        <v>#N/A</v>
      </c>
      <c r="N1179" s="4" t="str">
        <f t="shared" si="18"/>
        <v>n/a</v>
      </c>
      <c r="O1179">
        <v>1</v>
      </c>
      <c r="P1179" s="2" t="s">
        <v>153</v>
      </c>
      <c r="Q1179">
        <v>691675955.44000006</v>
      </c>
      <c r="R1179">
        <v>677305547.48000002</v>
      </c>
      <c r="S1179">
        <v>14370407.960000001</v>
      </c>
      <c r="T1179" s="5">
        <v>2.0776214420896656E-2</v>
      </c>
    </row>
    <row r="1180" spans="2:20" x14ac:dyDescent="0.2">
      <c r="B1180" s="2">
        <v>1209879</v>
      </c>
      <c r="C1180" s="2" t="s">
        <v>25</v>
      </c>
      <c r="D1180" s="2" t="s">
        <v>53</v>
      </c>
      <c r="E1180" s="3">
        <v>45881.605810185189</v>
      </c>
      <c r="G1180" s="2" t="s">
        <v>937</v>
      </c>
      <c r="H1180" s="2">
        <v>1740381</v>
      </c>
      <c r="I1180" s="2" t="s">
        <v>64</v>
      </c>
      <c r="L1180" s="4" t="s">
        <v>993</v>
      </c>
      <c r="M1180" s="4" t="e">
        <f>+VLOOKUP(L1180,'Cotizacion menor valor'!$C$2:$M$60,11,0)</f>
        <v>#N/A</v>
      </c>
      <c r="N1180" s="4" t="str">
        <f t="shared" si="18"/>
        <v>n/a</v>
      </c>
      <c r="O1180">
        <v>21</v>
      </c>
      <c r="P1180" s="2" t="s">
        <v>84</v>
      </c>
      <c r="Q1180">
        <v>1450014991.3499999</v>
      </c>
      <c r="R1180">
        <v>1450014991.3499999</v>
      </c>
      <c r="S1180">
        <v>0</v>
      </c>
      <c r="T1180" s="5">
        <v>0</v>
      </c>
    </row>
    <row r="1181" spans="2:20" x14ac:dyDescent="0.2">
      <c r="B1181" s="2">
        <v>1209879</v>
      </c>
      <c r="C1181" s="2" t="s">
        <v>25</v>
      </c>
      <c r="D1181" s="2" t="s">
        <v>53</v>
      </c>
      <c r="E1181" s="3">
        <v>45881.605810185189</v>
      </c>
      <c r="G1181" s="2" t="s">
        <v>937</v>
      </c>
      <c r="H1181" s="2">
        <v>1740382</v>
      </c>
      <c r="I1181" s="2" t="s">
        <v>92</v>
      </c>
      <c r="L1181" s="4" t="s">
        <v>994</v>
      </c>
      <c r="M1181" s="4" t="e">
        <f>+VLOOKUP(L1181,'Cotizacion menor valor'!$C$2:$M$60,11,0)</f>
        <v>#N/A</v>
      </c>
      <c r="N1181" s="4" t="str">
        <f t="shared" si="18"/>
        <v>n/a</v>
      </c>
      <c r="O1181">
        <v>21</v>
      </c>
      <c r="P1181" s="2" t="s">
        <v>84</v>
      </c>
      <c r="Q1181">
        <v>9590460</v>
      </c>
      <c r="R1181">
        <v>9590460</v>
      </c>
      <c r="S1181">
        <v>0</v>
      </c>
      <c r="T1181" s="5">
        <v>0</v>
      </c>
    </row>
    <row r="1182" spans="2:20" x14ac:dyDescent="0.2">
      <c r="B1182" s="2">
        <v>1209879</v>
      </c>
      <c r="C1182" s="2" t="s">
        <v>25</v>
      </c>
      <c r="D1182" s="2" t="s">
        <v>53</v>
      </c>
      <c r="E1182" s="3">
        <v>45881.605810185189</v>
      </c>
      <c r="G1182" s="2" t="s">
        <v>937</v>
      </c>
      <c r="H1182" s="2">
        <v>1740383</v>
      </c>
      <c r="I1182" s="2" t="s">
        <v>105</v>
      </c>
      <c r="L1182" s="31" t="s">
        <v>997</v>
      </c>
      <c r="M1182" s="4" t="e">
        <f>+VLOOKUP(L1182,'Cotizacion menor valor'!$C$2:$M$60,11,0)</f>
        <v>#N/A</v>
      </c>
      <c r="N1182" s="4" t="str">
        <f t="shared" si="18"/>
        <v>n/a</v>
      </c>
      <c r="O1182">
        <v>21</v>
      </c>
      <c r="P1182" s="2" t="s">
        <v>84</v>
      </c>
      <c r="Q1182">
        <v>935307.52</v>
      </c>
      <c r="R1182">
        <v>935307.52</v>
      </c>
      <c r="S1182">
        <v>0</v>
      </c>
      <c r="T1182" s="5">
        <v>0</v>
      </c>
    </row>
    <row r="1183" spans="2:20" x14ac:dyDescent="0.2">
      <c r="B1183" s="2">
        <v>1209879</v>
      </c>
      <c r="C1183" s="2" t="s">
        <v>25</v>
      </c>
      <c r="D1183" s="2" t="s">
        <v>53</v>
      </c>
      <c r="E1183" s="3">
        <v>45881.605810185189</v>
      </c>
      <c r="G1183" s="2" t="s">
        <v>937</v>
      </c>
      <c r="H1183" s="2">
        <v>1740384</v>
      </c>
      <c r="I1183" s="2" t="s">
        <v>118</v>
      </c>
      <c r="L1183" s="4" t="s">
        <v>995</v>
      </c>
      <c r="M1183" s="4" t="e">
        <f>+VLOOKUP(L1183,'Cotizacion menor valor'!$C$2:$M$60,11,0)</f>
        <v>#N/A</v>
      </c>
      <c r="N1183" s="4" t="str">
        <f t="shared" si="18"/>
        <v>n/a</v>
      </c>
      <c r="O1183">
        <v>21</v>
      </c>
      <c r="P1183" s="2" t="s">
        <v>84</v>
      </c>
      <c r="Q1183">
        <v>87282455.790000007</v>
      </c>
      <c r="R1183">
        <v>87282455.790000007</v>
      </c>
      <c r="S1183">
        <v>0</v>
      </c>
      <c r="T1183" s="5">
        <v>0</v>
      </c>
    </row>
    <row r="1184" spans="2:20" x14ac:dyDescent="0.2">
      <c r="B1184" s="2">
        <v>1209879</v>
      </c>
      <c r="C1184" s="2" t="s">
        <v>25</v>
      </c>
      <c r="D1184" s="2" t="s">
        <v>53</v>
      </c>
      <c r="E1184" s="3">
        <v>45881.605810185189</v>
      </c>
      <c r="G1184" s="2" t="s">
        <v>937</v>
      </c>
      <c r="H1184" s="2">
        <v>1740385</v>
      </c>
      <c r="I1184" s="2" t="s">
        <v>131</v>
      </c>
      <c r="L1184" s="4" t="s">
        <v>996</v>
      </c>
      <c r="M1184" s="4" t="e">
        <f>+VLOOKUP(L1184,'Cotizacion menor valor'!$C$2:$M$60,11,0)</f>
        <v>#N/A</v>
      </c>
      <c r="N1184" s="4" t="str">
        <f t="shared" si="18"/>
        <v>n/a</v>
      </c>
      <c r="O1184">
        <v>21</v>
      </c>
      <c r="P1184" s="2" t="s">
        <v>84</v>
      </c>
      <c r="Q1184">
        <v>25340067.809999999</v>
      </c>
      <c r="R1184">
        <v>25340067.809999999</v>
      </c>
      <c r="S1184">
        <v>0</v>
      </c>
      <c r="T1184" s="5">
        <v>0</v>
      </c>
    </row>
    <row r="1185" spans="2:20" x14ac:dyDescent="0.2">
      <c r="B1185" s="2">
        <v>1209879</v>
      </c>
      <c r="C1185" s="2" t="s">
        <v>25</v>
      </c>
      <c r="D1185" s="2" t="s">
        <v>53</v>
      </c>
      <c r="E1185" s="3">
        <v>45881.605810185189</v>
      </c>
      <c r="G1185" s="2" t="s">
        <v>937</v>
      </c>
      <c r="H1185" s="2">
        <v>1740386</v>
      </c>
      <c r="I1185" s="2" t="s">
        <v>144</v>
      </c>
      <c r="L1185" s="4" t="s">
        <v>148</v>
      </c>
      <c r="M1185" s="4">
        <f>+VLOOKUP(L1185,'Cotizacion menor valor'!$C$2:$M$60,11,0)</f>
        <v>2885395.65</v>
      </c>
      <c r="N1185" s="4" t="b">
        <f t="shared" si="18"/>
        <v>1</v>
      </c>
      <c r="O1185">
        <v>21</v>
      </c>
      <c r="P1185" s="2" t="s">
        <v>153</v>
      </c>
      <c r="Q1185">
        <v>3107185.55</v>
      </c>
      <c r="R1185">
        <v>2885395.65</v>
      </c>
      <c r="S1185">
        <v>4657587.9000000004</v>
      </c>
      <c r="T1185" s="5">
        <v>7.1379676698097416E-2</v>
      </c>
    </row>
    <row r="1186" spans="2:20" x14ac:dyDescent="0.2">
      <c r="B1186" s="2">
        <v>1209879</v>
      </c>
      <c r="C1186" s="2" t="s">
        <v>25</v>
      </c>
      <c r="D1186" s="2" t="s">
        <v>53</v>
      </c>
      <c r="E1186" s="3">
        <v>45881.605810185189</v>
      </c>
      <c r="G1186" s="2" t="s">
        <v>937</v>
      </c>
      <c r="H1186" s="2">
        <v>1740387</v>
      </c>
      <c r="I1186" s="2" t="s">
        <v>158</v>
      </c>
      <c r="L1186" s="4" t="s">
        <v>162</v>
      </c>
      <c r="M1186" s="4">
        <f>+VLOOKUP(L1186,'Cotizacion menor valor'!$C$2:$M$60,11,0)</f>
        <v>1518675.72</v>
      </c>
      <c r="N1186" s="4" t="b">
        <f t="shared" si="18"/>
        <v>1</v>
      </c>
      <c r="O1186">
        <v>21</v>
      </c>
      <c r="P1186" s="2" t="s">
        <v>153</v>
      </c>
      <c r="Q1186">
        <v>2122648.56</v>
      </c>
      <c r="R1186">
        <v>1518675.72</v>
      </c>
      <c r="S1186">
        <v>12683429.640000001</v>
      </c>
      <c r="T1186" s="5">
        <v>0.28453737061400308</v>
      </c>
    </row>
    <row r="1187" spans="2:20" x14ac:dyDescent="0.2">
      <c r="B1187" s="2">
        <v>1209879</v>
      </c>
      <c r="C1187" s="2" t="s">
        <v>25</v>
      </c>
      <c r="D1187" s="2" t="s">
        <v>53</v>
      </c>
      <c r="E1187" s="3">
        <v>45881.605810185189</v>
      </c>
      <c r="G1187" s="2" t="s">
        <v>937</v>
      </c>
      <c r="H1187" s="2">
        <v>1740388</v>
      </c>
      <c r="I1187" s="2" t="s">
        <v>171</v>
      </c>
      <c r="L1187" s="4" t="s">
        <v>175</v>
      </c>
      <c r="M1187" s="4">
        <f>+VLOOKUP(L1187,'Cotizacion menor valor'!$C$2:$M$60,11,0)</f>
        <v>2641589.5</v>
      </c>
      <c r="N1187" s="4" t="b">
        <f t="shared" si="18"/>
        <v>1</v>
      </c>
      <c r="O1187">
        <v>21</v>
      </c>
      <c r="P1187" s="2" t="s">
        <v>153</v>
      </c>
      <c r="Q1187">
        <v>3954597.45</v>
      </c>
      <c r="R1187">
        <v>2641589.5</v>
      </c>
      <c r="S1187">
        <v>27573166.949999999</v>
      </c>
      <c r="T1187" s="5">
        <v>0.33202063335169552</v>
      </c>
    </row>
    <row r="1188" spans="2:20" x14ac:dyDescent="0.2">
      <c r="B1188" s="2">
        <v>1209879</v>
      </c>
      <c r="C1188" s="2" t="s">
        <v>25</v>
      </c>
      <c r="D1188" s="2" t="s">
        <v>53</v>
      </c>
      <c r="E1188" s="3">
        <v>45881.605810185189</v>
      </c>
      <c r="G1188" s="2" t="s">
        <v>937</v>
      </c>
      <c r="H1188" s="2">
        <v>1740389</v>
      </c>
      <c r="I1188" s="2" t="s">
        <v>184</v>
      </c>
      <c r="L1188" s="4" t="s">
        <v>188</v>
      </c>
      <c r="M1188" s="4">
        <f>+VLOOKUP(L1188,'Cotizacion menor valor'!$C$2:$M$60,11,0)</f>
        <v>1236194.1000000001</v>
      </c>
      <c r="N1188" s="4" t="b">
        <f t="shared" si="18"/>
        <v>1</v>
      </c>
      <c r="O1188">
        <v>21</v>
      </c>
      <c r="P1188" s="2" t="s">
        <v>153</v>
      </c>
      <c r="Q1188">
        <v>2264158.98</v>
      </c>
      <c r="R1188">
        <v>1236194.1000000001</v>
      </c>
      <c r="S1188">
        <v>21587262.48</v>
      </c>
      <c r="T1188" s="5">
        <v>0.45401621046946095</v>
      </c>
    </row>
    <row r="1189" spans="2:20" x14ac:dyDescent="0.2">
      <c r="B1189" s="2">
        <v>1209879</v>
      </c>
      <c r="C1189" s="2" t="s">
        <v>25</v>
      </c>
      <c r="D1189" s="2" t="s">
        <v>53</v>
      </c>
      <c r="E1189" s="3">
        <v>45881.605810185189</v>
      </c>
      <c r="G1189" s="2" t="s">
        <v>937</v>
      </c>
      <c r="H1189" s="2">
        <v>1740390</v>
      </c>
      <c r="I1189" s="2" t="s">
        <v>197</v>
      </c>
      <c r="L1189" s="4" t="s">
        <v>201</v>
      </c>
      <c r="M1189" s="4">
        <f>+VLOOKUP(L1189,'Cotizacion menor valor'!$C$2:$M$60,11,0)</f>
        <v>3156483.66</v>
      </c>
      <c r="N1189" s="4" t="b">
        <f t="shared" si="18"/>
        <v>1</v>
      </c>
      <c r="O1189">
        <v>21</v>
      </c>
      <c r="P1189" s="2" t="s">
        <v>153</v>
      </c>
      <c r="Q1189">
        <v>5935735.5899999999</v>
      </c>
      <c r="R1189">
        <v>3156483.66</v>
      </c>
      <c r="S1189">
        <v>58364290.530000001</v>
      </c>
      <c r="T1189" s="5">
        <v>0.46822367470044263</v>
      </c>
    </row>
    <row r="1190" spans="2:20" x14ac:dyDescent="0.2">
      <c r="B1190" s="2">
        <v>1209879</v>
      </c>
      <c r="C1190" s="2" t="s">
        <v>25</v>
      </c>
      <c r="D1190" s="2" t="s">
        <v>53</v>
      </c>
      <c r="E1190" s="3">
        <v>45881.605810185189</v>
      </c>
      <c r="G1190" s="2" t="s">
        <v>937</v>
      </c>
      <c r="H1190" s="2">
        <v>1740391</v>
      </c>
      <c r="I1190" s="2" t="s">
        <v>210</v>
      </c>
      <c r="L1190" s="4" t="s">
        <v>214</v>
      </c>
      <c r="M1190" s="4">
        <f>+VLOOKUP(L1190,'Cotizacion menor valor'!$C$2:$M$60,11,0)</f>
        <v>3062101.38</v>
      </c>
      <c r="N1190" s="4" t="b">
        <f t="shared" si="18"/>
        <v>1</v>
      </c>
      <c r="O1190">
        <v>21</v>
      </c>
      <c r="P1190" s="2" t="s">
        <v>153</v>
      </c>
      <c r="Q1190">
        <v>6509456.0999999996</v>
      </c>
      <c r="R1190">
        <v>3062101.38</v>
      </c>
      <c r="S1190">
        <v>72394449.120000005</v>
      </c>
      <c r="T1190" s="5">
        <v>0.52959182257946247</v>
      </c>
    </row>
    <row r="1191" spans="2:20" x14ac:dyDescent="0.2">
      <c r="B1191" s="2">
        <v>1209879</v>
      </c>
      <c r="C1191" s="2" t="s">
        <v>25</v>
      </c>
      <c r="D1191" s="2" t="s">
        <v>53</v>
      </c>
      <c r="E1191" s="3">
        <v>45881.605810185189</v>
      </c>
      <c r="G1191" s="2" t="s">
        <v>937</v>
      </c>
      <c r="H1191" s="2">
        <v>1740392</v>
      </c>
      <c r="I1191" s="2" t="s">
        <v>223</v>
      </c>
      <c r="L1191" s="4" t="s">
        <v>227</v>
      </c>
      <c r="M1191" s="4">
        <f>+VLOOKUP(L1191,'Cotizacion menor valor'!$C$2:$M$60,11,0)</f>
        <v>355254.39</v>
      </c>
      <c r="N1191" s="4" t="b">
        <f t="shared" si="18"/>
        <v>1</v>
      </c>
      <c r="O1191">
        <v>21</v>
      </c>
      <c r="P1191" s="2" t="s">
        <v>153</v>
      </c>
      <c r="Q1191">
        <v>566039.1</v>
      </c>
      <c r="R1191">
        <v>355254.39</v>
      </c>
      <c r="S1191">
        <v>4426478.91</v>
      </c>
      <c r="T1191" s="5">
        <v>0.37238542355112925</v>
      </c>
    </row>
    <row r="1192" spans="2:20" x14ac:dyDescent="0.2">
      <c r="B1192" s="2">
        <v>1209879</v>
      </c>
      <c r="C1192" s="2" t="s">
        <v>25</v>
      </c>
      <c r="D1192" s="2" t="s">
        <v>53</v>
      </c>
      <c r="E1192" s="3">
        <v>45881.605810185189</v>
      </c>
      <c r="G1192" s="2" t="s">
        <v>937</v>
      </c>
      <c r="H1192" s="2">
        <v>1740393</v>
      </c>
      <c r="I1192" s="2" t="s">
        <v>236</v>
      </c>
      <c r="L1192" s="4" t="s">
        <v>240</v>
      </c>
      <c r="M1192" s="4">
        <f>+VLOOKUP(L1192,'Cotizacion menor valor'!$C$2:$M$60,11,0)</f>
        <v>293916.18</v>
      </c>
      <c r="N1192" s="4" t="b">
        <f t="shared" si="18"/>
        <v>1</v>
      </c>
      <c r="O1192">
        <v>21</v>
      </c>
      <c r="P1192" s="2" t="s">
        <v>153</v>
      </c>
      <c r="Q1192">
        <v>495285.18</v>
      </c>
      <c r="R1192">
        <v>293916.18</v>
      </c>
      <c r="S1192">
        <v>4228749</v>
      </c>
      <c r="T1192" s="5">
        <v>0.40657182595287827</v>
      </c>
    </row>
    <row r="1193" spans="2:20" x14ac:dyDescent="0.2">
      <c r="B1193" s="2">
        <v>1209879</v>
      </c>
      <c r="C1193" s="2" t="s">
        <v>25</v>
      </c>
      <c r="D1193" s="2" t="s">
        <v>53</v>
      </c>
      <c r="E1193" s="3">
        <v>45881.605810185189</v>
      </c>
      <c r="G1193" s="2" t="s">
        <v>937</v>
      </c>
      <c r="H1193" s="2">
        <v>1740394</v>
      </c>
      <c r="I1193" s="2" t="s">
        <v>249</v>
      </c>
      <c r="L1193" s="4" t="s">
        <v>253</v>
      </c>
      <c r="M1193" s="4">
        <f>+VLOOKUP(L1193,'Cotizacion menor valor'!$C$2:$M$60,11,0)</f>
        <v>7909194.9000000004</v>
      </c>
      <c r="N1193" s="4" t="b">
        <f t="shared" si="18"/>
        <v>1</v>
      </c>
      <c r="O1193">
        <v>21</v>
      </c>
      <c r="P1193" s="2" t="s">
        <v>153</v>
      </c>
      <c r="Q1193">
        <v>7909194.9000000004</v>
      </c>
      <c r="R1193">
        <v>7909194.9000000004</v>
      </c>
      <c r="S1193">
        <v>0</v>
      </c>
      <c r="T1193" s="5">
        <v>0</v>
      </c>
    </row>
    <row r="1194" spans="2:20" x14ac:dyDescent="0.2">
      <c r="B1194" s="2">
        <v>1209879</v>
      </c>
      <c r="C1194" s="2" t="s">
        <v>25</v>
      </c>
      <c r="D1194" s="2" t="s">
        <v>53</v>
      </c>
      <c r="E1194" s="3">
        <v>45881.605810185189</v>
      </c>
      <c r="G1194" s="2" t="s">
        <v>937</v>
      </c>
      <c r="H1194" s="2">
        <v>1740395</v>
      </c>
      <c r="I1194" s="2" t="s">
        <v>262</v>
      </c>
      <c r="L1194" s="4" t="s">
        <v>266</v>
      </c>
      <c r="M1194" s="4">
        <f>+VLOOKUP(L1194,'Cotizacion menor valor'!$C$2:$M$60,11,0)</f>
        <v>1981138.14</v>
      </c>
      <c r="N1194" s="4" t="b">
        <f t="shared" si="18"/>
        <v>1</v>
      </c>
      <c r="O1194">
        <v>21</v>
      </c>
      <c r="P1194" s="2" t="s">
        <v>153</v>
      </c>
      <c r="Q1194">
        <v>1981138.14</v>
      </c>
      <c r="R1194">
        <v>1981138.14</v>
      </c>
      <c r="S1194">
        <v>0</v>
      </c>
      <c r="T1194" s="5">
        <v>0</v>
      </c>
    </row>
    <row r="1195" spans="2:20" x14ac:dyDescent="0.2">
      <c r="B1195" s="2">
        <v>1209879</v>
      </c>
      <c r="C1195" s="2" t="s">
        <v>25</v>
      </c>
      <c r="D1195" s="2" t="s">
        <v>53</v>
      </c>
      <c r="E1195" s="3">
        <v>45881.605810185189</v>
      </c>
      <c r="G1195" s="2" t="s">
        <v>937</v>
      </c>
      <c r="H1195" s="2">
        <v>1740396</v>
      </c>
      <c r="I1195" s="2" t="s">
        <v>275</v>
      </c>
      <c r="L1195" s="4" t="s">
        <v>279</v>
      </c>
      <c r="M1195" s="4">
        <f>+VLOOKUP(L1195,'Cotizacion menor valor'!$C$2:$M$60,11,0)</f>
        <v>820677.36</v>
      </c>
      <c r="N1195" s="4" t="b">
        <f t="shared" si="18"/>
        <v>1</v>
      </c>
      <c r="O1195">
        <v>21</v>
      </c>
      <c r="P1195" s="2" t="s">
        <v>153</v>
      </c>
      <c r="Q1195">
        <v>2122648.56</v>
      </c>
      <c r="R1195">
        <v>820677.36</v>
      </c>
      <c r="S1195">
        <v>27341395.199999999</v>
      </c>
      <c r="T1195" s="5">
        <v>0.61337106129334951</v>
      </c>
    </row>
    <row r="1196" spans="2:20" x14ac:dyDescent="0.2">
      <c r="B1196" s="2">
        <v>1209879</v>
      </c>
      <c r="C1196" s="2" t="s">
        <v>25</v>
      </c>
      <c r="D1196" s="2" t="s">
        <v>53</v>
      </c>
      <c r="E1196" s="3">
        <v>45881.605810185189</v>
      </c>
      <c r="G1196" s="2" t="s">
        <v>937</v>
      </c>
      <c r="H1196" s="2">
        <v>1740397</v>
      </c>
      <c r="I1196" s="2" t="s">
        <v>288</v>
      </c>
      <c r="L1196" s="4" t="s">
        <v>292</v>
      </c>
      <c r="M1196" s="4">
        <f>+VLOOKUP(L1196,'Cotizacion menor valor'!$C$2:$M$60,11,0)</f>
        <v>1371786</v>
      </c>
      <c r="N1196" s="4" t="b">
        <f t="shared" si="18"/>
        <v>1</v>
      </c>
      <c r="O1196">
        <v>21</v>
      </c>
      <c r="P1196" s="2" t="s">
        <v>153</v>
      </c>
      <c r="Q1196">
        <v>1981138.14</v>
      </c>
      <c r="R1196">
        <v>1371786</v>
      </c>
      <c r="S1196">
        <v>12796394.939999999</v>
      </c>
      <c r="T1196" s="5">
        <v>0.30757680532060222</v>
      </c>
    </row>
    <row r="1197" spans="2:20" x14ac:dyDescent="0.2">
      <c r="B1197" s="2">
        <v>1209879</v>
      </c>
      <c r="C1197" s="2" t="s">
        <v>25</v>
      </c>
      <c r="D1197" s="2" t="s">
        <v>53</v>
      </c>
      <c r="E1197" s="3">
        <v>45881.605810185189</v>
      </c>
      <c r="G1197" s="2" t="s">
        <v>937</v>
      </c>
      <c r="H1197" s="2">
        <v>1740398</v>
      </c>
      <c r="I1197" s="2" t="s">
        <v>301</v>
      </c>
      <c r="L1197" s="4" t="s">
        <v>305</v>
      </c>
      <c r="M1197" s="4">
        <f>+VLOOKUP(L1197,'Cotizacion menor valor'!$C$2:$M$60,11,0)</f>
        <v>661411.38</v>
      </c>
      <c r="N1197" s="4" t="b">
        <f t="shared" si="18"/>
        <v>1</v>
      </c>
      <c r="O1197">
        <v>21</v>
      </c>
      <c r="P1197" s="2" t="s">
        <v>153</v>
      </c>
      <c r="Q1197">
        <v>990569.07</v>
      </c>
      <c r="R1197">
        <v>661411.38</v>
      </c>
      <c r="S1197">
        <v>6912311.4900000002</v>
      </c>
      <c r="T1197" s="5">
        <v>0.33229150795108109</v>
      </c>
    </row>
    <row r="1198" spans="2:20" x14ac:dyDescent="0.2">
      <c r="B1198" s="2">
        <v>1209879</v>
      </c>
      <c r="C1198" s="2" t="s">
        <v>25</v>
      </c>
      <c r="D1198" s="2" t="s">
        <v>53</v>
      </c>
      <c r="E1198" s="3">
        <v>45881.605810185189</v>
      </c>
      <c r="G1198" s="2" t="s">
        <v>937</v>
      </c>
      <c r="H1198" s="2">
        <v>1740399</v>
      </c>
      <c r="I1198" s="2" t="s">
        <v>314</v>
      </c>
      <c r="L1198" s="4" t="s">
        <v>318</v>
      </c>
      <c r="M1198" s="4">
        <f>+VLOOKUP(L1198,'Cotizacion menor valor'!$C$2:$M$60,11,0)</f>
        <v>2655015.5499999998</v>
      </c>
      <c r="N1198" s="4" t="b">
        <f t="shared" si="18"/>
        <v>1</v>
      </c>
      <c r="O1198">
        <v>21</v>
      </c>
      <c r="P1198" s="2" t="s">
        <v>153</v>
      </c>
      <c r="Q1198">
        <v>2655015.5499999998</v>
      </c>
      <c r="R1198">
        <v>2655015.5499999998</v>
      </c>
      <c r="S1198">
        <v>0</v>
      </c>
      <c r="T1198" s="5">
        <v>0</v>
      </c>
    </row>
    <row r="1199" spans="2:20" x14ac:dyDescent="0.2">
      <c r="B1199" s="2">
        <v>1209879</v>
      </c>
      <c r="C1199" s="2" t="s">
        <v>25</v>
      </c>
      <c r="D1199" s="2" t="s">
        <v>53</v>
      </c>
      <c r="E1199" s="3">
        <v>45881.605810185189</v>
      </c>
      <c r="G1199" s="2" t="s">
        <v>937</v>
      </c>
      <c r="H1199" s="2">
        <v>1740400</v>
      </c>
      <c r="I1199" s="2" t="s">
        <v>327</v>
      </c>
      <c r="L1199" s="4" t="s">
        <v>331</v>
      </c>
      <c r="M1199" s="4">
        <f>+VLOOKUP(L1199,'Cotizacion menor valor'!$C$2:$M$60,11,0)</f>
        <v>1330085.46</v>
      </c>
      <c r="N1199" s="4" t="b">
        <f t="shared" si="18"/>
        <v>1</v>
      </c>
      <c r="O1199">
        <v>21</v>
      </c>
      <c r="P1199" s="2" t="s">
        <v>153</v>
      </c>
      <c r="Q1199">
        <v>1330085.46</v>
      </c>
      <c r="R1199">
        <v>1330085.46</v>
      </c>
      <c r="S1199">
        <v>0</v>
      </c>
      <c r="T1199" s="5">
        <v>0</v>
      </c>
    </row>
    <row r="1200" spans="2:20" x14ac:dyDescent="0.2">
      <c r="B1200" s="2">
        <v>1209879</v>
      </c>
      <c r="C1200" s="2" t="s">
        <v>25</v>
      </c>
      <c r="D1200" s="2" t="s">
        <v>53</v>
      </c>
      <c r="E1200" s="3">
        <v>45881.605810185189</v>
      </c>
      <c r="G1200" s="2" t="s">
        <v>937</v>
      </c>
      <c r="H1200" s="2">
        <v>1740401</v>
      </c>
      <c r="I1200" s="2" t="s">
        <v>340</v>
      </c>
      <c r="L1200" s="4" t="s">
        <v>344</v>
      </c>
      <c r="M1200" s="4">
        <f>+VLOOKUP(L1200,'Cotizacion menor valor'!$C$2:$M$60,11,0)</f>
        <v>215877.7</v>
      </c>
      <c r="N1200" s="4" t="b">
        <f t="shared" si="18"/>
        <v>1</v>
      </c>
      <c r="O1200">
        <v>21</v>
      </c>
      <c r="P1200" s="2" t="s">
        <v>153</v>
      </c>
      <c r="Q1200">
        <v>215877.7</v>
      </c>
      <c r="R1200">
        <v>215877.7</v>
      </c>
      <c r="S1200">
        <v>0</v>
      </c>
      <c r="T1200" s="5">
        <v>0</v>
      </c>
    </row>
    <row r="1201" spans="2:20" x14ac:dyDescent="0.2">
      <c r="B1201" s="2">
        <v>1209879</v>
      </c>
      <c r="C1201" s="2" t="s">
        <v>25</v>
      </c>
      <c r="D1201" s="2" t="s">
        <v>53</v>
      </c>
      <c r="E1201" s="3">
        <v>45881.605810185189</v>
      </c>
      <c r="G1201" s="2" t="s">
        <v>937</v>
      </c>
      <c r="H1201" s="2">
        <v>1740402</v>
      </c>
      <c r="I1201" s="2" t="s">
        <v>353</v>
      </c>
      <c r="L1201" s="4" t="s">
        <v>357</v>
      </c>
      <c r="M1201" s="4">
        <f>+VLOOKUP(L1201,'Cotizacion menor valor'!$C$2:$M$60,11,0)</f>
        <v>1388728.4</v>
      </c>
      <c r="N1201" s="4" t="b">
        <f t="shared" si="18"/>
        <v>1</v>
      </c>
      <c r="O1201">
        <v>21</v>
      </c>
      <c r="P1201" s="2" t="s">
        <v>153</v>
      </c>
      <c r="Q1201">
        <v>1388728.4</v>
      </c>
      <c r="R1201">
        <v>1388728.4</v>
      </c>
      <c r="S1201">
        <v>0</v>
      </c>
      <c r="T1201" s="5">
        <v>0</v>
      </c>
    </row>
    <row r="1202" spans="2:20" x14ac:dyDescent="0.2">
      <c r="B1202" s="2">
        <v>1209879</v>
      </c>
      <c r="C1202" s="2" t="s">
        <v>25</v>
      </c>
      <c r="D1202" s="2" t="s">
        <v>53</v>
      </c>
      <c r="E1202" s="3">
        <v>45881.605810185189</v>
      </c>
      <c r="G1202" s="2" t="s">
        <v>937</v>
      </c>
      <c r="H1202" s="2">
        <v>1740403</v>
      </c>
      <c r="I1202" s="2" t="s">
        <v>366</v>
      </c>
      <c r="L1202" s="4" t="s">
        <v>370</v>
      </c>
      <c r="M1202" s="4">
        <f>+VLOOKUP(L1202,'Cotizacion menor valor'!$C$2:$M$60,11,0)</f>
        <v>678493.56</v>
      </c>
      <c r="N1202" s="4" t="b">
        <f t="shared" si="18"/>
        <v>1</v>
      </c>
      <c r="O1202">
        <v>21</v>
      </c>
      <c r="P1202" s="2" t="s">
        <v>153</v>
      </c>
      <c r="Q1202">
        <v>678493.56</v>
      </c>
      <c r="R1202">
        <v>678493.56</v>
      </c>
      <c r="S1202">
        <v>0</v>
      </c>
      <c r="T1202" s="5">
        <v>0</v>
      </c>
    </row>
    <row r="1203" spans="2:20" x14ac:dyDescent="0.2">
      <c r="B1203" s="2">
        <v>1209879</v>
      </c>
      <c r="C1203" s="2" t="s">
        <v>25</v>
      </c>
      <c r="D1203" s="2" t="s">
        <v>53</v>
      </c>
      <c r="E1203" s="3">
        <v>45881.605810185189</v>
      </c>
      <c r="G1203" s="2" t="s">
        <v>937</v>
      </c>
      <c r="H1203" s="2">
        <v>1740404</v>
      </c>
      <c r="I1203" s="2" t="s">
        <v>379</v>
      </c>
      <c r="L1203" s="4" t="s">
        <v>383</v>
      </c>
      <c r="M1203" s="4">
        <f>+VLOOKUP(L1203,'Cotizacion menor valor'!$C$2:$M$60,11,0)</f>
        <v>3347515.15</v>
      </c>
      <c r="N1203" s="4" t="b">
        <f t="shared" si="18"/>
        <v>1</v>
      </c>
      <c r="O1203">
        <v>21</v>
      </c>
      <c r="P1203" s="2" t="s">
        <v>153</v>
      </c>
      <c r="Q1203">
        <v>3347515.15</v>
      </c>
      <c r="R1203">
        <v>3347515.15</v>
      </c>
      <c r="S1203">
        <v>0</v>
      </c>
      <c r="T1203" s="5">
        <v>0</v>
      </c>
    </row>
    <row r="1204" spans="2:20" x14ac:dyDescent="0.2">
      <c r="B1204" s="2">
        <v>1209879</v>
      </c>
      <c r="C1204" s="2" t="s">
        <v>25</v>
      </c>
      <c r="D1204" s="2" t="s">
        <v>53</v>
      </c>
      <c r="E1204" s="3">
        <v>45881.605810185189</v>
      </c>
      <c r="G1204" s="2" t="s">
        <v>937</v>
      </c>
      <c r="H1204" s="2">
        <v>1740405</v>
      </c>
      <c r="I1204" s="2" t="s">
        <v>392</v>
      </c>
      <c r="L1204" s="4" t="s">
        <v>396</v>
      </c>
      <c r="M1204" s="4">
        <f>+VLOOKUP(L1204,'Cotizacion menor valor'!$C$2:$M$60,11,0)</f>
        <v>559044.72</v>
      </c>
      <c r="N1204" s="4" t="b">
        <f t="shared" si="18"/>
        <v>1</v>
      </c>
      <c r="O1204">
        <v>21</v>
      </c>
      <c r="P1204" s="2" t="s">
        <v>153</v>
      </c>
      <c r="Q1204">
        <v>559044.72</v>
      </c>
      <c r="R1204">
        <v>559044.72</v>
      </c>
      <c r="S1204">
        <v>0</v>
      </c>
      <c r="T1204" s="5">
        <v>0</v>
      </c>
    </row>
    <row r="1205" spans="2:20" x14ac:dyDescent="0.2">
      <c r="B1205" s="2">
        <v>1209879</v>
      </c>
      <c r="C1205" s="2" t="s">
        <v>25</v>
      </c>
      <c r="D1205" s="2" t="s">
        <v>53</v>
      </c>
      <c r="E1205" s="3">
        <v>45881.605810185189</v>
      </c>
      <c r="G1205" s="2" t="s">
        <v>937</v>
      </c>
      <c r="H1205" s="2">
        <v>1740406</v>
      </c>
      <c r="I1205" s="2" t="s">
        <v>405</v>
      </c>
      <c r="L1205" s="4" t="s">
        <v>409</v>
      </c>
      <c r="M1205" s="4">
        <f>+VLOOKUP(L1205,'Cotizacion menor valor'!$C$2:$M$60,11,0)</f>
        <v>5087777.78</v>
      </c>
      <c r="N1205" s="4" t="b">
        <f t="shared" si="18"/>
        <v>1</v>
      </c>
      <c r="O1205">
        <v>21</v>
      </c>
      <c r="P1205" s="2" t="s">
        <v>153</v>
      </c>
      <c r="Q1205">
        <v>5087777.78</v>
      </c>
      <c r="R1205">
        <v>5087777.78</v>
      </c>
      <c r="S1205">
        <v>0</v>
      </c>
      <c r="T1205" s="5">
        <v>0</v>
      </c>
    </row>
    <row r="1206" spans="2:20" x14ac:dyDescent="0.2">
      <c r="B1206" s="2">
        <v>1209879</v>
      </c>
      <c r="C1206" s="2" t="s">
        <v>25</v>
      </c>
      <c r="D1206" s="2" t="s">
        <v>53</v>
      </c>
      <c r="E1206" s="3">
        <v>45881.605810185189</v>
      </c>
      <c r="G1206" s="2" t="s">
        <v>937</v>
      </c>
      <c r="H1206" s="2">
        <v>1740407</v>
      </c>
      <c r="I1206" s="2" t="s">
        <v>418</v>
      </c>
      <c r="L1206" s="4" t="s">
        <v>422</v>
      </c>
      <c r="M1206" s="4">
        <f>+VLOOKUP(L1206,'Cotizacion menor valor'!$C$2:$M$60,11,0)</f>
        <v>3347515.15</v>
      </c>
      <c r="N1206" s="4" t="b">
        <f t="shared" si="18"/>
        <v>1</v>
      </c>
      <c r="O1206">
        <v>21</v>
      </c>
      <c r="P1206" s="2" t="s">
        <v>153</v>
      </c>
      <c r="Q1206">
        <v>3347515.15</v>
      </c>
      <c r="R1206">
        <v>3347515.15</v>
      </c>
      <c r="S1206">
        <v>0</v>
      </c>
      <c r="T1206" s="5">
        <v>0</v>
      </c>
    </row>
    <row r="1207" spans="2:20" x14ac:dyDescent="0.2">
      <c r="B1207" s="2">
        <v>1209879</v>
      </c>
      <c r="C1207" s="2" t="s">
        <v>25</v>
      </c>
      <c r="D1207" s="2" t="s">
        <v>53</v>
      </c>
      <c r="E1207" s="3">
        <v>45881.605810185189</v>
      </c>
      <c r="G1207" s="2" t="s">
        <v>937</v>
      </c>
      <c r="H1207" s="2">
        <v>1740408</v>
      </c>
      <c r="I1207" s="2" t="s">
        <v>431</v>
      </c>
      <c r="L1207" s="4" t="s">
        <v>435</v>
      </c>
      <c r="M1207" s="4">
        <f>+VLOOKUP(L1207,'Cotizacion menor valor'!$C$2:$M$60,11,0)</f>
        <v>1947760.9</v>
      </c>
      <c r="N1207" s="4" t="b">
        <f t="shared" si="18"/>
        <v>1</v>
      </c>
      <c r="O1207">
        <v>21</v>
      </c>
      <c r="P1207" s="2" t="s">
        <v>153</v>
      </c>
      <c r="Q1207">
        <v>1947760.9</v>
      </c>
      <c r="R1207">
        <v>1947760.9</v>
      </c>
      <c r="S1207">
        <v>0</v>
      </c>
      <c r="T1207" s="5">
        <v>0</v>
      </c>
    </row>
    <row r="1208" spans="2:20" x14ac:dyDescent="0.2">
      <c r="B1208" s="2">
        <v>1209879</v>
      </c>
      <c r="C1208" s="2" t="s">
        <v>25</v>
      </c>
      <c r="D1208" s="2" t="s">
        <v>53</v>
      </c>
      <c r="E1208" s="3">
        <v>45881.605810185189</v>
      </c>
      <c r="G1208" s="2" t="s">
        <v>937</v>
      </c>
      <c r="H1208" s="2">
        <v>1740409</v>
      </c>
      <c r="I1208" s="2" t="s">
        <v>444</v>
      </c>
      <c r="L1208" s="4" t="s">
        <v>448</v>
      </c>
      <c r="M1208" s="4">
        <f>+VLOOKUP(L1208,'Cotizacion menor valor'!$C$2:$M$60,11,0)</f>
        <v>2306665.77</v>
      </c>
      <c r="N1208" s="4" t="b">
        <f t="shared" si="18"/>
        <v>1</v>
      </c>
      <c r="O1208">
        <v>21</v>
      </c>
      <c r="P1208" s="2" t="s">
        <v>153</v>
      </c>
      <c r="Q1208">
        <v>2355091.08</v>
      </c>
      <c r="R1208">
        <v>2306665.77</v>
      </c>
      <c r="S1208">
        <v>1016931.51</v>
      </c>
      <c r="T1208" s="5">
        <v>2.0561969093781291E-2</v>
      </c>
    </row>
    <row r="1209" spans="2:20" x14ac:dyDescent="0.2">
      <c r="B1209" s="2">
        <v>1209879</v>
      </c>
      <c r="C1209" s="2" t="s">
        <v>25</v>
      </c>
      <c r="D1209" s="2" t="s">
        <v>53</v>
      </c>
      <c r="E1209" s="3">
        <v>45881.605810185189</v>
      </c>
      <c r="G1209" s="2" t="s">
        <v>937</v>
      </c>
      <c r="H1209" s="2">
        <v>1740410</v>
      </c>
      <c r="I1209" s="2" t="s">
        <v>457</v>
      </c>
      <c r="L1209" s="4" t="s">
        <v>461</v>
      </c>
      <c r="M1209" s="4">
        <f>+VLOOKUP(L1209,'Cotizacion menor valor'!$C$2:$M$60,11,0)</f>
        <v>2306665.77</v>
      </c>
      <c r="N1209" s="4" t="b">
        <f t="shared" si="18"/>
        <v>1</v>
      </c>
      <c r="O1209">
        <v>21</v>
      </c>
      <c r="P1209" s="2" t="s">
        <v>153</v>
      </c>
      <c r="Q1209">
        <v>2355091.08</v>
      </c>
      <c r="R1209">
        <v>2306665.77</v>
      </c>
      <c r="S1209">
        <v>1016931.51</v>
      </c>
      <c r="T1209" s="5">
        <v>2.0561969093781291E-2</v>
      </c>
    </row>
    <row r="1210" spans="2:20" x14ac:dyDescent="0.2">
      <c r="B1210" s="2">
        <v>1209879</v>
      </c>
      <c r="C1210" s="2" t="s">
        <v>25</v>
      </c>
      <c r="D1210" s="2" t="s">
        <v>53</v>
      </c>
      <c r="E1210" s="3">
        <v>45881.605810185189</v>
      </c>
      <c r="G1210" s="2" t="s">
        <v>937</v>
      </c>
      <c r="H1210" s="2">
        <v>1740411</v>
      </c>
      <c r="I1210" s="2" t="s">
        <v>470</v>
      </c>
      <c r="L1210" s="4" t="s">
        <v>474</v>
      </c>
      <c r="M1210" s="4">
        <f>+VLOOKUP(L1210,'Cotizacion menor valor'!$C$2:$M$60,11,0)</f>
        <v>962329</v>
      </c>
      <c r="N1210" s="4" t="b">
        <f t="shared" si="18"/>
        <v>1</v>
      </c>
      <c r="O1210">
        <v>21</v>
      </c>
      <c r="P1210" s="2" t="s">
        <v>153</v>
      </c>
      <c r="Q1210">
        <v>962329</v>
      </c>
      <c r="R1210">
        <v>962329</v>
      </c>
      <c r="S1210">
        <v>0</v>
      </c>
      <c r="T1210" s="5">
        <v>0</v>
      </c>
    </row>
    <row r="1211" spans="2:20" x14ac:dyDescent="0.2">
      <c r="B1211" s="2">
        <v>1209879</v>
      </c>
      <c r="C1211" s="2" t="s">
        <v>25</v>
      </c>
      <c r="D1211" s="2" t="s">
        <v>53</v>
      </c>
      <c r="E1211" s="3">
        <v>45881.605810185189</v>
      </c>
      <c r="G1211" s="2" t="s">
        <v>937</v>
      </c>
      <c r="H1211" s="2">
        <v>1740412</v>
      </c>
      <c r="I1211" s="2" t="s">
        <v>483</v>
      </c>
      <c r="L1211" s="4" t="s">
        <v>487</v>
      </c>
      <c r="M1211" s="4">
        <f>+VLOOKUP(L1211,'Cotizacion menor valor'!$C$2:$M$60,11,0)</f>
        <v>278177.25</v>
      </c>
      <c r="N1211" s="4" t="b">
        <f t="shared" si="18"/>
        <v>1</v>
      </c>
      <c r="O1211">
        <v>21</v>
      </c>
      <c r="P1211" s="2" t="s">
        <v>153</v>
      </c>
      <c r="Q1211">
        <v>278177.25</v>
      </c>
      <c r="R1211">
        <v>278177.25</v>
      </c>
      <c r="S1211">
        <v>0</v>
      </c>
      <c r="T1211" s="5">
        <v>0</v>
      </c>
    </row>
    <row r="1212" spans="2:20" x14ac:dyDescent="0.2">
      <c r="B1212" s="2">
        <v>1209879</v>
      </c>
      <c r="C1212" s="2" t="s">
        <v>25</v>
      </c>
      <c r="D1212" s="2" t="s">
        <v>53</v>
      </c>
      <c r="E1212" s="3">
        <v>45881.605810185189</v>
      </c>
      <c r="G1212" s="2" t="s">
        <v>937</v>
      </c>
      <c r="H1212" s="2">
        <v>1740413</v>
      </c>
      <c r="I1212" s="2" t="s">
        <v>496</v>
      </c>
      <c r="L1212" s="4" t="s">
        <v>500</v>
      </c>
      <c r="M1212" s="4">
        <f>+VLOOKUP(L1212,'Cotizacion menor valor'!$C$2:$M$60,11,0)</f>
        <v>278177.25</v>
      </c>
      <c r="N1212" s="4" t="b">
        <f t="shared" si="18"/>
        <v>1</v>
      </c>
      <c r="O1212">
        <v>21</v>
      </c>
      <c r="P1212" s="2" t="s">
        <v>153</v>
      </c>
      <c r="Q1212">
        <v>278177.25</v>
      </c>
      <c r="R1212">
        <v>278177.25</v>
      </c>
      <c r="S1212">
        <v>0</v>
      </c>
      <c r="T1212" s="5">
        <v>0</v>
      </c>
    </row>
    <row r="1213" spans="2:20" x14ac:dyDescent="0.2">
      <c r="B1213" s="2">
        <v>1209879</v>
      </c>
      <c r="C1213" s="2" t="s">
        <v>25</v>
      </c>
      <c r="D1213" s="2" t="s">
        <v>53</v>
      </c>
      <c r="E1213" s="3">
        <v>45881.605810185189</v>
      </c>
      <c r="G1213" s="2" t="s">
        <v>937</v>
      </c>
      <c r="H1213" s="2">
        <v>1740414</v>
      </c>
      <c r="I1213" s="2" t="s">
        <v>509</v>
      </c>
      <c r="L1213" s="4" t="s">
        <v>513</v>
      </c>
      <c r="M1213" s="4">
        <f>+VLOOKUP(L1213,'Cotizacion menor valor'!$C$2:$M$60,11,0)</f>
        <v>2471351.1</v>
      </c>
      <c r="N1213" s="4" t="b">
        <f t="shared" si="18"/>
        <v>1</v>
      </c>
      <c r="O1213">
        <v>21</v>
      </c>
      <c r="P1213" s="2" t="s">
        <v>153</v>
      </c>
      <c r="Q1213">
        <v>2846724.3</v>
      </c>
      <c r="R1213">
        <v>2471351.1</v>
      </c>
      <c r="S1213">
        <v>7882837.2000000002</v>
      </c>
      <c r="T1213" s="5">
        <v>0.13186145212586972</v>
      </c>
    </row>
    <row r="1214" spans="2:20" x14ac:dyDescent="0.2">
      <c r="B1214" s="2">
        <v>1209879</v>
      </c>
      <c r="C1214" s="2" t="s">
        <v>25</v>
      </c>
      <c r="D1214" s="2" t="s">
        <v>53</v>
      </c>
      <c r="E1214" s="3">
        <v>45881.605810185189</v>
      </c>
      <c r="G1214" s="2" t="s">
        <v>937</v>
      </c>
      <c r="H1214" s="2">
        <v>1740415</v>
      </c>
      <c r="I1214" s="2" t="s">
        <v>522</v>
      </c>
      <c r="L1214" s="4" t="s">
        <v>526</v>
      </c>
      <c r="M1214" s="4">
        <f>+VLOOKUP(L1214,'Cotizacion menor valor'!$C$2:$M$60,11,0)</f>
        <v>1948296.5</v>
      </c>
      <c r="N1214" s="4" t="b">
        <f t="shared" si="18"/>
        <v>1</v>
      </c>
      <c r="O1214">
        <v>21</v>
      </c>
      <c r="P1214" s="2" t="s">
        <v>153</v>
      </c>
      <c r="Q1214">
        <v>2175998.6</v>
      </c>
      <c r="R1214">
        <v>1948296.5</v>
      </c>
      <c r="S1214">
        <v>4781744.0999999996</v>
      </c>
      <c r="T1214" s="5">
        <v>0.10464257651636356</v>
      </c>
    </row>
    <row r="1215" spans="2:20" x14ac:dyDescent="0.2">
      <c r="B1215" s="2">
        <v>1209879</v>
      </c>
      <c r="C1215" s="2" t="s">
        <v>25</v>
      </c>
      <c r="D1215" s="2" t="s">
        <v>53</v>
      </c>
      <c r="E1215" s="3">
        <v>45881.605810185189</v>
      </c>
      <c r="G1215" s="2" t="s">
        <v>937</v>
      </c>
      <c r="H1215" s="2">
        <v>1740416</v>
      </c>
      <c r="I1215" s="2" t="s">
        <v>535</v>
      </c>
      <c r="L1215" s="4" t="s">
        <v>539</v>
      </c>
      <c r="M1215" s="4">
        <f>+VLOOKUP(L1215,'Cotizacion menor valor'!$C$2:$M$60,11,0)</f>
        <v>1948296.5</v>
      </c>
      <c r="N1215" s="4" t="b">
        <f t="shared" si="18"/>
        <v>1</v>
      </c>
      <c r="O1215">
        <v>21</v>
      </c>
      <c r="P1215" s="2" t="s">
        <v>153</v>
      </c>
      <c r="Q1215">
        <v>2175998.6</v>
      </c>
      <c r="R1215">
        <v>1948296.5</v>
      </c>
      <c r="S1215">
        <v>4781744.0999999996</v>
      </c>
      <c r="T1215" s="5">
        <v>0.10464257651636356</v>
      </c>
    </row>
    <row r="1216" spans="2:20" x14ac:dyDescent="0.2">
      <c r="B1216" s="2">
        <v>1209879</v>
      </c>
      <c r="C1216" s="2" t="s">
        <v>25</v>
      </c>
      <c r="D1216" s="2" t="s">
        <v>53</v>
      </c>
      <c r="E1216" s="3">
        <v>45881.605810185189</v>
      </c>
      <c r="G1216" s="2" t="s">
        <v>937</v>
      </c>
      <c r="H1216" s="2">
        <v>1740417</v>
      </c>
      <c r="I1216" s="2" t="s">
        <v>548</v>
      </c>
      <c r="L1216" s="4" t="s">
        <v>552</v>
      </c>
      <c r="M1216" s="4">
        <f>+VLOOKUP(L1216,'Cotizacion menor valor'!$C$2:$M$60,11,0)</f>
        <v>8006931.5999999996</v>
      </c>
      <c r="N1216" s="4" t="b">
        <f t="shared" si="18"/>
        <v>1</v>
      </c>
      <c r="O1216">
        <v>21</v>
      </c>
      <c r="P1216" s="2" t="s">
        <v>153</v>
      </c>
      <c r="Q1216">
        <v>9732372.1500000004</v>
      </c>
      <c r="R1216">
        <v>8006931.5999999996</v>
      </c>
      <c r="S1216">
        <v>36234251.549999997</v>
      </c>
      <c r="T1216" s="5">
        <v>0.17728879695583774</v>
      </c>
    </row>
    <row r="1217" spans="2:20" x14ac:dyDescent="0.2">
      <c r="B1217" s="2">
        <v>1209879</v>
      </c>
      <c r="C1217" s="2" t="s">
        <v>25</v>
      </c>
      <c r="D1217" s="2" t="s">
        <v>53</v>
      </c>
      <c r="E1217" s="3">
        <v>45881.605810185189</v>
      </c>
      <c r="G1217" s="2" t="s">
        <v>937</v>
      </c>
      <c r="H1217" s="2">
        <v>1740418</v>
      </c>
      <c r="I1217" s="2" t="s">
        <v>561</v>
      </c>
      <c r="L1217" s="4" t="s">
        <v>565</v>
      </c>
      <c r="M1217" s="4">
        <f>+VLOOKUP(L1217,'Cotizacion menor valor'!$C$2:$M$60,11,0)</f>
        <v>5892156.2000000002</v>
      </c>
      <c r="N1217" s="4" t="b">
        <f t="shared" si="18"/>
        <v>1</v>
      </c>
      <c r="O1217">
        <v>21</v>
      </c>
      <c r="P1217" s="2" t="s">
        <v>153</v>
      </c>
      <c r="Q1217">
        <v>7457024.9000000004</v>
      </c>
      <c r="R1217">
        <v>5892156.2000000002</v>
      </c>
      <c r="S1217">
        <v>32862242.699999999</v>
      </c>
      <c r="T1217" s="5">
        <v>0.20985161253786347</v>
      </c>
    </row>
    <row r="1218" spans="2:20" x14ac:dyDescent="0.2">
      <c r="B1218" s="2">
        <v>1209879</v>
      </c>
      <c r="C1218" s="2" t="s">
        <v>25</v>
      </c>
      <c r="D1218" s="2" t="s">
        <v>53</v>
      </c>
      <c r="E1218" s="3">
        <v>45881.605810185189</v>
      </c>
      <c r="G1218" s="2" t="s">
        <v>937</v>
      </c>
      <c r="H1218" s="2">
        <v>1740419</v>
      </c>
      <c r="I1218" s="2" t="s">
        <v>574</v>
      </c>
      <c r="L1218" s="4" t="s">
        <v>578</v>
      </c>
      <c r="M1218" s="4">
        <f>+VLOOKUP(L1218,'Cotizacion menor valor'!$C$2:$M$60,11,0)</f>
        <v>5892156.2000000002</v>
      </c>
      <c r="N1218" s="4" t="b">
        <f t="shared" si="18"/>
        <v>1</v>
      </c>
      <c r="O1218">
        <v>21</v>
      </c>
      <c r="P1218" s="2" t="s">
        <v>153</v>
      </c>
      <c r="Q1218">
        <v>7457024.9000000004</v>
      </c>
      <c r="R1218">
        <v>5892156.2000000002</v>
      </c>
      <c r="S1218">
        <v>32862242.699999999</v>
      </c>
      <c r="T1218" s="5">
        <v>0.20985161253786347</v>
      </c>
    </row>
    <row r="1219" spans="2:20" x14ac:dyDescent="0.2">
      <c r="B1219" s="2">
        <v>1209879</v>
      </c>
      <c r="C1219" s="2" t="s">
        <v>25</v>
      </c>
      <c r="D1219" s="2" t="s">
        <v>53</v>
      </c>
      <c r="E1219" s="3">
        <v>45881.605810185189</v>
      </c>
      <c r="G1219" s="2" t="s">
        <v>937</v>
      </c>
      <c r="H1219" s="2">
        <v>1740420</v>
      </c>
      <c r="I1219" s="2" t="s">
        <v>587</v>
      </c>
      <c r="L1219" s="4" t="s">
        <v>591</v>
      </c>
      <c r="M1219" s="4">
        <f>+VLOOKUP(L1219,'Cotizacion menor valor'!$C$2:$M$60,11,0)</f>
        <v>1694828.95</v>
      </c>
      <c r="N1219" s="4" t="b">
        <f t="shared" ref="N1219:N1282" si="19">IFERROR(M1219=R1219,"n/a")</f>
        <v>1</v>
      </c>
      <c r="O1219">
        <v>21</v>
      </c>
      <c r="P1219" s="2" t="s">
        <v>153</v>
      </c>
      <c r="Q1219">
        <v>1694828.95</v>
      </c>
      <c r="R1219">
        <v>1694828.95</v>
      </c>
      <c r="S1219">
        <v>0</v>
      </c>
      <c r="T1219" s="5">
        <v>0</v>
      </c>
    </row>
    <row r="1220" spans="2:20" x14ac:dyDescent="0.2">
      <c r="B1220" s="2">
        <v>1209879</v>
      </c>
      <c r="C1220" s="2" t="s">
        <v>25</v>
      </c>
      <c r="D1220" s="2" t="s">
        <v>53</v>
      </c>
      <c r="E1220" s="3">
        <v>45881.605810185189</v>
      </c>
      <c r="G1220" s="2" t="s">
        <v>937</v>
      </c>
      <c r="H1220" s="2">
        <v>1740421</v>
      </c>
      <c r="I1220" s="2" t="s">
        <v>600</v>
      </c>
      <c r="L1220" s="4" t="s">
        <v>604</v>
      </c>
      <c r="M1220" s="4">
        <f>+VLOOKUP(L1220,'Cotizacion menor valor'!$C$2:$M$60,11,0)</f>
        <v>1935411.2</v>
      </c>
      <c r="N1220" s="4" t="b">
        <f t="shared" si="19"/>
        <v>1</v>
      </c>
      <c r="O1220">
        <v>21</v>
      </c>
      <c r="P1220" s="2" t="s">
        <v>153</v>
      </c>
      <c r="Q1220">
        <v>1935411.2</v>
      </c>
      <c r="R1220">
        <v>1935411.2</v>
      </c>
      <c r="S1220">
        <v>0</v>
      </c>
      <c r="T1220" s="5">
        <v>0</v>
      </c>
    </row>
    <row r="1221" spans="2:20" x14ac:dyDescent="0.2">
      <c r="B1221" s="2">
        <v>1209879</v>
      </c>
      <c r="C1221" s="2" t="s">
        <v>25</v>
      </c>
      <c r="D1221" s="2" t="s">
        <v>53</v>
      </c>
      <c r="E1221" s="3">
        <v>45881.605810185189</v>
      </c>
      <c r="G1221" s="2" t="s">
        <v>937</v>
      </c>
      <c r="H1221" s="2">
        <v>1740422</v>
      </c>
      <c r="I1221" s="2" t="s">
        <v>613</v>
      </c>
      <c r="L1221" s="4" t="s">
        <v>617</v>
      </c>
      <c r="M1221" s="4">
        <f>+VLOOKUP(L1221,'Cotizacion menor valor'!$C$2:$M$60,11,0)</f>
        <v>4886918.2</v>
      </c>
      <c r="N1221" s="4" t="b">
        <f t="shared" si="19"/>
        <v>1</v>
      </c>
      <c r="O1221">
        <v>21</v>
      </c>
      <c r="P1221" s="2" t="s">
        <v>153</v>
      </c>
      <c r="Q1221">
        <v>4886918.2</v>
      </c>
      <c r="R1221">
        <v>4886918.2</v>
      </c>
      <c r="S1221">
        <v>0</v>
      </c>
      <c r="T1221" s="5">
        <v>0</v>
      </c>
    </row>
    <row r="1222" spans="2:20" x14ac:dyDescent="0.2">
      <c r="B1222" s="2">
        <v>1209879</v>
      </c>
      <c r="C1222" s="2" t="s">
        <v>25</v>
      </c>
      <c r="D1222" s="2" t="s">
        <v>53</v>
      </c>
      <c r="E1222" s="3">
        <v>45881.605810185189</v>
      </c>
      <c r="G1222" s="2" t="s">
        <v>937</v>
      </c>
      <c r="H1222" s="2">
        <v>1740423</v>
      </c>
      <c r="I1222" s="2" t="s">
        <v>626</v>
      </c>
      <c r="L1222" s="4" t="s">
        <v>630</v>
      </c>
      <c r="M1222" s="4">
        <f>+VLOOKUP(L1222,'Cotizacion menor valor'!$C$2:$M$60,11,0)</f>
        <v>2168996.63</v>
      </c>
      <c r="N1222" s="4" t="b">
        <f t="shared" si="19"/>
        <v>1</v>
      </c>
      <c r="O1222">
        <v>21</v>
      </c>
      <c r="P1222" s="2" t="s">
        <v>153</v>
      </c>
      <c r="Q1222">
        <v>2168996.63</v>
      </c>
      <c r="R1222">
        <v>2168996.63</v>
      </c>
      <c r="S1222">
        <v>0</v>
      </c>
      <c r="T1222" s="5">
        <v>0</v>
      </c>
    </row>
    <row r="1223" spans="2:20" x14ac:dyDescent="0.2">
      <c r="B1223" s="2">
        <v>1209879</v>
      </c>
      <c r="C1223" s="2" t="s">
        <v>25</v>
      </c>
      <c r="D1223" s="2" t="s">
        <v>53</v>
      </c>
      <c r="E1223" s="3">
        <v>45881.605810185189</v>
      </c>
      <c r="G1223" s="2" t="s">
        <v>937</v>
      </c>
      <c r="H1223" s="2">
        <v>1740424</v>
      </c>
      <c r="I1223" s="2" t="s">
        <v>639</v>
      </c>
      <c r="L1223" t="s">
        <v>643</v>
      </c>
      <c r="M1223" s="4">
        <f>+VLOOKUP(L1223,'Cotizacion menor valor'!$C$2:$M$60,11,0)</f>
        <v>320683.68</v>
      </c>
      <c r="N1223" s="4" t="b">
        <f t="shared" si="19"/>
        <v>1</v>
      </c>
      <c r="O1223">
        <v>21</v>
      </c>
      <c r="P1223" s="2" t="s">
        <v>153</v>
      </c>
      <c r="Q1223">
        <v>424529.97</v>
      </c>
      <c r="R1223">
        <v>320683.68</v>
      </c>
      <c r="S1223">
        <v>2180772.09</v>
      </c>
      <c r="T1223" s="5">
        <v>0.24461474416046528</v>
      </c>
    </row>
    <row r="1224" spans="2:20" x14ac:dyDescent="0.2">
      <c r="B1224" s="2">
        <v>1209879</v>
      </c>
      <c r="C1224" s="2" t="s">
        <v>25</v>
      </c>
      <c r="D1224" s="2" t="s">
        <v>53</v>
      </c>
      <c r="E1224" s="3">
        <v>45881.605810185189</v>
      </c>
      <c r="G1224" s="2" t="s">
        <v>937</v>
      </c>
      <c r="H1224" s="2">
        <v>1740425</v>
      </c>
      <c r="I1224" s="2" t="s">
        <v>652</v>
      </c>
      <c r="L1224" s="4" t="s">
        <v>656</v>
      </c>
      <c r="M1224" s="4">
        <f>+VLOOKUP(L1224,'Cotizacion menor valor'!$C$2:$M$60,11,0)</f>
        <v>42581.88</v>
      </c>
      <c r="N1224" s="4" t="b">
        <f t="shared" si="19"/>
        <v>1</v>
      </c>
      <c r="O1224">
        <v>21</v>
      </c>
      <c r="P1224" s="2" t="s">
        <v>153</v>
      </c>
      <c r="Q1224">
        <v>42581.88</v>
      </c>
      <c r="R1224">
        <v>42581.88</v>
      </c>
      <c r="S1224">
        <v>0</v>
      </c>
      <c r="T1224" s="5">
        <v>0</v>
      </c>
    </row>
    <row r="1225" spans="2:20" x14ac:dyDescent="0.2">
      <c r="B1225" s="2">
        <v>1209879</v>
      </c>
      <c r="C1225" s="2" t="s">
        <v>25</v>
      </c>
      <c r="D1225" s="2" t="s">
        <v>53</v>
      </c>
      <c r="E1225" s="3">
        <v>45881.605810185189</v>
      </c>
      <c r="G1225" s="2" t="s">
        <v>937</v>
      </c>
      <c r="H1225" s="2">
        <v>1740426</v>
      </c>
      <c r="I1225" s="2" t="s">
        <v>665</v>
      </c>
      <c r="L1225" s="4" t="s">
        <v>669</v>
      </c>
      <c r="M1225" s="4">
        <f>+VLOOKUP(L1225,'Cotizacion menor valor'!$C$2:$M$60,11,0)</f>
        <v>2020798.2</v>
      </c>
      <c r="N1225" s="4" t="b">
        <f t="shared" si="19"/>
        <v>1</v>
      </c>
      <c r="O1225">
        <v>21</v>
      </c>
      <c r="P1225" s="2" t="s">
        <v>153</v>
      </c>
      <c r="Q1225">
        <v>2020798.2</v>
      </c>
      <c r="R1225">
        <v>2020798.2</v>
      </c>
      <c r="S1225">
        <v>0</v>
      </c>
      <c r="T1225" s="5">
        <v>0</v>
      </c>
    </row>
    <row r="1226" spans="2:20" x14ac:dyDescent="0.2">
      <c r="B1226" s="2">
        <v>1209879</v>
      </c>
      <c r="C1226" s="2" t="s">
        <v>25</v>
      </c>
      <c r="D1226" s="2" t="s">
        <v>53</v>
      </c>
      <c r="E1226" s="3">
        <v>45881.605810185189</v>
      </c>
      <c r="G1226" s="2" t="s">
        <v>937</v>
      </c>
      <c r="H1226" s="2">
        <v>1740427</v>
      </c>
      <c r="I1226" s="2" t="s">
        <v>678</v>
      </c>
      <c r="L1226" s="4" t="s">
        <v>682</v>
      </c>
      <c r="M1226" s="4">
        <f>+VLOOKUP(L1226,'Cotizacion menor valor'!$C$2:$M$60,11,0)</f>
        <v>2203927.0499999998</v>
      </c>
      <c r="N1226" s="4" t="b">
        <f t="shared" si="19"/>
        <v>1</v>
      </c>
      <c r="O1226">
        <v>21</v>
      </c>
      <c r="P1226" s="2" t="s">
        <v>153</v>
      </c>
      <c r="Q1226">
        <v>2203927.0499999998</v>
      </c>
      <c r="R1226">
        <v>2203927.0499999998</v>
      </c>
      <c r="S1226">
        <v>0</v>
      </c>
      <c r="T1226" s="5">
        <v>0</v>
      </c>
    </row>
    <row r="1227" spans="2:20" x14ac:dyDescent="0.2">
      <c r="B1227" s="2">
        <v>1209879</v>
      </c>
      <c r="C1227" s="2" t="s">
        <v>25</v>
      </c>
      <c r="D1227" s="2" t="s">
        <v>53</v>
      </c>
      <c r="E1227" s="3">
        <v>45881.605810185189</v>
      </c>
      <c r="G1227" s="2" t="s">
        <v>937</v>
      </c>
      <c r="H1227" s="2">
        <v>1740428</v>
      </c>
      <c r="I1227" s="2" t="s">
        <v>691</v>
      </c>
      <c r="L1227" s="4" t="s">
        <v>695</v>
      </c>
      <c r="M1227" s="4">
        <f>+VLOOKUP(L1227,'Cotizacion menor valor'!$C$2:$M$60,11,0)</f>
        <v>1609977.55</v>
      </c>
      <c r="N1227" s="4" t="b">
        <f t="shared" si="19"/>
        <v>1</v>
      </c>
      <c r="O1227">
        <v>21</v>
      </c>
      <c r="P1227" s="2" t="s">
        <v>153</v>
      </c>
      <c r="Q1227">
        <v>3389657.9</v>
      </c>
      <c r="R1227">
        <v>1609977.55</v>
      </c>
      <c r="S1227">
        <v>37373287.350000001</v>
      </c>
      <c r="T1227" s="5">
        <v>0.52503243763920837</v>
      </c>
    </row>
    <row r="1228" spans="2:20" x14ac:dyDescent="0.2">
      <c r="B1228" s="2">
        <v>1209879</v>
      </c>
      <c r="C1228" s="2" t="s">
        <v>25</v>
      </c>
      <c r="D1228" s="2" t="s">
        <v>53</v>
      </c>
      <c r="E1228" s="3">
        <v>45881.605810185189</v>
      </c>
      <c r="G1228" s="2" t="s">
        <v>937</v>
      </c>
      <c r="H1228" s="2">
        <v>1740429</v>
      </c>
      <c r="I1228" s="2" t="s">
        <v>704</v>
      </c>
      <c r="L1228" s="4" t="s">
        <v>708</v>
      </c>
      <c r="M1228" s="4">
        <f>+VLOOKUP(L1228,'Cotizacion menor valor'!$C$2:$M$60,11,0)</f>
        <v>784886.22</v>
      </c>
      <c r="N1228" s="4" t="b">
        <f t="shared" si="19"/>
        <v>1</v>
      </c>
      <c r="O1228">
        <v>21</v>
      </c>
      <c r="P1228" s="2" t="s">
        <v>153</v>
      </c>
      <c r="Q1228">
        <v>888550.56</v>
      </c>
      <c r="R1228">
        <v>784886.22</v>
      </c>
      <c r="S1228">
        <v>2176951.14</v>
      </c>
      <c r="T1228" s="5">
        <v>0.11666678821292961</v>
      </c>
    </row>
    <row r="1229" spans="2:20" x14ac:dyDescent="0.2">
      <c r="B1229" s="2">
        <v>1209879</v>
      </c>
      <c r="C1229" s="2" t="s">
        <v>25</v>
      </c>
      <c r="D1229" s="2" t="s">
        <v>53</v>
      </c>
      <c r="E1229" s="3">
        <v>45881.605810185189</v>
      </c>
      <c r="G1229" s="2" t="s">
        <v>937</v>
      </c>
      <c r="H1229" s="2">
        <v>1740430</v>
      </c>
      <c r="I1229" s="2" t="s">
        <v>717</v>
      </c>
      <c r="L1229" s="4" t="s">
        <v>721</v>
      </c>
      <c r="M1229" s="4">
        <f>+VLOOKUP(L1229,'Cotizacion menor valor'!$C$2:$M$60,11,0)</f>
        <v>1808913.23</v>
      </c>
      <c r="N1229" s="4" t="b">
        <f t="shared" si="19"/>
        <v>1</v>
      </c>
      <c r="O1229">
        <v>21</v>
      </c>
      <c r="P1229" s="2" t="s">
        <v>153</v>
      </c>
      <c r="Q1229">
        <v>1808913.23</v>
      </c>
      <c r="R1229">
        <v>1808913.23</v>
      </c>
      <c r="S1229">
        <v>0</v>
      </c>
      <c r="T1229" s="5">
        <v>0</v>
      </c>
    </row>
    <row r="1230" spans="2:20" x14ac:dyDescent="0.2">
      <c r="B1230" s="2">
        <v>1209879</v>
      </c>
      <c r="C1230" s="2" t="s">
        <v>25</v>
      </c>
      <c r="D1230" s="2" t="s">
        <v>53</v>
      </c>
      <c r="E1230" s="3">
        <v>45881.605810185189</v>
      </c>
      <c r="G1230" s="2" t="s">
        <v>937</v>
      </c>
      <c r="H1230" s="2">
        <v>1740431</v>
      </c>
      <c r="I1230" s="2" t="s">
        <v>730</v>
      </c>
      <c r="L1230" s="4" t="s">
        <v>734</v>
      </c>
      <c r="M1230" s="4">
        <f>+VLOOKUP(L1230,'Cotizacion menor valor'!$C$2:$M$60,11,0)</f>
        <v>360340.35</v>
      </c>
      <c r="N1230" s="4" t="b">
        <f t="shared" si="19"/>
        <v>1</v>
      </c>
      <c r="O1230">
        <v>21</v>
      </c>
      <c r="P1230" s="2" t="s">
        <v>153</v>
      </c>
      <c r="Q1230">
        <v>2824713.2</v>
      </c>
      <c r="R1230">
        <v>360340.35</v>
      </c>
      <c r="S1230">
        <v>51751829.850000001</v>
      </c>
      <c r="T1230" s="5">
        <v>0.87243294292673679</v>
      </c>
    </row>
    <row r="1231" spans="2:20" x14ac:dyDescent="0.2">
      <c r="B1231" s="2">
        <v>1209879</v>
      </c>
      <c r="C1231" s="2" t="s">
        <v>25</v>
      </c>
      <c r="D1231" s="2" t="s">
        <v>53</v>
      </c>
      <c r="E1231" s="3">
        <v>45881.605810185189</v>
      </c>
      <c r="G1231" s="2" t="s">
        <v>937</v>
      </c>
      <c r="H1231" s="2">
        <v>1740432</v>
      </c>
      <c r="I1231" s="2" t="s">
        <v>743</v>
      </c>
      <c r="L1231" s="4" t="s">
        <v>747</v>
      </c>
      <c r="M1231" s="4">
        <f>+VLOOKUP(L1231,'Cotizacion menor valor'!$C$2:$M$60,11,0)</f>
        <v>5197933.74</v>
      </c>
      <c r="N1231" s="4" t="b">
        <f t="shared" si="19"/>
        <v>1</v>
      </c>
      <c r="O1231">
        <v>21</v>
      </c>
      <c r="P1231" s="2" t="s">
        <v>153</v>
      </c>
      <c r="Q1231">
        <v>11419794.66</v>
      </c>
      <c r="R1231">
        <v>5197933.74</v>
      </c>
      <c r="S1231">
        <v>130659079.31999999</v>
      </c>
      <c r="T1231" s="5">
        <v>0.54483124305144026</v>
      </c>
    </row>
    <row r="1232" spans="2:20" x14ac:dyDescent="0.2">
      <c r="B1232" s="2">
        <v>1209879</v>
      </c>
      <c r="C1232" s="2" t="s">
        <v>25</v>
      </c>
      <c r="D1232" s="2" t="s">
        <v>53</v>
      </c>
      <c r="E1232" s="3">
        <v>45881.605810185189</v>
      </c>
      <c r="G1232" s="2" t="s">
        <v>937</v>
      </c>
      <c r="H1232" s="2">
        <v>1740433</v>
      </c>
      <c r="I1232" s="2" t="s">
        <v>756</v>
      </c>
      <c r="L1232" s="4" t="s">
        <v>760</v>
      </c>
      <c r="M1232" s="4">
        <f>+VLOOKUP(L1232,'Cotizacion menor valor'!$C$2:$M$60,11,0)</f>
        <v>1401935.47</v>
      </c>
      <c r="N1232" s="4" t="b">
        <f t="shared" si="19"/>
        <v>1</v>
      </c>
      <c r="O1232">
        <v>21</v>
      </c>
      <c r="P1232" s="2" t="s">
        <v>153</v>
      </c>
      <c r="Q1232">
        <v>1401935.47</v>
      </c>
      <c r="R1232">
        <v>1401935.47</v>
      </c>
      <c r="S1232">
        <v>0</v>
      </c>
      <c r="T1232" s="5">
        <v>0</v>
      </c>
    </row>
    <row r="1233" spans="2:20" x14ac:dyDescent="0.2">
      <c r="B1233" s="2">
        <v>1209879</v>
      </c>
      <c r="C1233" s="2" t="s">
        <v>25</v>
      </c>
      <c r="D1233" s="2" t="s">
        <v>53</v>
      </c>
      <c r="E1233" s="3">
        <v>45881.605810185189</v>
      </c>
      <c r="G1233" s="2" t="s">
        <v>937</v>
      </c>
      <c r="H1233" s="2">
        <v>1740434</v>
      </c>
      <c r="I1233" s="2" t="s">
        <v>769</v>
      </c>
      <c r="L1233" s="4" t="s">
        <v>773</v>
      </c>
      <c r="M1233" s="4">
        <f>+VLOOKUP(L1233,'Cotizacion menor valor'!$C$2:$M$60,11,0)</f>
        <v>463017.98</v>
      </c>
      <c r="N1233" s="4" t="b">
        <f t="shared" si="19"/>
        <v>1</v>
      </c>
      <c r="O1233">
        <v>21</v>
      </c>
      <c r="P1233" s="2" t="s">
        <v>153</v>
      </c>
      <c r="Q1233">
        <v>993037.24</v>
      </c>
      <c r="R1233">
        <v>463017.98</v>
      </c>
      <c r="S1233">
        <v>11130404.460000001</v>
      </c>
      <c r="T1233" s="5">
        <v>0.53373553241568261</v>
      </c>
    </row>
    <row r="1234" spans="2:20" x14ac:dyDescent="0.2">
      <c r="B1234" s="2">
        <v>1209879</v>
      </c>
      <c r="C1234" s="2" t="s">
        <v>25</v>
      </c>
      <c r="D1234" s="2" t="s">
        <v>53</v>
      </c>
      <c r="E1234" s="3">
        <v>45881.605810185189</v>
      </c>
      <c r="G1234" s="2" t="s">
        <v>937</v>
      </c>
      <c r="H1234" s="2">
        <v>1740435</v>
      </c>
      <c r="I1234" s="2" t="s">
        <v>782</v>
      </c>
      <c r="L1234" s="4" t="s">
        <v>786</v>
      </c>
      <c r="M1234" s="4">
        <f>+VLOOKUP(L1234,'Cotizacion menor valor'!$C$2:$M$60,11,0)</f>
        <v>1287767.8</v>
      </c>
      <c r="N1234" s="4" t="b">
        <f t="shared" si="19"/>
        <v>1</v>
      </c>
      <c r="O1234">
        <v>21</v>
      </c>
      <c r="P1234" s="2" t="s">
        <v>153</v>
      </c>
      <c r="Q1234">
        <v>1864526.6</v>
      </c>
      <c r="R1234">
        <v>1287767.8</v>
      </c>
      <c r="S1234">
        <v>12111934.800000001</v>
      </c>
      <c r="T1234" s="5">
        <v>0.30933256731226039</v>
      </c>
    </row>
    <row r="1235" spans="2:20" x14ac:dyDescent="0.2">
      <c r="B1235" s="2">
        <v>1209879</v>
      </c>
      <c r="C1235" s="2" t="s">
        <v>25</v>
      </c>
      <c r="D1235" s="2" t="s">
        <v>53</v>
      </c>
      <c r="E1235" s="3">
        <v>45881.605810185189</v>
      </c>
      <c r="G1235" s="2" t="s">
        <v>937</v>
      </c>
      <c r="H1235" s="2">
        <v>1740436</v>
      </c>
      <c r="I1235" s="2" t="s">
        <v>795</v>
      </c>
      <c r="L1235" s="4" t="s">
        <v>799</v>
      </c>
      <c r="M1235" s="4">
        <f>+VLOOKUP(L1235,'Cotizacion menor valor'!$C$2:$M$60,11,0)</f>
        <v>711988.41</v>
      </c>
      <c r="N1235" s="4" t="b">
        <f t="shared" si="19"/>
        <v>1</v>
      </c>
      <c r="O1235">
        <v>21</v>
      </c>
      <c r="P1235" s="2" t="s">
        <v>153</v>
      </c>
      <c r="Q1235">
        <v>3077840.67</v>
      </c>
      <c r="R1235">
        <v>711988.41</v>
      </c>
      <c r="S1235">
        <v>49682897.460000001</v>
      </c>
      <c r="T1235" s="5">
        <v>0.76867275264122104</v>
      </c>
    </row>
    <row r="1236" spans="2:20" x14ac:dyDescent="0.2">
      <c r="B1236" s="2">
        <v>1209879</v>
      </c>
      <c r="C1236" s="2" t="s">
        <v>25</v>
      </c>
      <c r="D1236" s="2" t="s">
        <v>53</v>
      </c>
      <c r="E1236" s="3">
        <v>45881.605810185189</v>
      </c>
      <c r="G1236" s="2" t="s">
        <v>937</v>
      </c>
      <c r="H1236" s="2">
        <v>1740437</v>
      </c>
      <c r="I1236" s="2" t="s">
        <v>808</v>
      </c>
      <c r="L1236" s="4" t="s">
        <v>812</v>
      </c>
      <c r="M1236" s="4">
        <f>+VLOOKUP(L1236,'Cotizacion menor valor'!$C$2:$M$60,11,0)</f>
        <v>302802.92</v>
      </c>
      <c r="N1236" s="4" t="b">
        <f t="shared" si="19"/>
        <v>1</v>
      </c>
      <c r="O1236">
        <v>21</v>
      </c>
      <c r="P1236" s="2" t="s">
        <v>153</v>
      </c>
      <c r="Q1236">
        <v>806277.36</v>
      </c>
      <c r="R1236">
        <v>302802.92</v>
      </c>
      <c r="S1236">
        <v>10572963.24</v>
      </c>
      <c r="T1236" s="5">
        <v>0.62444323129698198</v>
      </c>
    </row>
    <row r="1237" spans="2:20" x14ac:dyDescent="0.2">
      <c r="B1237" s="2">
        <v>1209879</v>
      </c>
      <c r="C1237" s="2" t="s">
        <v>25</v>
      </c>
      <c r="D1237" s="2" t="s">
        <v>53</v>
      </c>
      <c r="E1237" s="3">
        <v>45881.605810185189</v>
      </c>
      <c r="G1237" s="2" t="s">
        <v>937</v>
      </c>
      <c r="H1237" s="2">
        <v>1740438</v>
      </c>
      <c r="I1237" s="2" t="s">
        <v>821</v>
      </c>
      <c r="L1237" s="4" t="s">
        <v>825</v>
      </c>
      <c r="M1237" s="4">
        <f>+VLOOKUP(L1237,'Cotizacion menor valor'!$C$2:$M$60,11,0)</f>
        <v>10613242.800000001</v>
      </c>
      <c r="N1237" s="4" t="b">
        <f t="shared" si="19"/>
        <v>1</v>
      </c>
      <c r="O1237">
        <v>21</v>
      </c>
      <c r="P1237" s="2" t="s">
        <v>153</v>
      </c>
      <c r="Q1237">
        <v>14150990.4</v>
      </c>
      <c r="R1237">
        <v>10613242.800000001</v>
      </c>
      <c r="S1237">
        <v>74292699.599999994</v>
      </c>
      <c r="T1237" s="5">
        <v>0.25</v>
      </c>
    </row>
    <row r="1238" spans="2:20" x14ac:dyDescent="0.2">
      <c r="B1238" s="2">
        <v>1209879</v>
      </c>
      <c r="C1238" s="2" t="s">
        <v>25</v>
      </c>
      <c r="D1238" s="2" t="s">
        <v>53</v>
      </c>
      <c r="E1238" s="3">
        <v>45881.605810185189</v>
      </c>
      <c r="G1238" s="2" t="s">
        <v>937</v>
      </c>
      <c r="H1238" s="2">
        <v>1740439</v>
      </c>
      <c r="I1238" s="2" t="s">
        <v>834</v>
      </c>
      <c r="L1238" s="4" t="s">
        <v>838</v>
      </c>
      <c r="M1238" s="4">
        <f>+VLOOKUP(L1238,'Cotizacion menor valor'!$C$2:$M$60,11,0)</f>
        <v>3784567.2</v>
      </c>
      <c r="N1238" s="4" t="b">
        <f t="shared" si="19"/>
        <v>1</v>
      </c>
      <c r="O1238">
        <v>21</v>
      </c>
      <c r="P1238" s="2" t="s">
        <v>153</v>
      </c>
      <c r="Q1238">
        <v>3784567.2</v>
      </c>
      <c r="R1238">
        <v>3784567.2</v>
      </c>
      <c r="S1238">
        <v>0</v>
      </c>
      <c r="T1238" s="5">
        <v>0</v>
      </c>
    </row>
    <row r="1239" spans="2:20" x14ac:dyDescent="0.2">
      <c r="B1239" s="2">
        <v>1209879</v>
      </c>
      <c r="C1239" s="2" t="s">
        <v>25</v>
      </c>
      <c r="D1239" s="2" t="s">
        <v>53</v>
      </c>
      <c r="E1239" s="3">
        <v>45881.605810185189</v>
      </c>
      <c r="G1239" s="2" t="s">
        <v>937</v>
      </c>
      <c r="H1239" s="2">
        <v>1740440</v>
      </c>
      <c r="I1239" s="2" t="s">
        <v>847</v>
      </c>
      <c r="L1239" s="31" t="s">
        <v>847</v>
      </c>
      <c r="M1239" s="4" t="e">
        <f>+VLOOKUP(L1239,'Cotizacion menor valor'!$C$2:$M$60,11,0)</f>
        <v>#N/A</v>
      </c>
      <c r="N1239" s="4" t="str">
        <f t="shared" si="19"/>
        <v>n/a</v>
      </c>
      <c r="O1239">
        <v>1</v>
      </c>
      <c r="P1239" s="2" t="s">
        <v>153</v>
      </c>
      <c r="Q1239">
        <v>0</v>
      </c>
      <c r="R1239">
        <v>0</v>
      </c>
      <c r="S1239">
        <v>0</v>
      </c>
      <c r="T1239" s="5"/>
    </row>
    <row r="1240" spans="2:20" x14ac:dyDescent="0.2">
      <c r="B1240" s="2">
        <v>1209879</v>
      </c>
      <c r="C1240" s="2" t="s">
        <v>25</v>
      </c>
      <c r="D1240" s="2" t="s">
        <v>53</v>
      </c>
      <c r="E1240" s="3">
        <v>45881.605810185189</v>
      </c>
      <c r="G1240" s="2" t="s">
        <v>937</v>
      </c>
      <c r="H1240" s="2">
        <v>1740441</v>
      </c>
      <c r="I1240" s="2" t="s">
        <v>860</v>
      </c>
      <c r="L1240" s="31" t="s">
        <v>860</v>
      </c>
      <c r="M1240" s="4" t="e">
        <f>+VLOOKUP(L1240,'Cotizacion menor valor'!$C$2:$M$60,11,0)</f>
        <v>#N/A</v>
      </c>
      <c r="N1240" s="4" t="str">
        <f t="shared" si="19"/>
        <v>n/a</v>
      </c>
      <c r="O1240">
        <v>1</v>
      </c>
      <c r="P1240" s="2" t="s">
        <v>153</v>
      </c>
      <c r="Q1240">
        <v>3640399765.46</v>
      </c>
      <c r="R1240">
        <v>3564766039.3800001</v>
      </c>
      <c r="S1240">
        <v>75633726.079999998</v>
      </c>
      <c r="T1240" s="5">
        <v>2.0776214414035085E-2</v>
      </c>
    </row>
    <row r="1241" spans="2:20" x14ac:dyDescent="0.2">
      <c r="B1241" s="2">
        <v>1209879</v>
      </c>
      <c r="C1241" s="2" t="s">
        <v>25</v>
      </c>
      <c r="D1241" s="2" t="s">
        <v>53</v>
      </c>
      <c r="E1241" s="3">
        <v>45881.605810185189</v>
      </c>
      <c r="G1241" s="2" t="s">
        <v>937</v>
      </c>
      <c r="H1241" s="2">
        <v>1740442</v>
      </c>
      <c r="I1241" s="2" t="s">
        <v>873</v>
      </c>
      <c r="L1241" s="31" t="s">
        <v>873</v>
      </c>
      <c r="M1241" s="4" t="e">
        <f>+VLOOKUP(L1241,'Cotizacion menor valor'!$C$2:$M$60,11,0)</f>
        <v>#N/A</v>
      </c>
      <c r="N1241" s="4" t="str">
        <f t="shared" si="19"/>
        <v>n/a</v>
      </c>
      <c r="O1241">
        <v>1</v>
      </c>
      <c r="P1241" s="2" t="s">
        <v>153</v>
      </c>
      <c r="Q1241">
        <v>691675955.44000006</v>
      </c>
      <c r="R1241">
        <v>677305547.48000002</v>
      </c>
      <c r="S1241">
        <v>14370407.960000001</v>
      </c>
      <c r="T1241" s="5">
        <v>2.0776214420896656E-2</v>
      </c>
    </row>
    <row r="1242" spans="2:20" x14ac:dyDescent="0.2">
      <c r="B1242" s="2">
        <v>1208882</v>
      </c>
      <c r="C1242" s="2" t="s">
        <v>26</v>
      </c>
      <c r="D1242" s="2" t="s">
        <v>54</v>
      </c>
      <c r="E1242" s="3">
        <v>45881.426226851851</v>
      </c>
      <c r="G1242" s="2" t="s">
        <v>937</v>
      </c>
      <c r="H1242" s="2">
        <v>1740381</v>
      </c>
      <c r="I1242" s="2" t="s">
        <v>64</v>
      </c>
      <c r="L1242" s="4" t="s">
        <v>993</v>
      </c>
      <c r="M1242" s="4" t="e">
        <f>+VLOOKUP(L1242,'Cotizacion menor valor'!$C$2:$M$60,11,0)</f>
        <v>#N/A</v>
      </c>
      <c r="N1242" s="4" t="str">
        <f t="shared" si="19"/>
        <v>n/a</v>
      </c>
      <c r="O1242">
        <v>21</v>
      </c>
      <c r="P1242" s="2" t="s">
        <v>84</v>
      </c>
      <c r="Q1242">
        <v>1450014991.3499999</v>
      </c>
      <c r="R1242">
        <v>1450014991.3499999</v>
      </c>
      <c r="S1242">
        <v>0</v>
      </c>
      <c r="T1242" s="5">
        <v>0</v>
      </c>
    </row>
    <row r="1243" spans="2:20" x14ac:dyDescent="0.2">
      <c r="B1243" s="2">
        <v>1208882</v>
      </c>
      <c r="C1243" s="2" t="s">
        <v>26</v>
      </c>
      <c r="D1243" s="2" t="s">
        <v>54</v>
      </c>
      <c r="E1243" s="3">
        <v>45881.426226851851</v>
      </c>
      <c r="G1243" s="2" t="s">
        <v>937</v>
      </c>
      <c r="H1243" s="2">
        <v>1740382</v>
      </c>
      <c r="I1243" s="2" t="s">
        <v>92</v>
      </c>
      <c r="L1243" s="4" t="s">
        <v>994</v>
      </c>
      <c r="M1243" s="4" t="e">
        <f>+VLOOKUP(L1243,'Cotizacion menor valor'!$C$2:$M$60,11,0)</f>
        <v>#N/A</v>
      </c>
      <c r="N1243" s="4" t="str">
        <f t="shared" si="19"/>
        <v>n/a</v>
      </c>
      <c r="O1243">
        <v>21</v>
      </c>
      <c r="P1243" s="2" t="s">
        <v>84</v>
      </c>
      <c r="Q1243">
        <v>9590460</v>
      </c>
      <c r="R1243">
        <v>9590460</v>
      </c>
      <c r="S1243">
        <v>0</v>
      </c>
      <c r="T1243" s="5">
        <v>0</v>
      </c>
    </row>
    <row r="1244" spans="2:20" x14ac:dyDescent="0.2">
      <c r="B1244" s="2">
        <v>1208882</v>
      </c>
      <c r="C1244" s="2" t="s">
        <v>26</v>
      </c>
      <c r="D1244" s="2" t="s">
        <v>54</v>
      </c>
      <c r="E1244" s="3">
        <v>45881.426226851851</v>
      </c>
      <c r="G1244" s="2" t="s">
        <v>937</v>
      </c>
      <c r="H1244" s="2">
        <v>1740383</v>
      </c>
      <c r="I1244" s="2" t="s">
        <v>105</v>
      </c>
      <c r="L1244" s="31" t="s">
        <v>997</v>
      </c>
      <c r="M1244" s="4" t="e">
        <f>+VLOOKUP(L1244,'Cotizacion menor valor'!$C$2:$M$60,11,0)</f>
        <v>#N/A</v>
      </c>
      <c r="N1244" s="4" t="str">
        <f t="shared" si="19"/>
        <v>n/a</v>
      </c>
      <c r="O1244">
        <v>21</v>
      </c>
      <c r="P1244" s="2" t="s">
        <v>84</v>
      </c>
      <c r="Q1244">
        <v>935307.52</v>
      </c>
      <c r="R1244">
        <v>935307.52</v>
      </c>
      <c r="S1244">
        <v>0</v>
      </c>
      <c r="T1244" s="5">
        <v>0</v>
      </c>
    </row>
    <row r="1245" spans="2:20" x14ac:dyDescent="0.2">
      <c r="B1245" s="2">
        <v>1208882</v>
      </c>
      <c r="C1245" s="2" t="s">
        <v>26</v>
      </c>
      <c r="D1245" s="2" t="s">
        <v>54</v>
      </c>
      <c r="E1245" s="3">
        <v>45881.426226851851</v>
      </c>
      <c r="G1245" s="2" t="s">
        <v>937</v>
      </c>
      <c r="H1245" s="2">
        <v>1740384</v>
      </c>
      <c r="I1245" s="2" t="s">
        <v>118</v>
      </c>
      <c r="L1245" s="4" t="s">
        <v>995</v>
      </c>
      <c r="M1245" s="4" t="e">
        <f>+VLOOKUP(L1245,'Cotizacion menor valor'!$C$2:$M$60,11,0)</f>
        <v>#N/A</v>
      </c>
      <c r="N1245" s="4" t="str">
        <f t="shared" si="19"/>
        <v>n/a</v>
      </c>
      <c r="O1245">
        <v>21</v>
      </c>
      <c r="P1245" s="2" t="s">
        <v>84</v>
      </c>
      <c r="Q1245">
        <v>87282455.790000007</v>
      </c>
      <c r="R1245">
        <v>87282455.790000007</v>
      </c>
      <c r="S1245">
        <v>0</v>
      </c>
      <c r="T1245" s="5">
        <v>0</v>
      </c>
    </row>
    <row r="1246" spans="2:20" x14ac:dyDescent="0.2">
      <c r="B1246" s="2">
        <v>1208882</v>
      </c>
      <c r="C1246" s="2" t="s">
        <v>26</v>
      </c>
      <c r="D1246" s="2" t="s">
        <v>54</v>
      </c>
      <c r="E1246" s="3">
        <v>45881.426226851851</v>
      </c>
      <c r="G1246" s="2" t="s">
        <v>937</v>
      </c>
      <c r="H1246" s="2">
        <v>1740385</v>
      </c>
      <c r="I1246" s="2" t="s">
        <v>131</v>
      </c>
      <c r="L1246" s="4" t="s">
        <v>996</v>
      </c>
      <c r="M1246" s="4" t="e">
        <f>+VLOOKUP(L1246,'Cotizacion menor valor'!$C$2:$M$60,11,0)</f>
        <v>#N/A</v>
      </c>
      <c r="N1246" s="4" t="str">
        <f t="shared" si="19"/>
        <v>n/a</v>
      </c>
      <c r="O1246">
        <v>21</v>
      </c>
      <c r="P1246" s="2" t="s">
        <v>84</v>
      </c>
      <c r="Q1246">
        <v>25340067.809999999</v>
      </c>
      <c r="R1246">
        <v>25340067.809999999</v>
      </c>
      <c r="S1246">
        <v>0</v>
      </c>
      <c r="T1246" s="5">
        <v>0</v>
      </c>
    </row>
    <row r="1247" spans="2:20" x14ac:dyDescent="0.2">
      <c r="B1247" s="2">
        <v>1208882</v>
      </c>
      <c r="C1247" s="2" t="s">
        <v>26</v>
      </c>
      <c r="D1247" s="2" t="s">
        <v>54</v>
      </c>
      <c r="E1247" s="3">
        <v>45881.426226851851</v>
      </c>
      <c r="G1247" s="2" t="s">
        <v>937</v>
      </c>
      <c r="H1247" s="2">
        <v>1740386</v>
      </c>
      <c r="I1247" s="2" t="s">
        <v>144</v>
      </c>
      <c r="L1247" s="4" t="s">
        <v>148</v>
      </c>
      <c r="M1247" s="4">
        <f>+VLOOKUP(L1247,'Cotizacion menor valor'!$C$2:$M$60,11,0)</f>
        <v>2885395.65</v>
      </c>
      <c r="N1247" s="4" t="b">
        <f t="shared" si="19"/>
        <v>1</v>
      </c>
      <c r="O1247">
        <v>21</v>
      </c>
      <c r="P1247" s="2" t="s">
        <v>153</v>
      </c>
      <c r="Q1247">
        <v>3107185.55</v>
      </c>
      <c r="R1247">
        <v>2885395.65</v>
      </c>
      <c r="S1247">
        <v>4657587.9000000004</v>
      </c>
      <c r="T1247" s="5">
        <v>7.1379676698097416E-2</v>
      </c>
    </row>
    <row r="1248" spans="2:20" x14ac:dyDescent="0.2">
      <c r="B1248" s="2">
        <v>1208882</v>
      </c>
      <c r="C1248" s="2" t="s">
        <v>26</v>
      </c>
      <c r="D1248" s="2" t="s">
        <v>54</v>
      </c>
      <c r="E1248" s="3">
        <v>45881.426226851851</v>
      </c>
      <c r="G1248" s="2" t="s">
        <v>937</v>
      </c>
      <c r="H1248" s="2">
        <v>1740387</v>
      </c>
      <c r="I1248" s="2" t="s">
        <v>158</v>
      </c>
      <c r="L1248" s="4" t="s">
        <v>162</v>
      </c>
      <c r="M1248" s="4">
        <f>+VLOOKUP(L1248,'Cotizacion menor valor'!$C$2:$M$60,11,0)</f>
        <v>1518675.72</v>
      </c>
      <c r="N1248" s="4" t="b">
        <f t="shared" si="19"/>
        <v>1</v>
      </c>
      <c r="O1248">
        <v>21</v>
      </c>
      <c r="P1248" s="2" t="s">
        <v>153</v>
      </c>
      <c r="Q1248">
        <v>2122648.56</v>
      </c>
      <c r="R1248">
        <v>1518675.72</v>
      </c>
      <c r="S1248">
        <v>12683429.640000001</v>
      </c>
      <c r="T1248" s="5">
        <v>0.28453737061400308</v>
      </c>
    </row>
    <row r="1249" spans="2:20" x14ac:dyDescent="0.2">
      <c r="B1249" s="2">
        <v>1208882</v>
      </c>
      <c r="C1249" s="2" t="s">
        <v>26</v>
      </c>
      <c r="D1249" s="2" t="s">
        <v>54</v>
      </c>
      <c r="E1249" s="3">
        <v>45881.426226851851</v>
      </c>
      <c r="G1249" s="2" t="s">
        <v>937</v>
      </c>
      <c r="H1249" s="2">
        <v>1740388</v>
      </c>
      <c r="I1249" s="2" t="s">
        <v>171</v>
      </c>
      <c r="L1249" s="4" t="s">
        <v>175</v>
      </c>
      <c r="M1249" s="4">
        <f>+VLOOKUP(L1249,'Cotizacion menor valor'!$C$2:$M$60,11,0)</f>
        <v>2641589.5</v>
      </c>
      <c r="N1249" s="4" t="b">
        <f t="shared" si="19"/>
        <v>1</v>
      </c>
      <c r="O1249">
        <v>21</v>
      </c>
      <c r="P1249" s="2" t="s">
        <v>153</v>
      </c>
      <c r="Q1249">
        <v>3954597.45</v>
      </c>
      <c r="R1249">
        <v>2641589.5</v>
      </c>
      <c r="S1249">
        <v>27573166.949999999</v>
      </c>
      <c r="T1249" s="5">
        <v>0.33202063335169552</v>
      </c>
    </row>
    <row r="1250" spans="2:20" x14ac:dyDescent="0.2">
      <c r="B1250" s="2">
        <v>1208882</v>
      </c>
      <c r="C1250" s="2" t="s">
        <v>26</v>
      </c>
      <c r="D1250" s="2" t="s">
        <v>54</v>
      </c>
      <c r="E1250" s="3">
        <v>45881.426226851851</v>
      </c>
      <c r="G1250" s="2" t="s">
        <v>937</v>
      </c>
      <c r="H1250" s="2">
        <v>1740389</v>
      </c>
      <c r="I1250" s="2" t="s">
        <v>184</v>
      </c>
      <c r="L1250" s="4" t="s">
        <v>188</v>
      </c>
      <c r="M1250" s="4">
        <f>+VLOOKUP(L1250,'Cotizacion menor valor'!$C$2:$M$60,11,0)</f>
        <v>1236194.1000000001</v>
      </c>
      <c r="N1250" s="4" t="b">
        <f t="shared" si="19"/>
        <v>1</v>
      </c>
      <c r="O1250">
        <v>21</v>
      </c>
      <c r="P1250" s="2" t="s">
        <v>153</v>
      </c>
      <c r="Q1250">
        <v>2264158.98</v>
      </c>
      <c r="R1250">
        <v>1236194.1000000001</v>
      </c>
      <c r="S1250">
        <v>21587262.48</v>
      </c>
      <c r="T1250" s="5">
        <v>0.45401621046946095</v>
      </c>
    </row>
    <row r="1251" spans="2:20" x14ac:dyDescent="0.2">
      <c r="B1251" s="2">
        <v>1208882</v>
      </c>
      <c r="C1251" s="2" t="s">
        <v>26</v>
      </c>
      <c r="D1251" s="2" t="s">
        <v>54</v>
      </c>
      <c r="E1251" s="3">
        <v>45881.426226851851</v>
      </c>
      <c r="G1251" s="2" t="s">
        <v>937</v>
      </c>
      <c r="H1251" s="2">
        <v>1740390</v>
      </c>
      <c r="I1251" s="2" t="s">
        <v>197</v>
      </c>
      <c r="L1251" s="4" t="s">
        <v>201</v>
      </c>
      <c r="M1251" s="4">
        <f>+VLOOKUP(L1251,'Cotizacion menor valor'!$C$2:$M$60,11,0)</f>
        <v>3156483.66</v>
      </c>
      <c r="N1251" s="4" t="b">
        <f t="shared" si="19"/>
        <v>1</v>
      </c>
      <c r="O1251">
        <v>21</v>
      </c>
      <c r="P1251" s="2" t="s">
        <v>153</v>
      </c>
      <c r="Q1251">
        <v>5935735.5899999999</v>
      </c>
      <c r="R1251">
        <v>3156483.66</v>
      </c>
      <c r="S1251">
        <v>58364290.530000001</v>
      </c>
      <c r="T1251" s="5">
        <v>0.46822367470044263</v>
      </c>
    </row>
    <row r="1252" spans="2:20" x14ac:dyDescent="0.2">
      <c r="B1252" s="2">
        <v>1208882</v>
      </c>
      <c r="C1252" s="2" t="s">
        <v>26</v>
      </c>
      <c r="D1252" s="2" t="s">
        <v>54</v>
      </c>
      <c r="E1252" s="3">
        <v>45881.426226851851</v>
      </c>
      <c r="G1252" s="2" t="s">
        <v>937</v>
      </c>
      <c r="H1252" s="2">
        <v>1740391</v>
      </c>
      <c r="I1252" s="2" t="s">
        <v>210</v>
      </c>
      <c r="L1252" s="4" t="s">
        <v>214</v>
      </c>
      <c r="M1252" s="4">
        <f>+VLOOKUP(L1252,'Cotizacion menor valor'!$C$2:$M$60,11,0)</f>
        <v>3062101.38</v>
      </c>
      <c r="N1252" s="4" t="b">
        <f t="shared" si="19"/>
        <v>1</v>
      </c>
      <c r="O1252">
        <v>21</v>
      </c>
      <c r="P1252" s="2" t="s">
        <v>153</v>
      </c>
      <c r="Q1252">
        <v>6509456.0999999996</v>
      </c>
      <c r="R1252">
        <v>3062101.38</v>
      </c>
      <c r="S1252">
        <v>72394449.120000005</v>
      </c>
      <c r="T1252" s="5">
        <v>0.52959182257946247</v>
      </c>
    </row>
    <row r="1253" spans="2:20" x14ac:dyDescent="0.2">
      <c r="B1253" s="2">
        <v>1208882</v>
      </c>
      <c r="C1253" s="2" t="s">
        <v>26</v>
      </c>
      <c r="D1253" s="2" t="s">
        <v>54</v>
      </c>
      <c r="E1253" s="3">
        <v>45881.426226851851</v>
      </c>
      <c r="G1253" s="2" t="s">
        <v>937</v>
      </c>
      <c r="H1253" s="2">
        <v>1740392</v>
      </c>
      <c r="I1253" s="2" t="s">
        <v>223</v>
      </c>
      <c r="L1253" s="4" t="s">
        <v>227</v>
      </c>
      <c r="M1253" s="4">
        <f>+VLOOKUP(L1253,'Cotizacion menor valor'!$C$2:$M$60,11,0)</f>
        <v>355254.39</v>
      </c>
      <c r="N1253" s="4" t="b">
        <f t="shared" si="19"/>
        <v>1</v>
      </c>
      <c r="O1253">
        <v>21</v>
      </c>
      <c r="P1253" s="2" t="s">
        <v>153</v>
      </c>
      <c r="Q1253">
        <v>566039.1</v>
      </c>
      <c r="R1253">
        <v>355254.39</v>
      </c>
      <c r="S1253">
        <v>4426478.91</v>
      </c>
      <c r="T1253" s="5">
        <v>0.37238542355112925</v>
      </c>
    </row>
    <row r="1254" spans="2:20" x14ac:dyDescent="0.2">
      <c r="B1254" s="2">
        <v>1208882</v>
      </c>
      <c r="C1254" s="2" t="s">
        <v>26</v>
      </c>
      <c r="D1254" s="2" t="s">
        <v>54</v>
      </c>
      <c r="E1254" s="3">
        <v>45881.426226851851</v>
      </c>
      <c r="G1254" s="2" t="s">
        <v>937</v>
      </c>
      <c r="H1254" s="2">
        <v>1740393</v>
      </c>
      <c r="I1254" s="2" t="s">
        <v>236</v>
      </c>
      <c r="L1254" s="4" t="s">
        <v>240</v>
      </c>
      <c r="M1254" s="4">
        <f>+VLOOKUP(L1254,'Cotizacion menor valor'!$C$2:$M$60,11,0)</f>
        <v>293916.18</v>
      </c>
      <c r="N1254" s="4" t="b">
        <f t="shared" si="19"/>
        <v>1</v>
      </c>
      <c r="O1254">
        <v>21</v>
      </c>
      <c r="P1254" s="2" t="s">
        <v>153</v>
      </c>
      <c r="Q1254">
        <v>495285.18</v>
      </c>
      <c r="R1254">
        <v>293916.18</v>
      </c>
      <c r="S1254">
        <v>4228749</v>
      </c>
      <c r="T1254" s="5">
        <v>0.40657182595287827</v>
      </c>
    </row>
    <row r="1255" spans="2:20" x14ac:dyDescent="0.2">
      <c r="B1255" s="2">
        <v>1208882</v>
      </c>
      <c r="C1255" s="2" t="s">
        <v>26</v>
      </c>
      <c r="D1255" s="2" t="s">
        <v>54</v>
      </c>
      <c r="E1255" s="3">
        <v>45881.426226851851</v>
      </c>
      <c r="G1255" s="2" t="s">
        <v>937</v>
      </c>
      <c r="H1255" s="2">
        <v>1740394</v>
      </c>
      <c r="I1255" s="2" t="s">
        <v>249</v>
      </c>
      <c r="L1255" s="4" t="s">
        <v>253</v>
      </c>
      <c r="M1255" s="4">
        <f>+VLOOKUP(L1255,'Cotizacion menor valor'!$C$2:$M$60,11,0)</f>
        <v>7909194.9000000004</v>
      </c>
      <c r="N1255" s="4" t="b">
        <f t="shared" si="19"/>
        <v>1</v>
      </c>
      <c r="O1255">
        <v>21</v>
      </c>
      <c r="P1255" s="2" t="s">
        <v>153</v>
      </c>
      <c r="Q1255">
        <v>7909194.9000000004</v>
      </c>
      <c r="R1255">
        <v>7909194.9000000004</v>
      </c>
      <c r="S1255">
        <v>0</v>
      </c>
      <c r="T1255" s="5">
        <v>0</v>
      </c>
    </row>
    <row r="1256" spans="2:20" x14ac:dyDescent="0.2">
      <c r="B1256" s="2">
        <v>1208882</v>
      </c>
      <c r="C1256" s="2" t="s">
        <v>26</v>
      </c>
      <c r="D1256" s="2" t="s">
        <v>54</v>
      </c>
      <c r="E1256" s="3">
        <v>45881.426226851851</v>
      </c>
      <c r="G1256" s="2" t="s">
        <v>937</v>
      </c>
      <c r="H1256" s="2">
        <v>1740395</v>
      </c>
      <c r="I1256" s="2" t="s">
        <v>262</v>
      </c>
      <c r="L1256" s="4" t="s">
        <v>266</v>
      </c>
      <c r="M1256" s="4">
        <f>+VLOOKUP(L1256,'Cotizacion menor valor'!$C$2:$M$60,11,0)</f>
        <v>1981138.14</v>
      </c>
      <c r="N1256" s="4" t="b">
        <f t="shared" si="19"/>
        <v>1</v>
      </c>
      <c r="O1256">
        <v>21</v>
      </c>
      <c r="P1256" s="2" t="s">
        <v>153</v>
      </c>
      <c r="Q1256">
        <v>1981138.14</v>
      </c>
      <c r="R1256">
        <v>1981138.14</v>
      </c>
      <c r="S1256">
        <v>0</v>
      </c>
      <c r="T1256" s="5">
        <v>0</v>
      </c>
    </row>
    <row r="1257" spans="2:20" x14ac:dyDescent="0.2">
      <c r="B1257" s="2">
        <v>1208882</v>
      </c>
      <c r="C1257" s="2" t="s">
        <v>26</v>
      </c>
      <c r="D1257" s="2" t="s">
        <v>54</v>
      </c>
      <c r="E1257" s="3">
        <v>45881.426226851851</v>
      </c>
      <c r="G1257" s="2" t="s">
        <v>937</v>
      </c>
      <c r="H1257" s="2">
        <v>1740396</v>
      </c>
      <c r="I1257" s="2" t="s">
        <v>275</v>
      </c>
      <c r="L1257" s="4" t="s">
        <v>279</v>
      </c>
      <c r="M1257" s="4">
        <f>+VLOOKUP(L1257,'Cotizacion menor valor'!$C$2:$M$60,11,0)</f>
        <v>820677.36</v>
      </c>
      <c r="N1257" s="4" t="b">
        <f t="shared" si="19"/>
        <v>1</v>
      </c>
      <c r="O1257">
        <v>21</v>
      </c>
      <c r="P1257" s="2" t="s">
        <v>153</v>
      </c>
      <c r="Q1257">
        <v>2122648.56</v>
      </c>
      <c r="R1257">
        <v>820677.36</v>
      </c>
      <c r="S1257">
        <v>27341395.199999999</v>
      </c>
      <c r="T1257" s="5">
        <v>0.61337106129334951</v>
      </c>
    </row>
    <row r="1258" spans="2:20" x14ac:dyDescent="0.2">
      <c r="B1258" s="2">
        <v>1208882</v>
      </c>
      <c r="C1258" s="2" t="s">
        <v>26</v>
      </c>
      <c r="D1258" s="2" t="s">
        <v>54</v>
      </c>
      <c r="E1258" s="3">
        <v>45881.426226851851</v>
      </c>
      <c r="G1258" s="2" t="s">
        <v>937</v>
      </c>
      <c r="H1258" s="2">
        <v>1740397</v>
      </c>
      <c r="I1258" s="2" t="s">
        <v>288</v>
      </c>
      <c r="L1258" s="4" t="s">
        <v>292</v>
      </c>
      <c r="M1258" s="4">
        <f>+VLOOKUP(L1258,'Cotizacion menor valor'!$C$2:$M$60,11,0)</f>
        <v>1371786</v>
      </c>
      <c r="N1258" s="4" t="b">
        <f t="shared" si="19"/>
        <v>1</v>
      </c>
      <c r="O1258">
        <v>21</v>
      </c>
      <c r="P1258" s="2" t="s">
        <v>153</v>
      </c>
      <c r="Q1258">
        <v>1981138.14</v>
      </c>
      <c r="R1258">
        <v>1371786</v>
      </c>
      <c r="S1258">
        <v>12796394.939999999</v>
      </c>
      <c r="T1258" s="5">
        <v>0.30757680532060222</v>
      </c>
    </row>
    <row r="1259" spans="2:20" x14ac:dyDescent="0.2">
      <c r="B1259" s="2">
        <v>1208882</v>
      </c>
      <c r="C1259" s="2" t="s">
        <v>26</v>
      </c>
      <c r="D1259" s="2" t="s">
        <v>54</v>
      </c>
      <c r="E1259" s="3">
        <v>45881.426226851851</v>
      </c>
      <c r="G1259" s="2" t="s">
        <v>937</v>
      </c>
      <c r="H1259" s="2">
        <v>1740398</v>
      </c>
      <c r="I1259" s="2" t="s">
        <v>301</v>
      </c>
      <c r="L1259" s="4" t="s">
        <v>305</v>
      </c>
      <c r="M1259" s="4">
        <f>+VLOOKUP(L1259,'Cotizacion menor valor'!$C$2:$M$60,11,0)</f>
        <v>661411.38</v>
      </c>
      <c r="N1259" s="4" t="b">
        <f t="shared" si="19"/>
        <v>1</v>
      </c>
      <c r="O1259">
        <v>21</v>
      </c>
      <c r="P1259" s="2" t="s">
        <v>153</v>
      </c>
      <c r="Q1259">
        <v>990569.07</v>
      </c>
      <c r="R1259">
        <v>661411.38</v>
      </c>
      <c r="S1259">
        <v>6912311.4900000002</v>
      </c>
      <c r="T1259" s="5">
        <v>0.33229150795108109</v>
      </c>
    </row>
    <row r="1260" spans="2:20" x14ac:dyDescent="0.2">
      <c r="B1260" s="2">
        <v>1208882</v>
      </c>
      <c r="C1260" s="2" t="s">
        <v>26</v>
      </c>
      <c r="D1260" s="2" t="s">
        <v>54</v>
      </c>
      <c r="E1260" s="3">
        <v>45881.426226851851</v>
      </c>
      <c r="G1260" s="2" t="s">
        <v>937</v>
      </c>
      <c r="H1260" s="2">
        <v>1740399</v>
      </c>
      <c r="I1260" s="2" t="s">
        <v>314</v>
      </c>
      <c r="L1260" s="4" t="s">
        <v>318</v>
      </c>
      <c r="M1260" s="4">
        <f>+VLOOKUP(L1260,'Cotizacion menor valor'!$C$2:$M$60,11,0)</f>
        <v>2655015.5499999998</v>
      </c>
      <c r="N1260" s="4" t="b">
        <f t="shared" si="19"/>
        <v>1</v>
      </c>
      <c r="O1260">
        <v>21</v>
      </c>
      <c r="P1260" s="2" t="s">
        <v>153</v>
      </c>
      <c r="Q1260">
        <v>2655015.5499999998</v>
      </c>
      <c r="R1260">
        <v>2655015.5499999998</v>
      </c>
      <c r="S1260">
        <v>0</v>
      </c>
      <c r="T1260" s="5">
        <v>0</v>
      </c>
    </row>
    <row r="1261" spans="2:20" x14ac:dyDescent="0.2">
      <c r="B1261" s="2">
        <v>1208882</v>
      </c>
      <c r="C1261" s="2" t="s">
        <v>26</v>
      </c>
      <c r="D1261" s="2" t="s">
        <v>54</v>
      </c>
      <c r="E1261" s="3">
        <v>45881.426226851851</v>
      </c>
      <c r="G1261" s="2" t="s">
        <v>937</v>
      </c>
      <c r="H1261" s="2">
        <v>1740400</v>
      </c>
      <c r="I1261" s="2" t="s">
        <v>327</v>
      </c>
      <c r="L1261" s="4" t="s">
        <v>331</v>
      </c>
      <c r="M1261" s="4">
        <f>+VLOOKUP(L1261,'Cotizacion menor valor'!$C$2:$M$60,11,0)</f>
        <v>1330085.46</v>
      </c>
      <c r="N1261" s="4" t="b">
        <f t="shared" si="19"/>
        <v>1</v>
      </c>
      <c r="O1261">
        <v>21</v>
      </c>
      <c r="P1261" s="2" t="s">
        <v>153</v>
      </c>
      <c r="Q1261">
        <v>1330085.46</v>
      </c>
      <c r="R1261">
        <v>1330085.46</v>
      </c>
      <c r="S1261">
        <v>0</v>
      </c>
      <c r="T1261" s="5">
        <v>0</v>
      </c>
    </row>
    <row r="1262" spans="2:20" x14ac:dyDescent="0.2">
      <c r="B1262" s="2">
        <v>1208882</v>
      </c>
      <c r="C1262" s="2" t="s">
        <v>26</v>
      </c>
      <c r="D1262" s="2" t="s">
        <v>54</v>
      </c>
      <c r="E1262" s="3">
        <v>45881.426226851851</v>
      </c>
      <c r="G1262" s="2" t="s">
        <v>937</v>
      </c>
      <c r="H1262" s="2">
        <v>1740401</v>
      </c>
      <c r="I1262" s="2" t="s">
        <v>340</v>
      </c>
      <c r="L1262" s="4" t="s">
        <v>344</v>
      </c>
      <c r="M1262" s="4">
        <f>+VLOOKUP(L1262,'Cotizacion menor valor'!$C$2:$M$60,11,0)</f>
        <v>215877.7</v>
      </c>
      <c r="N1262" s="4" t="b">
        <f t="shared" si="19"/>
        <v>1</v>
      </c>
      <c r="O1262">
        <v>21</v>
      </c>
      <c r="P1262" s="2" t="s">
        <v>153</v>
      </c>
      <c r="Q1262">
        <v>215877.7</v>
      </c>
      <c r="R1262">
        <v>215877.7</v>
      </c>
      <c r="S1262">
        <v>0</v>
      </c>
      <c r="T1262" s="5">
        <v>0</v>
      </c>
    </row>
    <row r="1263" spans="2:20" x14ac:dyDescent="0.2">
      <c r="B1263" s="2">
        <v>1208882</v>
      </c>
      <c r="C1263" s="2" t="s">
        <v>26</v>
      </c>
      <c r="D1263" s="2" t="s">
        <v>54</v>
      </c>
      <c r="E1263" s="3">
        <v>45881.426226851851</v>
      </c>
      <c r="G1263" s="2" t="s">
        <v>937</v>
      </c>
      <c r="H1263" s="2">
        <v>1740402</v>
      </c>
      <c r="I1263" s="2" t="s">
        <v>353</v>
      </c>
      <c r="L1263" s="4" t="s">
        <v>357</v>
      </c>
      <c r="M1263" s="4">
        <f>+VLOOKUP(L1263,'Cotizacion menor valor'!$C$2:$M$60,11,0)</f>
        <v>1388728.4</v>
      </c>
      <c r="N1263" s="4" t="b">
        <f t="shared" si="19"/>
        <v>1</v>
      </c>
      <c r="O1263">
        <v>21</v>
      </c>
      <c r="P1263" s="2" t="s">
        <v>153</v>
      </c>
      <c r="Q1263">
        <v>1388728.4</v>
      </c>
      <c r="R1263">
        <v>1388728.4</v>
      </c>
      <c r="S1263">
        <v>0</v>
      </c>
      <c r="T1263" s="5">
        <v>0</v>
      </c>
    </row>
    <row r="1264" spans="2:20" x14ac:dyDescent="0.2">
      <c r="B1264" s="2">
        <v>1208882</v>
      </c>
      <c r="C1264" s="2" t="s">
        <v>26</v>
      </c>
      <c r="D1264" s="2" t="s">
        <v>54</v>
      </c>
      <c r="E1264" s="3">
        <v>45881.426226851851</v>
      </c>
      <c r="G1264" s="2" t="s">
        <v>937</v>
      </c>
      <c r="H1264" s="2">
        <v>1740403</v>
      </c>
      <c r="I1264" s="2" t="s">
        <v>366</v>
      </c>
      <c r="L1264" s="4" t="s">
        <v>370</v>
      </c>
      <c r="M1264" s="4">
        <f>+VLOOKUP(L1264,'Cotizacion menor valor'!$C$2:$M$60,11,0)</f>
        <v>678493.56</v>
      </c>
      <c r="N1264" s="4" t="b">
        <f t="shared" si="19"/>
        <v>1</v>
      </c>
      <c r="O1264">
        <v>21</v>
      </c>
      <c r="P1264" s="2" t="s">
        <v>153</v>
      </c>
      <c r="Q1264">
        <v>678493.56</v>
      </c>
      <c r="R1264">
        <v>678493.56</v>
      </c>
      <c r="S1264">
        <v>0</v>
      </c>
      <c r="T1264" s="5">
        <v>0</v>
      </c>
    </row>
    <row r="1265" spans="2:20" x14ac:dyDescent="0.2">
      <c r="B1265" s="2">
        <v>1208882</v>
      </c>
      <c r="C1265" s="2" t="s">
        <v>26</v>
      </c>
      <c r="D1265" s="2" t="s">
        <v>54</v>
      </c>
      <c r="E1265" s="3">
        <v>45881.426226851851</v>
      </c>
      <c r="G1265" s="2" t="s">
        <v>937</v>
      </c>
      <c r="H1265" s="2">
        <v>1740404</v>
      </c>
      <c r="I1265" s="2" t="s">
        <v>379</v>
      </c>
      <c r="L1265" s="4" t="s">
        <v>383</v>
      </c>
      <c r="M1265" s="4">
        <f>+VLOOKUP(L1265,'Cotizacion menor valor'!$C$2:$M$60,11,0)</f>
        <v>3347515.15</v>
      </c>
      <c r="N1265" s="4" t="b">
        <f t="shared" si="19"/>
        <v>1</v>
      </c>
      <c r="O1265">
        <v>21</v>
      </c>
      <c r="P1265" s="2" t="s">
        <v>153</v>
      </c>
      <c r="Q1265">
        <v>3347515.15</v>
      </c>
      <c r="R1265">
        <v>3347515.15</v>
      </c>
      <c r="S1265">
        <v>0</v>
      </c>
      <c r="T1265" s="5">
        <v>0</v>
      </c>
    </row>
    <row r="1266" spans="2:20" x14ac:dyDescent="0.2">
      <c r="B1266" s="2">
        <v>1208882</v>
      </c>
      <c r="C1266" s="2" t="s">
        <v>26</v>
      </c>
      <c r="D1266" s="2" t="s">
        <v>54</v>
      </c>
      <c r="E1266" s="3">
        <v>45881.426226851851</v>
      </c>
      <c r="G1266" s="2" t="s">
        <v>937</v>
      </c>
      <c r="H1266" s="2">
        <v>1740405</v>
      </c>
      <c r="I1266" s="2" t="s">
        <v>392</v>
      </c>
      <c r="L1266" s="4" t="s">
        <v>396</v>
      </c>
      <c r="M1266" s="4">
        <f>+VLOOKUP(L1266,'Cotizacion menor valor'!$C$2:$M$60,11,0)</f>
        <v>559044.72</v>
      </c>
      <c r="N1266" s="4" t="b">
        <f t="shared" si="19"/>
        <v>1</v>
      </c>
      <c r="O1266">
        <v>21</v>
      </c>
      <c r="P1266" s="2" t="s">
        <v>153</v>
      </c>
      <c r="Q1266">
        <v>559044.72</v>
      </c>
      <c r="R1266">
        <v>559044.72</v>
      </c>
      <c r="S1266">
        <v>0</v>
      </c>
      <c r="T1266" s="5">
        <v>0</v>
      </c>
    </row>
    <row r="1267" spans="2:20" x14ac:dyDescent="0.2">
      <c r="B1267" s="2">
        <v>1208882</v>
      </c>
      <c r="C1267" s="2" t="s">
        <v>26</v>
      </c>
      <c r="D1267" s="2" t="s">
        <v>54</v>
      </c>
      <c r="E1267" s="3">
        <v>45881.426226851851</v>
      </c>
      <c r="G1267" s="2" t="s">
        <v>937</v>
      </c>
      <c r="H1267" s="2">
        <v>1740406</v>
      </c>
      <c r="I1267" s="2" t="s">
        <v>405</v>
      </c>
      <c r="L1267" s="4" t="s">
        <v>409</v>
      </c>
      <c r="M1267" s="4">
        <f>+VLOOKUP(L1267,'Cotizacion menor valor'!$C$2:$M$60,11,0)</f>
        <v>5087777.78</v>
      </c>
      <c r="N1267" s="4" t="b">
        <f t="shared" si="19"/>
        <v>1</v>
      </c>
      <c r="O1267">
        <v>21</v>
      </c>
      <c r="P1267" s="2" t="s">
        <v>153</v>
      </c>
      <c r="Q1267">
        <v>5087777.78</v>
      </c>
      <c r="R1267">
        <v>5087777.78</v>
      </c>
      <c r="S1267">
        <v>0</v>
      </c>
      <c r="T1267" s="5">
        <v>0</v>
      </c>
    </row>
    <row r="1268" spans="2:20" x14ac:dyDescent="0.2">
      <c r="B1268" s="2">
        <v>1208882</v>
      </c>
      <c r="C1268" s="2" t="s">
        <v>26</v>
      </c>
      <c r="D1268" s="2" t="s">
        <v>54</v>
      </c>
      <c r="E1268" s="3">
        <v>45881.426226851851</v>
      </c>
      <c r="G1268" s="2" t="s">
        <v>937</v>
      </c>
      <c r="H1268" s="2">
        <v>1740407</v>
      </c>
      <c r="I1268" s="2" t="s">
        <v>418</v>
      </c>
      <c r="L1268" s="4" t="s">
        <v>422</v>
      </c>
      <c r="M1268" s="4">
        <f>+VLOOKUP(L1268,'Cotizacion menor valor'!$C$2:$M$60,11,0)</f>
        <v>3347515.15</v>
      </c>
      <c r="N1268" s="4" t="b">
        <f t="shared" si="19"/>
        <v>1</v>
      </c>
      <c r="O1268">
        <v>21</v>
      </c>
      <c r="P1268" s="2" t="s">
        <v>153</v>
      </c>
      <c r="Q1268">
        <v>3347515.15</v>
      </c>
      <c r="R1268">
        <v>3347515.15</v>
      </c>
      <c r="S1268">
        <v>0</v>
      </c>
      <c r="T1268" s="5">
        <v>0</v>
      </c>
    </row>
    <row r="1269" spans="2:20" x14ac:dyDescent="0.2">
      <c r="B1269" s="2">
        <v>1208882</v>
      </c>
      <c r="C1269" s="2" t="s">
        <v>26</v>
      </c>
      <c r="D1269" s="2" t="s">
        <v>54</v>
      </c>
      <c r="E1269" s="3">
        <v>45881.426226851851</v>
      </c>
      <c r="G1269" s="2" t="s">
        <v>937</v>
      </c>
      <c r="H1269" s="2">
        <v>1740408</v>
      </c>
      <c r="I1269" s="2" t="s">
        <v>431</v>
      </c>
      <c r="L1269" s="4" t="s">
        <v>435</v>
      </c>
      <c r="M1269" s="4">
        <f>+VLOOKUP(L1269,'Cotizacion menor valor'!$C$2:$M$60,11,0)</f>
        <v>1947760.9</v>
      </c>
      <c r="N1269" s="4" t="b">
        <f t="shared" si="19"/>
        <v>1</v>
      </c>
      <c r="O1269">
        <v>21</v>
      </c>
      <c r="P1269" s="2" t="s">
        <v>153</v>
      </c>
      <c r="Q1269">
        <v>1947760.9</v>
      </c>
      <c r="R1269">
        <v>1947760.9</v>
      </c>
      <c r="S1269">
        <v>0</v>
      </c>
      <c r="T1269" s="5">
        <v>0</v>
      </c>
    </row>
    <row r="1270" spans="2:20" x14ac:dyDescent="0.2">
      <c r="B1270" s="2">
        <v>1208882</v>
      </c>
      <c r="C1270" s="2" t="s">
        <v>26</v>
      </c>
      <c r="D1270" s="2" t="s">
        <v>54</v>
      </c>
      <c r="E1270" s="3">
        <v>45881.426226851851</v>
      </c>
      <c r="G1270" s="2" t="s">
        <v>937</v>
      </c>
      <c r="H1270" s="2">
        <v>1740409</v>
      </c>
      <c r="I1270" s="2" t="s">
        <v>444</v>
      </c>
      <c r="L1270" s="4" t="s">
        <v>448</v>
      </c>
      <c r="M1270" s="4">
        <f>+VLOOKUP(L1270,'Cotizacion menor valor'!$C$2:$M$60,11,0)</f>
        <v>2306665.77</v>
      </c>
      <c r="N1270" s="4" t="b">
        <f t="shared" si="19"/>
        <v>1</v>
      </c>
      <c r="O1270">
        <v>21</v>
      </c>
      <c r="P1270" s="2" t="s">
        <v>153</v>
      </c>
      <c r="Q1270">
        <v>2355091.08</v>
      </c>
      <c r="R1270">
        <v>2306665.77</v>
      </c>
      <c r="S1270">
        <v>1016931.51</v>
      </c>
      <c r="T1270" s="5">
        <v>2.0561969093781291E-2</v>
      </c>
    </row>
    <row r="1271" spans="2:20" x14ac:dyDescent="0.2">
      <c r="B1271" s="2">
        <v>1208882</v>
      </c>
      <c r="C1271" s="2" t="s">
        <v>26</v>
      </c>
      <c r="D1271" s="2" t="s">
        <v>54</v>
      </c>
      <c r="E1271" s="3">
        <v>45881.426226851851</v>
      </c>
      <c r="G1271" s="2" t="s">
        <v>937</v>
      </c>
      <c r="H1271" s="2">
        <v>1740410</v>
      </c>
      <c r="I1271" s="2" t="s">
        <v>457</v>
      </c>
      <c r="L1271" s="4" t="s">
        <v>461</v>
      </c>
      <c r="M1271" s="4">
        <f>+VLOOKUP(L1271,'Cotizacion menor valor'!$C$2:$M$60,11,0)</f>
        <v>2306665.77</v>
      </c>
      <c r="N1271" s="4" t="b">
        <f t="shared" si="19"/>
        <v>1</v>
      </c>
      <c r="O1271">
        <v>21</v>
      </c>
      <c r="P1271" s="2" t="s">
        <v>153</v>
      </c>
      <c r="Q1271">
        <v>2355091.08</v>
      </c>
      <c r="R1271">
        <v>2306665.77</v>
      </c>
      <c r="S1271">
        <v>1016931.51</v>
      </c>
      <c r="T1271" s="5">
        <v>2.0561969093781291E-2</v>
      </c>
    </row>
    <row r="1272" spans="2:20" x14ac:dyDescent="0.2">
      <c r="B1272" s="2">
        <v>1208882</v>
      </c>
      <c r="C1272" s="2" t="s">
        <v>26</v>
      </c>
      <c r="D1272" s="2" t="s">
        <v>54</v>
      </c>
      <c r="E1272" s="3">
        <v>45881.426226851851</v>
      </c>
      <c r="G1272" s="2" t="s">
        <v>937</v>
      </c>
      <c r="H1272" s="2">
        <v>1740411</v>
      </c>
      <c r="I1272" s="2" t="s">
        <v>470</v>
      </c>
      <c r="L1272" s="4" t="s">
        <v>474</v>
      </c>
      <c r="M1272" s="4">
        <f>+VLOOKUP(L1272,'Cotizacion menor valor'!$C$2:$M$60,11,0)</f>
        <v>962329</v>
      </c>
      <c r="N1272" s="4" t="b">
        <f t="shared" si="19"/>
        <v>1</v>
      </c>
      <c r="O1272">
        <v>21</v>
      </c>
      <c r="P1272" s="2" t="s">
        <v>153</v>
      </c>
      <c r="Q1272">
        <v>962329</v>
      </c>
      <c r="R1272">
        <v>962329</v>
      </c>
      <c r="S1272">
        <v>0</v>
      </c>
      <c r="T1272" s="5">
        <v>0</v>
      </c>
    </row>
    <row r="1273" spans="2:20" x14ac:dyDescent="0.2">
      <c r="B1273" s="2">
        <v>1208882</v>
      </c>
      <c r="C1273" s="2" t="s">
        <v>26</v>
      </c>
      <c r="D1273" s="2" t="s">
        <v>54</v>
      </c>
      <c r="E1273" s="3">
        <v>45881.426226851851</v>
      </c>
      <c r="G1273" s="2" t="s">
        <v>937</v>
      </c>
      <c r="H1273" s="2">
        <v>1740412</v>
      </c>
      <c r="I1273" s="2" t="s">
        <v>483</v>
      </c>
      <c r="L1273" s="4" t="s">
        <v>487</v>
      </c>
      <c r="M1273" s="4">
        <f>+VLOOKUP(L1273,'Cotizacion menor valor'!$C$2:$M$60,11,0)</f>
        <v>278177.25</v>
      </c>
      <c r="N1273" s="4" t="b">
        <f t="shared" si="19"/>
        <v>1</v>
      </c>
      <c r="O1273">
        <v>21</v>
      </c>
      <c r="P1273" s="2" t="s">
        <v>153</v>
      </c>
      <c r="Q1273">
        <v>278177.25</v>
      </c>
      <c r="R1273">
        <v>278177.25</v>
      </c>
      <c r="S1273">
        <v>0</v>
      </c>
      <c r="T1273" s="5">
        <v>0</v>
      </c>
    </row>
    <row r="1274" spans="2:20" x14ac:dyDescent="0.2">
      <c r="B1274" s="2">
        <v>1208882</v>
      </c>
      <c r="C1274" s="2" t="s">
        <v>26</v>
      </c>
      <c r="D1274" s="2" t="s">
        <v>54</v>
      </c>
      <c r="E1274" s="3">
        <v>45881.426226851851</v>
      </c>
      <c r="G1274" s="2" t="s">
        <v>937</v>
      </c>
      <c r="H1274" s="2">
        <v>1740413</v>
      </c>
      <c r="I1274" s="2" t="s">
        <v>496</v>
      </c>
      <c r="L1274" s="4" t="s">
        <v>500</v>
      </c>
      <c r="M1274" s="4">
        <f>+VLOOKUP(L1274,'Cotizacion menor valor'!$C$2:$M$60,11,0)</f>
        <v>278177.25</v>
      </c>
      <c r="N1274" s="4" t="b">
        <f t="shared" si="19"/>
        <v>1</v>
      </c>
      <c r="O1274">
        <v>21</v>
      </c>
      <c r="P1274" s="2" t="s">
        <v>153</v>
      </c>
      <c r="Q1274">
        <v>278177.25</v>
      </c>
      <c r="R1274">
        <v>278177.25</v>
      </c>
      <c r="S1274">
        <v>0</v>
      </c>
      <c r="T1274" s="5">
        <v>0</v>
      </c>
    </row>
    <row r="1275" spans="2:20" x14ac:dyDescent="0.2">
      <c r="B1275" s="2">
        <v>1208882</v>
      </c>
      <c r="C1275" s="2" t="s">
        <v>26</v>
      </c>
      <c r="D1275" s="2" t="s">
        <v>54</v>
      </c>
      <c r="E1275" s="3">
        <v>45881.426226851851</v>
      </c>
      <c r="G1275" s="2" t="s">
        <v>937</v>
      </c>
      <c r="H1275" s="2">
        <v>1740414</v>
      </c>
      <c r="I1275" s="2" t="s">
        <v>509</v>
      </c>
      <c r="L1275" s="4" t="s">
        <v>513</v>
      </c>
      <c r="M1275" s="4">
        <f>+VLOOKUP(L1275,'Cotizacion menor valor'!$C$2:$M$60,11,0)</f>
        <v>2471351.1</v>
      </c>
      <c r="N1275" s="4" t="b">
        <f t="shared" si="19"/>
        <v>1</v>
      </c>
      <c r="O1275">
        <v>21</v>
      </c>
      <c r="P1275" s="2" t="s">
        <v>153</v>
      </c>
      <c r="Q1275">
        <v>2846724.3</v>
      </c>
      <c r="R1275">
        <v>2471351.1</v>
      </c>
      <c r="S1275">
        <v>7882837.2000000002</v>
      </c>
      <c r="T1275" s="5">
        <v>0.13186145212586972</v>
      </c>
    </row>
    <row r="1276" spans="2:20" x14ac:dyDescent="0.2">
      <c r="B1276" s="2">
        <v>1208882</v>
      </c>
      <c r="C1276" s="2" t="s">
        <v>26</v>
      </c>
      <c r="D1276" s="2" t="s">
        <v>54</v>
      </c>
      <c r="E1276" s="3">
        <v>45881.426226851851</v>
      </c>
      <c r="G1276" s="2" t="s">
        <v>937</v>
      </c>
      <c r="H1276" s="2">
        <v>1740415</v>
      </c>
      <c r="I1276" s="2" t="s">
        <v>522</v>
      </c>
      <c r="L1276" s="4" t="s">
        <v>526</v>
      </c>
      <c r="M1276" s="4">
        <f>+VLOOKUP(L1276,'Cotizacion menor valor'!$C$2:$M$60,11,0)</f>
        <v>1948296.5</v>
      </c>
      <c r="N1276" s="4" t="b">
        <f t="shared" si="19"/>
        <v>1</v>
      </c>
      <c r="O1276">
        <v>21</v>
      </c>
      <c r="P1276" s="2" t="s">
        <v>153</v>
      </c>
      <c r="Q1276">
        <v>2175998.6</v>
      </c>
      <c r="R1276">
        <v>1948296.5</v>
      </c>
      <c r="S1276">
        <v>4781744.0999999996</v>
      </c>
      <c r="T1276" s="5">
        <v>0.10464257651636356</v>
      </c>
    </row>
    <row r="1277" spans="2:20" x14ac:dyDescent="0.2">
      <c r="B1277" s="2">
        <v>1208882</v>
      </c>
      <c r="C1277" s="2" t="s">
        <v>26</v>
      </c>
      <c r="D1277" s="2" t="s">
        <v>54</v>
      </c>
      <c r="E1277" s="3">
        <v>45881.426226851851</v>
      </c>
      <c r="G1277" s="2" t="s">
        <v>937</v>
      </c>
      <c r="H1277" s="2">
        <v>1740416</v>
      </c>
      <c r="I1277" s="2" t="s">
        <v>535</v>
      </c>
      <c r="L1277" s="4" t="s">
        <v>539</v>
      </c>
      <c r="M1277" s="4">
        <f>+VLOOKUP(L1277,'Cotizacion menor valor'!$C$2:$M$60,11,0)</f>
        <v>1948296.5</v>
      </c>
      <c r="N1277" s="4" t="b">
        <f t="shared" si="19"/>
        <v>1</v>
      </c>
      <c r="O1277">
        <v>21</v>
      </c>
      <c r="P1277" s="2" t="s">
        <v>153</v>
      </c>
      <c r="Q1277">
        <v>2175998.6</v>
      </c>
      <c r="R1277">
        <v>1948296.5</v>
      </c>
      <c r="S1277">
        <v>4781744.0999999996</v>
      </c>
      <c r="T1277" s="5">
        <v>0.10464257651636356</v>
      </c>
    </row>
    <row r="1278" spans="2:20" x14ac:dyDescent="0.2">
      <c r="B1278" s="2">
        <v>1208882</v>
      </c>
      <c r="C1278" s="2" t="s">
        <v>26</v>
      </c>
      <c r="D1278" s="2" t="s">
        <v>54</v>
      </c>
      <c r="E1278" s="3">
        <v>45881.426226851851</v>
      </c>
      <c r="G1278" s="2" t="s">
        <v>937</v>
      </c>
      <c r="H1278" s="2">
        <v>1740417</v>
      </c>
      <c r="I1278" s="2" t="s">
        <v>548</v>
      </c>
      <c r="L1278" s="4" t="s">
        <v>552</v>
      </c>
      <c r="M1278" s="4">
        <f>+VLOOKUP(L1278,'Cotizacion menor valor'!$C$2:$M$60,11,0)</f>
        <v>8006931.5999999996</v>
      </c>
      <c r="N1278" s="4" t="b">
        <f t="shared" si="19"/>
        <v>1</v>
      </c>
      <c r="O1278">
        <v>21</v>
      </c>
      <c r="P1278" s="2" t="s">
        <v>153</v>
      </c>
      <c r="Q1278">
        <v>9732372.1500000004</v>
      </c>
      <c r="R1278">
        <v>8006931.5999999996</v>
      </c>
      <c r="S1278">
        <v>36234251.549999997</v>
      </c>
      <c r="T1278" s="5">
        <v>0.17728879695583774</v>
      </c>
    </row>
    <row r="1279" spans="2:20" x14ac:dyDescent="0.2">
      <c r="B1279" s="2">
        <v>1208882</v>
      </c>
      <c r="C1279" s="2" t="s">
        <v>26</v>
      </c>
      <c r="D1279" s="2" t="s">
        <v>54</v>
      </c>
      <c r="E1279" s="3">
        <v>45881.426226851851</v>
      </c>
      <c r="G1279" s="2" t="s">
        <v>937</v>
      </c>
      <c r="H1279" s="2">
        <v>1740418</v>
      </c>
      <c r="I1279" s="2" t="s">
        <v>561</v>
      </c>
      <c r="L1279" s="4" t="s">
        <v>565</v>
      </c>
      <c r="M1279" s="4">
        <f>+VLOOKUP(L1279,'Cotizacion menor valor'!$C$2:$M$60,11,0)</f>
        <v>5892156.2000000002</v>
      </c>
      <c r="N1279" s="4" t="b">
        <f t="shared" si="19"/>
        <v>1</v>
      </c>
      <c r="O1279">
        <v>21</v>
      </c>
      <c r="P1279" s="2" t="s">
        <v>153</v>
      </c>
      <c r="Q1279">
        <v>7457024.9000000004</v>
      </c>
      <c r="R1279">
        <v>5892156.2000000002</v>
      </c>
      <c r="S1279">
        <v>32862242.699999999</v>
      </c>
      <c r="T1279" s="5">
        <v>0.20985161253786347</v>
      </c>
    </row>
    <row r="1280" spans="2:20" x14ac:dyDescent="0.2">
      <c r="B1280" s="2">
        <v>1208882</v>
      </c>
      <c r="C1280" s="2" t="s">
        <v>26</v>
      </c>
      <c r="D1280" s="2" t="s">
        <v>54</v>
      </c>
      <c r="E1280" s="3">
        <v>45881.426226851851</v>
      </c>
      <c r="G1280" s="2" t="s">
        <v>937</v>
      </c>
      <c r="H1280" s="2">
        <v>1740419</v>
      </c>
      <c r="I1280" s="2" t="s">
        <v>574</v>
      </c>
      <c r="L1280" s="4" t="s">
        <v>578</v>
      </c>
      <c r="M1280" s="4">
        <f>+VLOOKUP(L1280,'Cotizacion menor valor'!$C$2:$M$60,11,0)</f>
        <v>5892156.2000000002</v>
      </c>
      <c r="N1280" s="4" t="b">
        <f t="shared" si="19"/>
        <v>1</v>
      </c>
      <c r="O1280">
        <v>21</v>
      </c>
      <c r="P1280" s="2" t="s">
        <v>153</v>
      </c>
      <c r="Q1280">
        <v>7457024.9000000004</v>
      </c>
      <c r="R1280">
        <v>5892156.2000000002</v>
      </c>
      <c r="S1280">
        <v>32862242.699999999</v>
      </c>
      <c r="T1280" s="5">
        <v>0.20985161253786347</v>
      </c>
    </row>
    <row r="1281" spans="2:20" x14ac:dyDescent="0.2">
      <c r="B1281" s="2">
        <v>1208882</v>
      </c>
      <c r="C1281" s="2" t="s">
        <v>26</v>
      </c>
      <c r="D1281" s="2" t="s">
        <v>54</v>
      </c>
      <c r="E1281" s="3">
        <v>45881.426226851851</v>
      </c>
      <c r="G1281" s="2" t="s">
        <v>937</v>
      </c>
      <c r="H1281" s="2">
        <v>1740420</v>
      </c>
      <c r="I1281" s="2" t="s">
        <v>587</v>
      </c>
      <c r="L1281" s="4" t="s">
        <v>591</v>
      </c>
      <c r="M1281" s="4">
        <f>+VLOOKUP(L1281,'Cotizacion menor valor'!$C$2:$M$60,11,0)</f>
        <v>1694828.95</v>
      </c>
      <c r="N1281" s="4" t="b">
        <f t="shared" si="19"/>
        <v>1</v>
      </c>
      <c r="O1281">
        <v>21</v>
      </c>
      <c r="P1281" s="2" t="s">
        <v>153</v>
      </c>
      <c r="Q1281">
        <v>1694828.95</v>
      </c>
      <c r="R1281">
        <v>1694828.95</v>
      </c>
      <c r="S1281">
        <v>0</v>
      </c>
      <c r="T1281" s="5">
        <v>0</v>
      </c>
    </row>
    <row r="1282" spans="2:20" x14ac:dyDescent="0.2">
      <c r="B1282" s="2">
        <v>1208882</v>
      </c>
      <c r="C1282" s="2" t="s">
        <v>26</v>
      </c>
      <c r="D1282" s="2" t="s">
        <v>54</v>
      </c>
      <c r="E1282" s="3">
        <v>45881.426226851851</v>
      </c>
      <c r="G1282" s="2" t="s">
        <v>937</v>
      </c>
      <c r="H1282" s="2">
        <v>1740421</v>
      </c>
      <c r="I1282" s="2" t="s">
        <v>600</v>
      </c>
      <c r="L1282" s="4" t="s">
        <v>604</v>
      </c>
      <c r="M1282" s="4">
        <f>+VLOOKUP(L1282,'Cotizacion menor valor'!$C$2:$M$60,11,0)</f>
        <v>1935411.2</v>
      </c>
      <c r="N1282" s="4" t="b">
        <f t="shared" si="19"/>
        <v>1</v>
      </c>
      <c r="O1282">
        <v>21</v>
      </c>
      <c r="P1282" s="2" t="s">
        <v>153</v>
      </c>
      <c r="Q1282">
        <v>1935411.2</v>
      </c>
      <c r="R1282">
        <v>1935411.2</v>
      </c>
      <c r="S1282">
        <v>0</v>
      </c>
      <c r="T1282" s="5">
        <v>0</v>
      </c>
    </row>
    <row r="1283" spans="2:20" x14ac:dyDescent="0.2">
      <c r="B1283" s="2">
        <v>1208882</v>
      </c>
      <c r="C1283" s="2" t="s">
        <v>26</v>
      </c>
      <c r="D1283" s="2" t="s">
        <v>54</v>
      </c>
      <c r="E1283" s="3">
        <v>45881.426226851851</v>
      </c>
      <c r="G1283" s="2" t="s">
        <v>937</v>
      </c>
      <c r="H1283" s="2">
        <v>1740422</v>
      </c>
      <c r="I1283" s="2" t="s">
        <v>613</v>
      </c>
      <c r="L1283" s="4" t="s">
        <v>617</v>
      </c>
      <c r="M1283" s="4">
        <f>+VLOOKUP(L1283,'Cotizacion menor valor'!$C$2:$M$60,11,0)</f>
        <v>4886918.2</v>
      </c>
      <c r="N1283" s="4" t="b">
        <f t="shared" ref="N1283:N1346" si="20">IFERROR(M1283=R1283,"n/a")</f>
        <v>1</v>
      </c>
      <c r="O1283">
        <v>21</v>
      </c>
      <c r="P1283" s="2" t="s">
        <v>153</v>
      </c>
      <c r="Q1283">
        <v>4886918.2</v>
      </c>
      <c r="R1283">
        <v>4886918.2</v>
      </c>
      <c r="S1283">
        <v>0</v>
      </c>
      <c r="T1283" s="5">
        <v>0</v>
      </c>
    </row>
    <row r="1284" spans="2:20" x14ac:dyDescent="0.2">
      <c r="B1284" s="2">
        <v>1208882</v>
      </c>
      <c r="C1284" s="2" t="s">
        <v>26</v>
      </c>
      <c r="D1284" s="2" t="s">
        <v>54</v>
      </c>
      <c r="E1284" s="3">
        <v>45881.426226851851</v>
      </c>
      <c r="G1284" s="2" t="s">
        <v>937</v>
      </c>
      <c r="H1284" s="2">
        <v>1740423</v>
      </c>
      <c r="I1284" s="2" t="s">
        <v>626</v>
      </c>
      <c r="L1284" s="4" t="s">
        <v>630</v>
      </c>
      <c r="M1284" s="4">
        <f>+VLOOKUP(L1284,'Cotizacion menor valor'!$C$2:$M$60,11,0)</f>
        <v>2168996.63</v>
      </c>
      <c r="N1284" s="4" t="b">
        <f t="shared" si="20"/>
        <v>1</v>
      </c>
      <c r="O1284">
        <v>21</v>
      </c>
      <c r="P1284" s="2" t="s">
        <v>153</v>
      </c>
      <c r="Q1284">
        <v>2168996.63</v>
      </c>
      <c r="R1284">
        <v>2168996.63</v>
      </c>
      <c r="S1284">
        <v>0</v>
      </c>
      <c r="T1284" s="5">
        <v>0</v>
      </c>
    </row>
    <row r="1285" spans="2:20" x14ac:dyDescent="0.2">
      <c r="B1285" s="2">
        <v>1208882</v>
      </c>
      <c r="C1285" s="2" t="s">
        <v>26</v>
      </c>
      <c r="D1285" s="2" t="s">
        <v>54</v>
      </c>
      <c r="E1285" s="3">
        <v>45881.426226851851</v>
      </c>
      <c r="G1285" s="2" t="s">
        <v>937</v>
      </c>
      <c r="H1285" s="2">
        <v>1740424</v>
      </c>
      <c r="I1285" s="2" t="s">
        <v>639</v>
      </c>
      <c r="L1285" t="s">
        <v>643</v>
      </c>
      <c r="M1285" s="4">
        <f>+VLOOKUP(L1285,'Cotizacion menor valor'!$C$2:$M$60,11,0)</f>
        <v>320683.68</v>
      </c>
      <c r="N1285" s="4" t="b">
        <f t="shared" si="20"/>
        <v>1</v>
      </c>
      <c r="O1285">
        <v>21</v>
      </c>
      <c r="P1285" s="2" t="s">
        <v>153</v>
      </c>
      <c r="Q1285">
        <v>424529.97</v>
      </c>
      <c r="R1285">
        <v>320683.68</v>
      </c>
      <c r="S1285">
        <v>2180772.09</v>
      </c>
      <c r="T1285" s="5">
        <v>0.24461474416046528</v>
      </c>
    </row>
    <row r="1286" spans="2:20" x14ac:dyDescent="0.2">
      <c r="B1286" s="2">
        <v>1208882</v>
      </c>
      <c r="C1286" s="2" t="s">
        <v>26</v>
      </c>
      <c r="D1286" s="2" t="s">
        <v>54</v>
      </c>
      <c r="E1286" s="3">
        <v>45881.426226851851</v>
      </c>
      <c r="G1286" s="2" t="s">
        <v>937</v>
      </c>
      <c r="H1286" s="2">
        <v>1740425</v>
      </c>
      <c r="I1286" s="2" t="s">
        <v>652</v>
      </c>
      <c r="L1286" s="4" t="s">
        <v>656</v>
      </c>
      <c r="M1286" s="4">
        <f>+VLOOKUP(L1286,'Cotizacion menor valor'!$C$2:$M$60,11,0)</f>
        <v>42581.88</v>
      </c>
      <c r="N1286" s="4" t="b">
        <f t="shared" si="20"/>
        <v>1</v>
      </c>
      <c r="O1286">
        <v>21</v>
      </c>
      <c r="P1286" s="2" t="s">
        <v>153</v>
      </c>
      <c r="Q1286">
        <v>42581.88</v>
      </c>
      <c r="R1286">
        <v>42581.88</v>
      </c>
      <c r="S1286">
        <v>0</v>
      </c>
      <c r="T1286" s="5">
        <v>0</v>
      </c>
    </row>
    <row r="1287" spans="2:20" x14ac:dyDescent="0.2">
      <c r="B1287" s="2">
        <v>1208882</v>
      </c>
      <c r="C1287" s="2" t="s">
        <v>26</v>
      </c>
      <c r="D1287" s="2" t="s">
        <v>54</v>
      </c>
      <c r="E1287" s="3">
        <v>45881.426226851851</v>
      </c>
      <c r="G1287" s="2" t="s">
        <v>937</v>
      </c>
      <c r="H1287" s="2">
        <v>1740426</v>
      </c>
      <c r="I1287" s="2" t="s">
        <v>665</v>
      </c>
      <c r="L1287" s="4" t="s">
        <v>669</v>
      </c>
      <c r="M1287" s="4">
        <f>+VLOOKUP(L1287,'Cotizacion menor valor'!$C$2:$M$60,11,0)</f>
        <v>2020798.2</v>
      </c>
      <c r="N1287" s="4" t="b">
        <f t="shared" si="20"/>
        <v>1</v>
      </c>
      <c r="O1287">
        <v>21</v>
      </c>
      <c r="P1287" s="2" t="s">
        <v>153</v>
      </c>
      <c r="Q1287">
        <v>2020798.2</v>
      </c>
      <c r="R1287">
        <v>2020798.2</v>
      </c>
      <c r="S1287">
        <v>0</v>
      </c>
      <c r="T1287" s="5">
        <v>0</v>
      </c>
    </row>
    <row r="1288" spans="2:20" x14ac:dyDescent="0.2">
      <c r="B1288" s="2">
        <v>1208882</v>
      </c>
      <c r="C1288" s="2" t="s">
        <v>26</v>
      </c>
      <c r="D1288" s="2" t="s">
        <v>54</v>
      </c>
      <c r="E1288" s="3">
        <v>45881.426226851851</v>
      </c>
      <c r="G1288" s="2" t="s">
        <v>937</v>
      </c>
      <c r="H1288" s="2">
        <v>1740427</v>
      </c>
      <c r="I1288" s="2" t="s">
        <v>678</v>
      </c>
      <c r="L1288" s="4" t="s">
        <v>682</v>
      </c>
      <c r="M1288" s="4">
        <f>+VLOOKUP(L1288,'Cotizacion menor valor'!$C$2:$M$60,11,0)</f>
        <v>2203927.0499999998</v>
      </c>
      <c r="N1288" s="4" t="b">
        <f t="shared" si="20"/>
        <v>1</v>
      </c>
      <c r="O1288">
        <v>21</v>
      </c>
      <c r="P1288" s="2" t="s">
        <v>153</v>
      </c>
      <c r="Q1288">
        <v>2203927.0499999998</v>
      </c>
      <c r="R1288">
        <v>2203927.0499999998</v>
      </c>
      <c r="S1288">
        <v>0</v>
      </c>
      <c r="T1288" s="5">
        <v>0</v>
      </c>
    </row>
    <row r="1289" spans="2:20" x14ac:dyDescent="0.2">
      <c r="B1289" s="2">
        <v>1208882</v>
      </c>
      <c r="C1289" s="2" t="s">
        <v>26</v>
      </c>
      <c r="D1289" s="2" t="s">
        <v>54</v>
      </c>
      <c r="E1289" s="3">
        <v>45881.426226851851</v>
      </c>
      <c r="G1289" s="2" t="s">
        <v>937</v>
      </c>
      <c r="H1289" s="2">
        <v>1740428</v>
      </c>
      <c r="I1289" s="2" t="s">
        <v>691</v>
      </c>
      <c r="L1289" s="4" t="s">
        <v>695</v>
      </c>
      <c r="M1289" s="4">
        <f>+VLOOKUP(L1289,'Cotizacion menor valor'!$C$2:$M$60,11,0)</f>
        <v>1609977.55</v>
      </c>
      <c r="N1289" s="4" t="b">
        <f t="shared" si="20"/>
        <v>1</v>
      </c>
      <c r="O1289">
        <v>21</v>
      </c>
      <c r="P1289" s="2" t="s">
        <v>153</v>
      </c>
      <c r="Q1289">
        <v>3389657.9</v>
      </c>
      <c r="R1289">
        <v>1609977.55</v>
      </c>
      <c r="S1289">
        <v>37373287.350000001</v>
      </c>
      <c r="T1289" s="5">
        <v>0.52503243763920837</v>
      </c>
    </row>
    <row r="1290" spans="2:20" x14ac:dyDescent="0.2">
      <c r="B1290" s="2">
        <v>1208882</v>
      </c>
      <c r="C1290" s="2" t="s">
        <v>26</v>
      </c>
      <c r="D1290" s="2" t="s">
        <v>54</v>
      </c>
      <c r="E1290" s="3">
        <v>45881.426226851851</v>
      </c>
      <c r="G1290" s="2" t="s">
        <v>937</v>
      </c>
      <c r="H1290" s="2">
        <v>1740429</v>
      </c>
      <c r="I1290" s="2" t="s">
        <v>704</v>
      </c>
      <c r="L1290" s="4" t="s">
        <v>708</v>
      </c>
      <c r="M1290" s="4">
        <f>+VLOOKUP(L1290,'Cotizacion menor valor'!$C$2:$M$60,11,0)</f>
        <v>784886.22</v>
      </c>
      <c r="N1290" s="4" t="b">
        <f t="shared" si="20"/>
        <v>1</v>
      </c>
      <c r="O1290">
        <v>21</v>
      </c>
      <c r="P1290" s="2" t="s">
        <v>153</v>
      </c>
      <c r="Q1290">
        <v>888550.56</v>
      </c>
      <c r="R1290">
        <v>784886.22</v>
      </c>
      <c r="S1290">
        <v>2176951.14</v>
      </c>
      <c r="T1290" s="5">
        <v>0.11666678821292961</v>
      </c>
    </row>
    <row r="1291" spans="2:20" x14ac:dyDescent="0.2">
      <c r="B1291" s="2">
        <v>1208882</v>
      </c>
      <c r="C1291" s="2" t="s">
        <v>26</v>
      </c>
      <c r="D1291" s="2" t="s">
        <v>54</v>
      </c>
      <c r="E1291" s="3">
        <v>45881.426226851851</v>
      </c>
      <c r="G1291" s="2" t="s">
        <v>937</v>
      </c>
      <c r="H1291" s="2">
        <v>1740430</v>
      </c>
      <c r="I1291" s="2" t="s">
        <v>717</v>
      </c>
      <c r="L1291" s="4" t="s">
        <v>721</v>
      </c>
      <c r="M1291" s="4">
        <f>+VLOOKUP(L1291,'Cotizacion menor valor'!$C$2:$M$60,11,0)</f>
        <v>1808913.23</v>
      </c>
      <c r="N1291" s="4" t="b">
        <f t="shared" si="20"/>
        <v>1</v>
      </c>
      <c r="O1291">
        <v>21</v>
      </c>
      <c r="P1291" s="2" t="s">
        <v>153</v>
      </c>
      <c r="Q1291">
        <v>1808913.23</v>
      </c>
      <c r="R1291">
        <v>1808913.23</v>
      </c>
      <c r="S1291">
        <v>0</v>
      </c>
      <c r="T1291" s="5">
        <v>0</v>
      </c>
    </row>
    <row r="1292" spans="2:20" x14ac:dyDescent="0.2">
      <c r="B1292" s="2">
        <v>1208882</v>
      </c>
      <c r="C1292" s="2" t="s">
        <v>26</v>
      </c>
      <c r="D1292" s="2" t="s">
        <v>54</v>
      </c>
      <c r="E1292" s="3">
        <v>45881.426226851851</v>
      </c>
      <c r="G1292" s="2" t="s">
        <v>937</v>
      </c>
      <c r="H1292" s="2">
        <v>1740431</v>
      </c>
      <c r="I1292" s="2" t="s">
        <v>730</v>
      </c>
      <c r="L1292" s="4" t="s">
        <v>734</v>
      </c>
      <c r="M1292" s="4">
        <f>+VLOOKUP(L1292,'Cotizacion menor valor'!$C$2:$M$60,11,0)</f>
        <v>360340.35</v>
      </c>
      <c r="N1292" s="4" t="b">
        <f t="shared" si="20"/>
        <v>1</v>
      </c>
      <c r="O1292">
        <v>21</v>
      </c>
      <c r="P1292" s="2" t="s">
        <v>153</v>
      </c>
      <c r="Q1292">
        <v>2824713.2</v>
      </c>
      <c r="R1292">
        <v>360340.35</v>
      </c>
      <c r="S1292">
        <v>51751829.850000001</v>
      </c>
      <c r="T1292" s="5">
        <v>0.87243294292673679</v>
      </c>
    </row>
    <row r="1293" spans="2:20" x14ac:dyDescent="0.2">
      <c r="B1293" s="2">
        <v>1208882</v>
      </c>
      <c r="C1293" s="2" t="s">
        <v>26</v>
      </c>
      <c r="D1293" s="2" t="s">
        <v>54</v>
      </c>
      <c r="E1293" s="3">
        <v>45881.426226851851</v>
      </c>
      <c r="G1293" s="2" t="s">
        <v>937</v>
      </c>
      <c r="H1293" s="2">
        <v>1740432</v>
      </c>
      <c r="I1293" s="2" t="s">
        <v>743</v>
      </c>
      <c r="L1293" s="4" t="s">
        <v>747</v>
      </c>
      <c r="M1293" s="4">
        <f>+VLOOKUP(L1293,'Cotizacion menor valor'!$C$2:$M$60,11,0)</f>
        <v>5197933.74</v>
      </c>
      <c r="N1293" s="4" t="b">
        <f t="shared" si="20"/>
        <v>1</v>
      </c>
      <c r="O1293">
        <v>21</v>
      </c>
      <c r="P1293" s="2" t="s">
        <v>153</v>
      </c>
      <c r="Q1293">
        <v>11419794.66</v>
      </c>
      <c r="R1293">
        <v>5197933.74</v>
      </c>
      <c r="S1293">
        <v>130659079.31999999</v>
      </c>
      <c r="T1293" s="5">
        <v>0.54483124305144026</v>
      </c>
    </row>
    <row r="1294" spans="2:20" x14ac:dyDescent="0.2">
      <c r="B1294" s="2">
        <v>1208882</v>
      </c>
      <c r="C1294" s="2" t="s">
        <v>26</v>
      </c>
      <c r="D1294" s="2" t="s">
        <v>54</v>
      </c>
      <c r="E1294" s="3">
        <v>45881.426226851851</v>
      </c>
      <c r="G1294" s="2" t="s">
        <v>937</v>
      </c>
      <c r="H1294" s="2">
        <v>1740433</v>
      </c>
      <c r="I1294" s="2" t="s">
        <v>756</v>
      </c>
      <c r="L1294" s="4" t="s">
        <v>760</v>
      </c>
      <c r="M1294" s="4">
        <f>+VLOOKUP(L1294,'Cotizacion menor valor'!$C$2:$M$60,11,0)</f>
        <v>1401935.47</v>
      </c>
      <c r="N1294" s="4" t="b">
        <f t="shared" si="20"/>
        <v>1</v>
      </c>
      <c r="O1294">
        <v>21</v>
      </c>
      <c r="P1294" s="2" t="s">
        <v>153</v>
      </c>
      <c r="Q1294">
        <v>1401935.47</v>
      </c>
      <c r="R1294">
        <v>1401935.47</v>
      </c>
      <c r="S1294">
        <v>0</v>
      </c>
      <c r="T1294" s="5">
        <v>0</v>
      </c>
    </row>
    <row r="1295" spans="2:20" x14ac:dyDescent="0.2">
      <c r="B1295" s="2">
        <v>1208882</v>
      </c>
      <c r="C1295" s="2" t="s">
        <v>26</v>
      </c>
      <c r="D1295" s="2" t="s">
        <v>54</v>
      </c>
      <c r="E1295" s="3">
        <v>45881.426226851851</v>
      </c>
      <c r="G1295" s="2" t="s">
        <v>937</v>
      </c>
      <c r="H1295" s="2">
        <v>1740434</v>
      </c>
      <c r="I1295" s="2" t="s">
        <v>769</v>
      </c>
      <c r="L1295" s="4" t="s">
        <v>773</v>
      </c>
      <c r="M1295" s="4">
        <f>+VLOOKUP(L1295,'Cotizacion menor valor'!$C$2:$M$60,11,0)</f>
        <v>463017.98</v>
      </c>
      <c r="N1295" s="4" t="b">
        <f t="shared" si="20"/>
        <v>1</v>
      </c>
      <c r="O1295">
        <v>21</v>
      </c>
      <c r="P1295" s="2" t="s">
        <v>153</v>
      </c>
      <c r="Q1295">
        <v>993037.24</v>
      </c>
      <c r="R1295">
        <v>463017.98</v>
      </c>
      <c r="S1295">
        <v>11130404.460000001</v>
      </c>
      <c r="T1295" s="5">
        <v>0.53373553241568261</v>
      </c>
    </row>
    <row r="1296" spans="2:20" x14ac:dyDescent="0.2">
      <c r="B1296" s="2">
        <v>1208882</v>
      </c>
      <c r="C1296" s="2" t="s">
        <v>26</v>
      </c>
      <c r="D1296" s="2" t="s">
        <v>54</v>
      </c>
      <c r="E1296" s="3">
        <v>45881.426226851851</v>
      </c>
      <c r="G1296" s="2" t="s">
        <v>937</v>
      </c>
      <c r="H1296" s="2">
        <v>1740435</v>
      </c>
      <c r="I1296" s="2" t="s">
        <v>782</v>
      </c>
      <c r="L1296" s="4" t="s">
        <v>786</v>
      </c>
      <c r="M1296" s="4">
        <f>+VLOOKUP(L1296,'Cotizacion menor valor'!$C$2:$M$60,11,0)</f>
        <v>1287767.8</v>
      </c>
      <c r="N1296" s="4" t="b">
        <f t="shared" si="20"/>
        <v>1</v>
      </c>
      <c r="O1296">
        <v>21</v>
      </c>
      <c r="P1296" s="2" t="s">
        <v>153</v>
      </c>
      <c r="Q1296">
        <v>1864526.6</v>
      </c>
      <c r="R1296">
        <v>1287767.8</v>
      </c>
      <c r="S1296">
        <v>12111934.800000001</v>
      </c>
      <c r="T1296" s="5">
        <v>0.30933256731226039</v>
      </c>
    </row>
    <row r="1297" spans="2:20" x14ac:dyDescent="0.2">
      <c r="B1297" s="2">
        <v>1208882</v>
      </c>
      <c r="C1297" s="2" t="s">
        <v>26</v>
      </c>
      <c r="D1297" s="2" t="s">
        <v>54</v>
      </c>
      <c r="E1297" s="3">
        <v>45881.426226851851</v>
      </c>
      <c r="G1297" s="2" t="s">
        <v>937</v>
      </c>
      <c r="H1297" s="2">
        <v>1740436</v>
      </c>
      <c r="I1297" s="2" t="s">
        <v>795</v>
      </c>
      <c r="L1297" s="4" t="s">
        <v>799</v>
      </c>
      <c r="M1297" s="4">
        <f>+VLOOKUP(L1297,'Cotizacion menor valor'!$C$2:$M$60,11,0)</f>
        <v>711988.41</v>
      </c>
      <c r="N1297" s="4" t="b">
        <f t="shared" si="20"/>
        <v>1</v>
      </c>
      <c r="O1297">
        <v>21</v>
      </c>
      <c r="P1297" s="2" t="s">
        <v>153</v>
      </c>
      <c r="Q1297">
        <v>3077840.67</v>
      </c>
      <c r="R1297">
        <v>711988.41</v>
      </c>
      <c r="S1297">
        <v>49682897.460000001</v>
      </c>
      <c r="T1297" s="5">
        <v>0.76867275264122104</v>
      </c>
    </row>
    <row r="1298" spans="2:20" x14ac:dyDescent="0.2">
      <c r="B1298" s="2">
        <v>1208882</v>
      </c>
      <c r="C1298" s="2" t="s">
        <v>26</v>
      </c>
      <c r="D1298" s="2" t="s">
        <v>54</v>
      </c>
      <c r="E1298" s="3">
        <v>45881.426226851851</v>
      </c>
      <c r="G1298" s="2" t="s">
        <v>937</v>
      </c>
      <c r="H1298" s="2">
        <v>1740437</v>
      </c>
      <c r="I1298" s="2" t="s">
        <v>808</v>
      </c>
      <c r="L1298" s="4" t="s">
        <v>812</v>
      </c>
      <c r="M1298" s="4">
        <f>+VLOOKUP(L1298,'Cotizacion menor valor'!$C$2:$M$60,11,0)</f>
        <v>302802.92</v>
      </c>
      <c r="N1298" s="4" t="b">
        <f t="shared" si="20"/>
        <v>1</v>
      </c>
      <c r="O1298">
        <v>21</v>
      </c>
      <c r="P1298" s="2" t="s">
        <v>153</v>
      </c>
      <c r="Q1298">
        <v>806277.36</v>
      </c>
      <c r="R1298">
        <v>302802.92</v>
      </c>
      <c r="S1298">
        <v>10572963.24</v>
      </c>
      <c r="T1298" s="5">
        <v>0.62444323129698198</v>
      </c>
    </row>
    <row r="1299" spans="2:20" x14ac:dyDescent="0.2">
      <c r="B1299" s="2">
        <v>1208882</v>
      </c>
      <c r="C1299" s="2" t="s">
        <v>26</v>
      </c>
      <c r="D1299" s="2" t="s">
        <v>54</v>
      </c>
      <c r="E1299" s="3">
        <v>45881.426226851851</v>
      </c>
      <c r="G1299" s="2" t="s">
        <v>937</v>
      </c>
      <c r="H1299" s="2">
        <v>1740438</v>
      </c>
      <c r="I1299" s="2" t="s">
        <v>821</v>
      </c>
      <c r="L1299" s="4" t="s">
        <v>825</v>
      </c>
      <c r="M1299" s="4">
        <f>+VLOOKUP(L1299,'Cotizacion menor valor'!$C$2:$M$60,11,0)</f>
        <v>10613242.800000001</v>
      </c>
      <c r="N1299" s="4" t="b">
        <f t="shared" si="20"/>
        <v>1</v>
      </c>
      <c r="O1299">
        <v>21</v>
      </c>
      <c r="P1299" s="2" t="s">
        <v>153</v>
      </c>
      <c r="Q1299">
        <v>14150990.4</v>
      </c>
      <c r="R1299">
        <v>10613242.800000001</v>
      </c>
      <c r="S1299">
        <v>74292699.599999994</v>
      </c>
      <c r="T1299" s="5">
        <v>0.25</v>
      </c>
    </row>
    <row r="1300" spans="2:20" x14ac:dyDescent="0.2">
      <c r="B1300" s="2">
        <v>1208882</v>
      </c>
      <c r="C1300" s="2" t="s">
        <v>26</v>
      </c>
      <c r="D1300" s="2" t="s">
        <v>54</v>
      </c>
      <c r="E1300" s="3">
        <v>45881.426226851851</v>
      </c>
      <c r="G1300" s="2" t="s">
        <v>937</v>
      </c>
      <c r="H1300" s="2">
        <v>1740439</v>
      </c>
      <c r="I1300" s="2" t="s">
        <v>834</v>
      </c>
      <c r="L1300" s="4" t="s">
        <v>838</v>
      </c>
      <c r="M1300" s="4">
        <f>+VLOOKUP(L1300,'Cotizacion menor valor'!$C$2:$M$60,11,0)</f>
        <v>3784567.2</v>
      </c>
      <c r="N1300" s="4" t="b">
        <f t="shared" si="20"/>
        <v>1</v>
      </c>
      <c r="O1300">
        <v>21</v>
      </c>
      <c r="P1300" s="2" t="s">
        <v>153</v>
      </c>
      <c r="Q1300">
        <v>3784567.2</v>
      </c>
      <c r="R1300">
        <v>3784567.2</v>
      </c>
      <c r="S1300">
        <v>0</v>
      </c>
      <c r="T1300" s="5">
        <v>0</v>
      </c>
    </row>
    <row r="1301" spans="2:20" x14ac:dyDescent="0.2">
      <c r="B1301" s="2">
        <v>1208882</v>
      </c>
      <c r="C1301" s="2" t="s">
        <v>26</v>
      </c>
      <c r="D1301" s="2" t="s">
        <v>54</v>
      </c>
      <c r="E1301" s="3">
        <v>45881.426226851851</v>
      </c>
      <c r="G1301" s="2" t="s">
        <v>937</v>
      </c>
      <c r="H1301" s="2">
        <v>1740440</v>
      </c>
      <c r="I1301" s="2" t="s">
        <v>847</v>
      </c>
      <c r="L1301" s="31" t="s">
        <v>847</v>
      </c>
      <c r="M1301" s="4" t="e">
        <f>+VLOOKUP(L1301,'Cotizacion menor valor'!$C$2:$M$60,11,0)</f>
        <v>#N/A</v>
      </c>
      <c r="N1301" s="4" t="str">
        <f t="shared" si="20"/>
        <v>n/a</v>
      </c>
      <c r="O1301">
        <v>1</v>
      </c>
      <c r="P1301" s="2" t="s">
        <v>153</v>
      </c>
      <c r="Q1301">
        <v>0</v>
      </c>
      <c r="R1301">
        <v>0</v>
      </c>
      <c r="S1301">
        <v>0</v>
      </c>
      <c r="T1301" s="5"/>
    </row>
    <row r="1302" spans="2:20" x14ac:dyDescent="0.2">
      <c r="B1302" s="2">
        <v>1208882</v>
      </c>
      <c r="C1302" s="2" t="s">
        <v>26</v>
      </c>
      <c r="D1302" s="2" t="s">
        <v>54</v>
      </c>
      <c r="E1302" s="3">
        <v>45881.426226851851</v>
      </c>
      <c r="G1302" s="2" t="s">
        <v>937</v>
      </c>
      <c r="H1302" s="2">
        <v>1740441</v>
      </c>
      <c r="I1302" s="2" t="s">
        <v>860</v>
      </c>
      <c r="L1302" s="31" t="s">
        <v>860</v>
      </c>
      <c r="M1302" s="4" t="e">
        <f>+VLOOKUP(L1302,'Cotizacion menor valor'!$C$2:$M$60,11,0)</f>
        <v>#N/A</v>
      </c>
      <c r="N1302" s="4" t="str">
        <f t="shared" si="20"/>
        <v>n/a</v>
      </c>
      <c r="O1302">
        <v>1</v>
      </c>
      <c r="P1302" s="2" t="s">
        <v>153</v>
      </c>
      <c r="Q1302">
        <v>3640399765.46</v>
      </c>
      <c r="R1302">
        <v>3564766039.3800001</v>
      </c>
      <c r="S1302">
        <v>75633726.079999998</v>
      </c>
      <c r="T1302" s="5">
        <v>2.0776214414035085E-2</v>
      </c>
    </row>
    <row r="1303" spans="2:20" x14ac:dyDescent="0.2">
      <c r="B1303" s="2">
        <v>1208882</v>
      </c>
      <c r="C1303" s="2" t="s">
        <v>26</v>
      </c>
      <c r="D1303" s="2" t="s">
        <v>54</v>
      </c>
      <c r="E1303" s="3">
        <v>45881.426226851851</v>
      </c>
      <c r="G1303" s="2" t="s">
        <v>937</v>
      </c>
      <c r="H1303" s="2">
        <v>1740442</v>
      </c>
      <c r="I1303" s="2" t="s">
        <v>873</v>
      </c>
      <c r="L1303" s="31" t="s">
        <v>873</v>
      </c>
      <c r="M1303" s="4" t="e">
        <f>+VLOOKUP(L1303,'Cotizacion menor valor'!$C$2:$M$60,11,0)</f>
        <v>#N/A</v>
      </c>
      <c r="N1303" s="4" t="str">
        <f t="shared" si="20"/>
        <v>n/a</v>
      </c>
      <c r="O1303">
        <v>1</v>
      </c>
      <c r="P1303" s="2" t="s">
        <v>153</v>
      </c>
      <c r="Q1303">
        <v>691675955.44000006</v>
      </c>
      <c r="R1303">
        <v>677305547.48000002</v>
      </c>
      <c r="S1303">
        <v>14370407.960000001</v>
      </c>
      <c r="T1303" s="5">
        <v>2.0776214420896656E-2</v>
      </c>
    </row>
    <row r="1304" spans="2:20" x14ac:dyDescent="0.2">
      <c r="B1304" s="2">
        <v>1209951</v>
      </c>
      <c r="C1304" s="2" t="s">
        <v>27</v>
      </c>
      <c r="D1304" s="2" t="s">
        <v>55</v>
      </c>
      <c r="E1304" s="3">
        <v>45881.632349537038</v>
      </c>
      <c r="G1304" s="2" t="s">
        <v>937</v>
      </c>
      <c r="H1304" s="2">
        <v>1740381</v>
      </c>
      <c r="I1304" s="2" t="s">
        <v>64</v>
      </c>
      <c r="L1304" s="4" t="s">
        <v>993</v>
      </c>
      <c r="M1304" s="4" t="e">
        <f>+VLOOKUP(L1304,'Cotizacion menor valor'!$C$2:$M$60,11,0)</f>
        <v>#N/A</v>
      </c>
      <c r="N1304" s="4" t="str">
        <f t="shared" si="20"/>
        <v>n/a</v>
      </c>
      <c r="O1304">
        <v>21</v>
      </c>
      <c r="P1304" s="2" t="s">
        <v>84</v>
      </c>
      <c r="Q1304">
        <v>1450014991.3499999</v>
      </c>
      <c r="R1304">
        <v>1450014991.3499999</v>
      </c>
      <c r="S1304">
        <v>0</v>
      </c>
      <c r="T1304" s="5">
        <v>0</v>
      </c>
    </row>
    <row r="1305" spans="2:20" x14ac:dyDescent="0.2">
      <c r="B1305" s="2">
        <v>1209951</v>
      </c>
      <c r="C1305" s="2" t="s">
        <v>27</v>
      </c>
      <c r="D1305" s="2" t="s">
        <v>55</v>
      </c>
      <c r="E1305" s="3">
        <v>45881.632349537038</v>
      </c>
      <c r="G1305" s="2" t="s">
        <v>937</v>
      </c>
      <c r="H1305" s="2">
        <v>1740382</v>
      </c>
      <c r="I1305" s="2" t="s">
        <v>92</v>
      </c>
      <c r="L1305" s="4" t="s">
        <v>994</v>
      </c>
      <c r="M1305" s="4" t="e">
        <f>+VLOOKUP(L1305,'Cotizacion menor valor'!$C$2:$M$60,11,0)</f>
        <v>#N/A</v>
      </c>
      <c r="N1305" s="4" t="str">
        <f t="shared" si="20"/>
        <v>n/a</v>
      </c>
      <c r="O1305">
        <v>21</v>
      </c>
      <c r="P1305" s="2" t="s">
        <v>84</v>
      </c>
      <c r="Q1305">
        <v>9590460</v>
      </c>
      <c r="R1305">
        <v>9590460</v>
      </c>
      <c r="S1305">
        <v>0</v>
      </c>
      <c r="T1305" s="5">
        <v>0</v>
      </c>
    </row>
    <row r="1306" spans="2:20" x14ac:dyDescent="0.2">
      <c r="B1306" s="2">
        <v>1209951</v>
      </c>
      <c r="C1306" s="2" t="s">
        <v>27</v>
      </c>
      <c r="D1306" s="2" t="s">
        <v>55</v>
      </c>
      <c r="E1306" s="3">
        <v>45881.632349537038</v>
      </c>
      <c r="G1306" s="2" t="s">
        <v>937</v>
      </c>
      <c r="H1306" s="2">
        <v>1740383</v>
      </c>
      <c r="I1306" s="2" t="s">
        <v>105</v>
      </c>
      <c r="L1306" s="31" t="s">
        <v>997</v>
      </c>
      <c r="M1306" s="4" t="e">
        <f>+VLOOKUP(L1306,'Cotizacion menor valor'!$C$2:$M$60,11,0)</f>
        <v>#N/A</v>
      </c>
      <c r="N1306" s="4" t="str">
        <f t="shared" si="20"/>
        <v>n/a</v>
      </c>
      <c r="O1306">
        <v>21</v>
      </c>
      <c r="P1306" s="2" t="s">
        <v>84</v>
      </c>
      <c r="Q1306">
        <v>935307.52</v>
      </c>
      <c r="R1306">
        <v>935307.52</v>
      </c>
      <c r="S1306">
        <v>0</v>
      </c>
      <c r="T1306" s="5">
        <v>0</v>
      </c>
    </row>
    <row r="1307" spans="2:20" x14ac:dyDescent="0.2">
      <c r="B1307" s="2">
        <v>1209951</v>
      </c>
      <c r="C1307" s="2" t="s">
        <v>27</v>
      </c>
      <c r="D1307" s="2" t="s">
        <v>55</v>
      </c>
      <c r="E1307" s="3">
        <v>45881.632349537038</v>
      </c>
      <c r="G1307" s="2" t="s">
        <v>937</v>
      </c>
      <c r="H1307" s="2">
        <v>1740384</v>
      </c>
      <c r="I1307" s="2" t="s">
        <v>118</v>
      </c>
      <c r="L1307" s="4" t="s">
        <v>995</v>
      </c>
      <c r="M1307" s="4" t="e">
        <f>+VLOOKUP(L1307,'Cotizacion menor valor'!$C$2:$M$60,11,0)</f>
        <v>#N/A</v>
      </c>
      <c r="N1307" s="4" t="str">
        <f t="shared" si="20"/>
        <v>n/a</v>
      </c>
      <c r="O1307">
        <v>21</v>
      </c>
      <c r="P1307" s="2" t="s">
        <v>84</v>
      </c>
      <c r="Q1307">
        <v>87282455.790000007</v>
      </c>
      <c r="R1307">
        <v>87282455.790000007</v>
      </c>
      <c r="S1307">
        <v>0</v>
      </c>
      <c r="T1307" s="5">
        <v>0</v>
      </c>
    </row>
    <row r="1308" spans="2:20" x14ac:dyDescent="0.2">
      <c r="B1308" s="2">
        <v>1209951</v>
      </c>
      <c r="C1308" s="2" t="s">
        <v>27</v>
      </c>
      <c r="D1308" s="2" t="s">
        <v>55</v>
      </c>
      <c r="E1308" s="3">
        <v>45881.632349537038</v>
      </c>
      <c r="G1308" s="2" t="s">
        <v>937</v>
      </c>
      <c r="H1308" s="2">
        <v>1740385</v>
      </c>
      <c r="I1308" s="2" t="s">
        <v>131</v>
      </c>
      <c r="L1308" s="4" t="s">
        <v>996</v>
      </c>
      <c r="M1308" s="4" t="e">
        <f>+VLOOKUP(L1308,'Cotizacion menor valor'!$C$2:$M$60,11,0)</f>
        <v>#N/A</v>
      </c>
      <c r="N1308" s="4" t="str">
        <f t="shared" si="20"/>
        <v>n/a</v>
      </c>
      <c r="O1308">
        <v>21</v>
      </c>
      <c r="P1308" s="2" t="s">
        <v>84</v>
      </c>
      <c r="Q1308">
        <v>25340067.809999999</v>
      </c>
      <c r="R1308">
        <v>25340067.809999999</v>
      </c>
      <c r="S1308">
        <v>0</v>
      </c>
      <c r="T1308" s="5">
        <v>0</v>
      </c>
    </row>
    <row r="1309" spans="2:20" x14ac:dyDescent="0.2">
      <c r="B1309" s="2">
        <v>1209951</v>
      </c>
      <c r="C1309" s="2" t="s">
        <v>27</v>
      </c>
      <c r="D1309" s="2" t="s">
        <v>55</v>
      </c>
      <c r="E1309" s="3">
        <v>45881.632349537038</v>
      </c>
      <c r="G1309" s="2" t="s">
        <v>937</v>
      </c>
      <c r="H1309" s="2">
        <v>1740386</v>
      </c>
      <c r="I1309" s="2" t="s">
        <v>144</v>
      </c>
      <c r="L1309" s="4" t="s">
        <v>148</v>
      </c>
      <c r="M1309" s="4">
        <f>+VLOOKUP(L1309,'Cotizacion menor valor'!$C$2:$M$60,11,0)</f>
        <v>2885395.65</v>
      </c>
      <c r="N1309" s="4" t="b">
        <f t="shared" si="20"/>
        <v>1</v>
      </c>
      <c r="O1309">
        <v>21</v>
      </c>
      <c r="P1309" s="2" t="s">
        <v>153</v>
      </c>
      <c r="Q1309">
        <v>3107185.55</v>
      </c>
      <c r="R1309">
        <v>2885395.65</v>
      </c>
      <c r="S1309">
        <v>4657587.9000000004</v>
      </c>
      <c r="T1309" s="5">
        <v>7.1379676698097416E-2</v>
      </c>
    </row>
    <row r="1310" spans="2:20" x14ac:dyDescent="0.2">
      <c r="B1310" s="2">
        <v>1209951</v>
      </c>
      <c r="C1310" s="2" t="s">
        <v>27</v>
      </c>
      <c r="D1310" s="2" t="s">
        <v>55</v>
      </c>
      <c r="E1310" s="3">
        <v>45881.632349537038</v>
      </c>
      <c r="G1310" s="2" t="s">
        <v>937</v>
      </c>
      <c r="H1310" s="2">
        <v>1740387</v>
      </c>
      <c r="I1310" s="2" t="s">
        <v>158</v>
      </c>
      <c r="L1310" s="4" t="s">
        <v>162</v>
      </c>
      <c r="M1310" s="4">
        <f>+VLOOKUP(L1310,'Cotizacion menor valor'!$C$2:$M$60,11,0)</f>
        <v>1518675.72</v>
      </c>
      <c r="N1310" s="4" t="b">
        <f t="shared" si="20"/>
        <v>1</v>
      </c>
      <c r="O1310">
        <v>21</v>
      </c>
      <c r="P1310" s="2" t="s">
        <v>153</v>
      </c>
      <c r="Q1310">
        <v>2122648.56</v>
      </c>
      <c r="R1310">
        <v>1518675.72</v>
      </c>
      <c r="S1310">
        <v>12683429.640000001</v>
      </c>
      <c r="T1310" s="5">
        <v>0.28453737061400308</v>
      </c>
    </row>
    <row r="1311" spans="2:20" x14ac:dyDescent="0.2">
      <c r="B1311" s="2">
        <v>1209951</v>
      </c>
      <c r="C1311" s="2" t="s">
        <v>27</v>
      </c>
      <c r="D1311" s="2" t="s">
        <v>55</v>
      </c>
      <c r="E1311" s="3">
        <v>45881.632349537038</v>
      </c>
      <c r="G1311" s="2" t="s">
        <v>937</v>
      </c>
      <c r="H1311" s="2">
        <v>1740388</v>
      </c>
      <c r="I1311" s="2" t="s">
        <v>171</v>
      </c>
      <c r="L1311" s="4" t="s">
        <v>175</v>
      </c>
      <c r="M1311" s="4">
        <f>+VLOOKUP(L1311,'Cotizacion menor valor'!$C$2:$M$60,11,0)</f>
        <v>2641589.5</v>
      </c>
      <c r="N1311" s="4" t="b">
        <f t="shared" si="20"/>
        <v>1</v>
      </c>
      <c r="O1311">
        <v>21</v>
      </c>
      <c r="P1311" s="2" t="s">
        <v>153</v>
      </c>
      <c r="Q1311">
        <v>3954597.45</v>
      </c>
      <c r="R1311">
        <v>2641589.5</v>
      </c>
      <c r="S1311">
        <v>27573166.949999999</v>
      </c>
      <c r="T1311" s="5">
        <v>0.33202063335169552</v>
      </c>
    </row>
    <row r="1312" spans="2:20" x14ac:dyDescent="0.2">
      <c r="B1312" s="2">
        <v>1209951</v>
      </c>
      <c r="C1312" s="2" t="s">
        <v>27</v>
      </c>
      <c r="D1312" s="2" t="s">
        <v>55</v>
      </c>
      <c r="E1312" s="3">
        <v>45881.632349537038</v>
      </c>
      <c r="G1312" s="2" t="s">
        <v>937</v>
      </c>
      <c r="H1312" s="2">
        <v>1740389</v>
      </c>
      <c r="I1312" s="2" t="s">
        <v>184</v>
      </c>
      <c r="L1312" s="4" t="s">
        <v>188</v>
      </c>
      <c r="M1312" s="4">
        <f>+VLOOKUP(L1312,'Cotizacion menor valor'!$C$2:$M$60,11,0)</f>
        <v>1236194.1000000001</v>
      </c>
      <c r="N1312" s="4" t="b">
        <f t="shared" si="20"/>
        <v>1</v>
      </c>
      <c r="O1312">
        <v>21</v>
      </c>
      <c r="P1312" s="2" t="s">
        <v>153</v>
      </c>
      <c r="Q1312">
        <v>2264158.98</v>
      </c>
      <c r="R1312">
        <v>1236194.1000000001</v>
      </c>
      <c r="S1312">
        <v>21587262.48</v>
      </c>
      <c r="T1312" s="5">
        <v>0.45401621046946095</v>
      </c>
    </row>
    <row r="1313" spans="2:20" x14ac:dyDescent="0.2">
      <c r="B1313" s="2">
        <v>1209951</v>
      </c>
      <c r="C1313" s="2" t="s">
        <v>27</v>
      </c>
      <c r="D1313" s="2" t="s">
        <v>55</v>
      </c>
      <c r="E1313" s="3">
        <v>45881.632349537038</v>
      </c>
      <c r="G1313" s="2" t="s">
        <v>937</v>
      </c>
      <c r="H1313" s="2">
        <v>1740390</v>
      </c>
      <c r="I1313" s="2" t="s">
        <v>197</v>
      </c>
      <c r="L1313" s="4" t="s">
        <v>201</v>
      </c>
      <c r="M1313" s="4">
        <f>+VLOOKUP(L1313,'Cotizacion menor valor'!$C$2:$M$60,11,0)</f>
        <v>3156483.66</v>
      </c>
      <c r="N1313" s="4" t="b">
        <f t="shared" si="20"/>
        <v>1</v>
      </c>
      <c r="O1313">
        <v>21</v>
      </c>
      <c r="P1313" s="2" t="s">
        <v>153</v>
      </c>
      <c r="Q1313">
        <v>5935735.5899999999</v>
      </c>
      <c r="R1313">
        <v>3156483.66</v>
      </c>
      <c r="S1313">
        <v>58364290.530000001</v>
      </c>
      <c r="T1313" s="5">
        <v>0.46822367470044263</v>
      </c>
    </row>
    <row r="1314" spans="2:20" x14ac:dyDescent="0.2">
      <c r="B1314" s="2">
        <v>1209951</v>
      </c>
      <c r="C1314" s="2" t="s">
        <v>27</v>
      </c>
      <c r="D1314" s="2" t="s">
        <v>55</v>
      </c>
      <c r="E1314" s="3">
        <v>45881.632349537038</v>
      </c>
      <c r="G1314" s="2" t="s">
        <v>937</v>
      </c>
      <c r="H1314" s="2">
        <v>1740391</v>
      </c>
      <c r="I1314" s="2" t="s">
        <v>210</v>
      </c>
      <c r="L1314" s="4" t="s">
        <v>214</v>
      </c>
      <c r="M1314" s="4">
        <f>+VLOOKUP(L1314,'Cotizacion menor valor'!$C$2:$M$60,11,0)</f>
        <v>3062101.38</v>
      </c>
      <c r="N1314" s="4" t="b">
        <f t="shared" si="20"/>
        <v>1</v>
      </c>
      <c r="O1314">
        <v>21</v>
      </c>
      <c r="P1314" s="2" t="s">
        <v>153</v>
      </c>
      <c r="Q1314">
        <v>6509456.0999999996</v>
      </c>
      <c r="R1314">
        <v>3062101.38</v>
      </c>
      <c r="S1314">
        <v>72394449.120000005</v>
      </c>
      <c r="T1314" s="5">
        <v>0.52959182257946247</v>
      </c>
    </row>
    <row r="1315" spans="2:20" x14ac:dyDescent="0.2">
      <c r="B1315" s="2">
        <v>1209951</v>
      </c>
      <c r="C1315" s="2" t="s">
        <v>27</v>
      </c>
      <c r="D1315" s="2" t="s">
        <v>55</v>
      </c>
      <c r="E1315" s="3">
        <v>45881.632349537038</v>
      </c>
      <c r="G1315" s="2" t="s">
        <v>937</v>
      </c>
      <c r="H1315" s="2">
        <v>1740392</v>
      </c>
      <c r="I1315" s="2" t="s">
        <v>223</v>
      </c>
      <c r="L1315" s="4" t="s">
        <v>227</v>
      </c>
      <c r="M1315" s="4">
        <f>+VLOOKUP(L1315,'Cotizacion menor valor'!$C$2:$M$60,11,0)</f>
        <v>355254.39</v>
      </c>
      <c r="N1315" s="4" t="b">
        <f t="shared" si="20"/>
        <v>1</v>
      </c>
      <c r="O1315">
        <v>21</v>
      </c>
      <c r="P1315" s="2" t="s">
        <v>153</v>
      </c>
      <c r="Q1315">
        <v>566039.1</v>
      </c>
      <c r="R1315">
        <v>355254.39</v>
      </c>
      <c r="S1315">
        <v>4426478.91</v>
      </c>
      <c r="T1315" s="5">
        <v>0.37238542355112925</v>
      </c>
    </row>
    <row r="1316" spans="2:20" x14ac:dyDescent="0.2">
      <c r="B1316" s="2">
        <v>1209951</v>
      </c>
      <c r="C1316" s="2" t="s">
        <v>27</v>
      </c>
      <c r="D1316" s="2" t="s">
        <v>55</v>
      </c>
      <c r="E1316" s="3">
        <v>45881.632349537038</v>
      </c>
      <c r="G1316" s="2" t="s">
        <v>937</v>
      </c>
      <c r="H1316" s="2">
        <v>1740393</v>
      </c>
      <c r="I1316" s="2" t="s">
        <v>236</v>
      </c>
      <c r="L1316" s="4" t="s">
        <v>240</v>
      </c>
      <c r="M1316" s="4">
        <f>+VLOOKUP(L1316,'Cotizacion menor valor'!$C$2:$M$60,11,0)</f>
        <v>293916.18</v>
      </c>
      <c r="N1316" s="4" t="b">
        <f t="shared" si="20"/>
        <v>1</v>
      </c>
      <c r="O1316">
        <v>21</v>
      </c>
      <c r="P1316" s="2" t="s">
        <v>153</v>
      </c>
      <c r="Q1316">
        <v>495285.18</v>
      </c>
      <c r="R1316">
        <v>293916.18</v>
      </c>
      <c r="S1316">
        <v>4228749</v>
      </c>
      <c r="T1316" s="5">
        <v>0.40657182595287827</v>
      </c>
    </row>
    <row r="1317" spans="2:20" x14ac:dyDescent="0.2">
      <c r="B1317" s="2">
        <v>1209951</v>
      </c>
      <c r="C1317" s="2" t="s">
        <v>27</v>
      </c>
      <c r="D1317" s="2" t="s">
        <v>55</v>
      </c>
      <c r="E1317" s="3">
        <v>45881.632349537038</v>
      </c>
      <c r="G1317" s="2" t="s">
        <v>937</v>
      </c>
      <c r="H1317" s="2">
        <v>1740394</v>
      </c>
      <c r="I1317" s="2" t="s">
        <v>249</v>
      </c>
      <c r="L1317" s="4" t="s">
        <v>253</v>
      </c>
      <c r="M1317" s="4">
        <f>+VLOOKUP(L1317,'Cotizacion menor valor'!$C$2:$M$60,11,0)</f>
        <v>7909194.9000000004</v>
      </c>
      <c r="N1317" s="4" t="b">
        <f t="shared" si="20"/>
        <v>1</v>
      </c>
      <c r="O1317">
        <v>21</v>
      </c>
      <c r="P1317" s="2" t="s">
        <v>153</v>
      </c>
      <c r="Q1317">
        <v>7909194.9000000004</v>
      </c>
      <c r="R1317">
        <v>7909194.9000000004</v>
      </c>
      <c r="S1317">
        <v>0</v>
      </c>
      <c r="T1317" s="5">
        <v>0</v>
      </c>
    </row>
    <row r="1318" spans="2:20" x14ac:dyDescent="0.2">
      <c r="B1318" s="2">
        <v>1209951</v>
      </c>
      <c r="C1318" s="2" t="s">
        <v>27</v>
      </c>
      <c r="D1318" s="2" t="s">
        <v>55</v>
      </c>
      <c r="E1318" s="3">
        <v>45881.632349537038</v>
      </c>
      <c r="G1318" s="2" t="s">
        <v>937</v>
      </c>
      <c r="H1318" s="2">
        <v>1740395</v>
      </c>
      <c r="I1318" s="2" t="s">
        <v>262</v>
      </c>
      <c r="L1318" s="4" t="s">
        <v>266</v>
      </c>
      <c r="M1318" s="4">
        <f>+VLOOKUP(L1318,'Cotizacion menor valor'!$C$2:$M$60,11,0)</f>
        <v>1981138.14</v>
      </c>
      <c r="N1318" s="4" t="b">
        <f t="shared" si="20"/>
        <v>1</v>
      </c>
      <c r="O1318">
        <v>21</v>
      </c>
      <c r="P1318" s="2" t="s">
        <v>153</v>
      </c>
      <c r="Q1318">
        <v>1981138.14</v>
      </c>
      <c r="R1318">
        <v>1981138.14</v>
      </c>
      <c r="S1318">
        <v>0</v>
      </c>
      <c r="T1318" s="5">
        <v>0</v>
      </c>
    </row>
    <row r="1319" spans="2:20" x14ac:dyDescent="0.2">
      <c r="B1319" s="2">
        <v>1209951</v>
      </c>
      <c r="C1319" s="2" t="s">
        <v>27</v>
      </c>
      <c r="D1319" s="2" t="s">
        <v>55</v>
      </c>
      <c r="E1319" s="3">
        <v>45881.632349537038</v>
      </c>
      <c r="G1319" s="2" t="s">
        <v>937</v>
      </c>
      <c r="H1319" s="2">
        <v>1740396</v>
      </c>
      <c r="I1319" s="2" t="s">
        <v>275</v>
      </c>
      <c r="L1319" s="4" t="s">
        <v>279</v>
      </c>
      <c r="M1319" s="4">
        <f>+VLOOKUP(L1319,'Cotizacion menor valor'!$C$2:$M$60,11,0)</f>
        <v>820677.36</v>
      </c>
      <c r="N1319" s="4" t="b">
        <f t="shared" si="20"/>
        <v>1</v>
      </c>
      <c r="O1319">
        <v>21</v>
      </c>
      <c r="P1319" s="2" t="s">
        <v>153</v>
      </c>
      <c r="Q1319">
        <v>2122648.56</v>
      </c>
      <c r="R1319">
        <v>820677.36</v>
      </c>
      <c r="S1319">
        <v>27341395.199999999</v>
      </c>
      <c r="T1319" s="5">
        <v>0.61337106129334951</v>
      </c>
    </row>
    <row r="1320" spans="2:20" x14ac:dyDescent="0.2">
      <c r="B1320" s="2">
        <v>1209951</v>
      </c>
      <c r="C1320" s="2" t="s">
        <v>27</v>
      </c>
      <c r="D1320" s="2" t="s">
        <v>55</v>
      </c>
      <c r="E1320" s="3">
        <v>45881.632349537038</v>
      </c>
      <c r="G1320" s="2" t="s">
        <v>937</v>
      </c>
      <c r="H1320" s="2">
        <v>1740397</v>
      </c>
      <c r="I1320" s="2" t="s">
        <v>288</v>
      </c>
      <c r="L1320" s="4" t="s">
        <v>292</v>
      </c>
      <c r="M1320" s="4">
        <f>+VLOOKUP(L1320,'Cotizacion menor valor'!$C$2:$M$60,11,0)</f>
        <v>1371786</v>
      </c>
      <c r="N1320" s="4" t="b">
        <f t="shared" si="20"/>
        <v>1</v>
      </c>
      <c r="O1320">
        <v>21</v>
      </c>
      <c r="P1320" s="2" t="s">
        <v>153</v>
      </c>
      <c r="Q1320">
        <v>1981138.14</v>
      </c>
      <c r="R1320">
        <v>1371786</v>
      </c>
      <c r="S1320">
        <v>12796394.939999999</v>
      </c>
      <c r="T1320" s="5">
        <v>0.30757680532060222</v>
      </c>
    </row>
    <row r="1321" spans="2:20" x14ac:dyDescent="0.2">
      <c r="B1321" s="2">
        <v>1209951</v>
      </c>
      <c r="C1321" s="2" t="s">
        <v>27</v>
      </c>
      <c r="D1321" s="2" t="s">
        <v>55</v>
      </c>
      <c r="E1321" s="3">
        <v>45881.632349537038</v>
      </c>
      <c r="G1321" s="2" t="s">
        <v>937</v>
      </c>
      <c r="H1321" s="2">
        <v>1740398</v>
      </c>
      <c r="I1321" s="2" t="s">
        <v>301</v>
      </c>
      <c r="L1321" s="4" t="s">
        <v>305</v>
      </c>
      <c r="M1321" s="4">
        <f>+VLOOKUP(L1321,'Cotizacion menor valor'!$C$2:$M$60,11,0)</f>
        <v>661411.38</v>
      </c>
      <c r="N1321" s="4" t="b">
        <f t="shared" si="20"/>
        <v>1</v>
      </c>
      <c r="O1321">
        <v>21</v>
      </c>
      <c r="P1321" s="2" t="s">
        <v>153</v>
      </c>
      <c r="Q1321">
        <v>990569.07</v>
      </c>
      <c r="R1321">
        <v>661411.38</v>
      </c>
      <c r="S1321">
        <v>6912311.4900000002</v>
      </c>
      <c r="T1321" s="5">
        <v>0.33229150795108109</v>
      </c>
    </row>
    <row r="1322" spans="2:20" x14ac:dyDescent="0.2">
      <c r="B1322" s="2">
        <v>1209951</v>
      </c>
      <c r="C1322" s="2" t="s">
        <v>27</v>
      </c>
      <c r="D1322" s="2" t="s">
        <v>55</v>
      </c>
      <c r="E1322" s="3">
        <v>45881.632349537038</v>
      </c>
      <c r="G1322" s="2" t="s">
        <v>937</v>
      </c>
      <c r="H1322" s="2">
        <v>1740399</v>
      </c>
      <c r="I1322" s="2" t="s">
        <v>314</v>
      </c>
      <c r="L1322" s="4" t="s">
        <v>318</v>
      </c>
      <c r="M1322" s="4">
        <f>+VLOOKUP(L1322,'Cotizacion menor valor'!$C$2:$M$60,11,0)</f>
        <v>2655015.5499999998</v>
      </c>
      <c r="N1322" s="4" t="b">
        <f t="shared" si="20"/>
        <v>1</v>
      </c>
      <c r="O1322">
        <v>21</v>
      </c>
      <c r="P1322" s="2" t="s">
        <v>153</v>
      </c>
      <c r="Q1322">
        <v>2655015.5499999998</v>
      </c>
      <c r="R1322">
        <v>2655015.5499999998</v>
      </c>
      <c r="S1322">
        <v>0</v>
      </c>
      <c r="T1322" s="5">
        <v>0</v>
      </c>
    </row>
    <row r="1323" spans="2:20" x14ac:dyDescent="0.2">
      <c r="B1323" s="2">
        <v>1209951</v>
      </c>
      <c r="C1323" s="2" t="s">
        <v>27</v>
      </c>
      <c r="D1323" s="2" t="s">
        <v>55</v>
      </c>
      <c r="E1323" s="3">
        <v>45881.632349537038</v>
      </c>
      <c r="G1323" s="2" t="s">
        <v>937</v>
      </c>
      <c r="H1323" s="2">
        <v>1740400</v>
      </c>
      <c r="I1323" s="2" t="s">
        <v>327</v>
      </c>
      <c r="L1323" s="4" t="s">
        <v>331</v>
      </c>
      <c r="M1323" s="4">
        <f>+VLOOKUP(L1323,'Cotizacion menor valor'!$C$2:$M$60,11,0)</f>
        <v>1330085.46</v>
      </c>
      <c r="N1323" s="4" t="b">
        <f t="shared" si="20"/>
        <v>1</v>
      </c>
      <c r="O1323">
        <v>21</v>
      </c>
      <c r="P1323" s="2" t="s">
        <v>153</v>
      </c>
      <c r="Q1323">
        <v>1330085.46</v>
      </c>
      <c r="R1323">
        <v>1330085.46</v>
      </c>
      <c r="S1323">
        <v>0</v>
      </c>
      <c r="T1323" s="5">
        <v>0</v>
      </c>
    </row>
    <row r="1324" spans="2:20" x14ac:dyDescent="0.2">
      <c r="B1324" s="2">
        <v>1209951</v>
      </c>
      <c r="C1324" s="2" t="s">
        <v>27</v>
      </c>
      <c r="D1324" s="2" t="s">
        <v>55</v>
      </c>
      <c r="E1324" s="3">
        <v>45881.632349537038</v>
      </c>
      <c r="G1324" s="2" t="s">
        <v>937</v>
      </c>
      <c r="H1324" s="2">
        <v>1740401</v>
      </c>
      <c r="I1324" s="2" t="s">
        <v>340</v>
      </c>
      <c r="L1324" s="4" t="s">
        <v>344</v>
      </c>
      <c r="M1324" s="4">
        <f>+VLOOKUP(L1324,'Cotizacion menor valor'!$C$2:$M$60,11,0)</f>
        <v>215877.7</v>
      </c>
      <c r="N1324" s="4" t="b">
        <f t="shared" si="20"/>
        <v>1</v>
      </c>
      <c r="O1324">
        <v>21</v>
      </c>
      <c r="P1324" s="2" t="s">
        <v>153</v>
      </c>
      <c r="Q1324">
        <v>215877.7</v>
      </c>
      <c r="R1324">
        <v>215877.7</v>
      </c>
      <c r="S1324">
        <v>0</v>
      </c>
      <c r="T1324" s="5">
        <v>0</v>
      </c>
    </row>
    <row r="1325" spans="2:20" x14ac:dyDescent="0.2">
      <c r="B1325" s="2">
        <v>1209951</v>
      </c>
      <c r="C1325" s="2" t="s">
        <v>27</v>
      </c>
      <c r="D1325" s="2" t="s">
        <v>55</v>
      </c>
      <c r="E1325" s="3">
        <v>45881.632349537038</v>
      </c>
      <c r="G1325" s="2" t="s">
        <v>937</v>
      </c>
      <c r="H1325" s="2">
        <v>1740402</v>
      </c>
      <c r="I1325" s="2" t="s">
        <v>353</v>
      </c>
      <c r="L1325" s="4" t="s">
        <v>357</v>
      </c>
      <c r="M1325" s="4">
        <f>+VLOOKUP(L1325,'Cotizacion menor valor'!$C$2:$M$60,11,0)</f>
        <v>1388728.4</v>
      </c>
      <c r="N1325" s="4" t="b">
        <f t="shared" si="20"/>
        <v>1</v>
      </c>
      <c r="O1325">
        <v>21</v>
      </c>
      <c r="P1325" s="2" t="s">
        <v>153</v>
      </c>
      <c r="Q1325">
        <v>1388728.4</v>
      </c>
      <c r="R1325">
        <v>1388728.4</v>
      </c>
      <c r="S1325">
        <v>0</v>
      </c>
      <c r="T1325" s="5">
        <v>0</v>
      </c>
    </row>
    <row r="1326" spans="2:20" x14ac:dyDescent="0.2">
      <c r="B1326" s="2">
        <v>1209951</v>
      </c>
      <c r="C1326" s="2" t="s">
        <v>27</v>
      </c>
      <c r="D1326" s="2" t="s">
        <v>55</v>
      </c>
      <c r="E1326" s="3">
        <v>45881.632349537038</v>
      </c>
      <c r="G1326" s="2" t="s">
        <v>937</v>
      </c>
      <c r="H1326" s="2">
        <v>1740403</v>
      </c>
      <c r="I1326" s="2" t="s">
        <v>366</v>
      </c>
      <c r="L1326" s="4" t="s">
        <v>370</v>
      </c>
      <c r="M1326" s="4">
        <f>+VLOOKUP(L1326,'Cotizacion menor valor'!$C$2:$M$60,11,0)</f>
        <v>678493.56</v>
      </c>
      <c r="N1326" s="4" t="b">
        <f t="shared" si="20"/>
        <v>1</v>
      </c>
      <c r="O1326">
        <v>21</v>
      </c>
      <c r="P1326" s="2" t="s">
        <v>153</v>
      </c>
      <c r="Q1326">
        <v>678493.56</v>
      </c>
      <c r="R1326">
        <v>678493.56</v>
      </c>
      <c r="S1326">
        <v>0</v>
      </c>
      <c r="T1326" s="5">
        <v>0</v>
      </c>
    </row>
    <row r="1327" spans="2:20" x14ac:dyDescent="0.2">
      <c r="B1327" s="2">
        <v>1209951</v>
      </c>
      <c r="C1327" s="2" t="s">
        <v>27</v>
      </c>
      <c r="D1327" s="2" t="s">
        <v>55</v>
      </c>
      <c r="E1327" s="3">
        <v>45881.632349537038</v>
      </c>
      <c r="G1327" s="2" t="s">
        <v>937</v>
      </c>
      <c r="H1327" s="2">
        <v>1740404</v>
      </c>
      <c r="I1327" s="2" t="s">
        <v>379</v>
      </c>
      <c r="L1327" s="4" t="s">
        <v>383</v>
      </c>
      <c r="M1327" s="4">
        <f>+VLOOKUP(L1327,'Cotizacion menor valor'!$C$2:$M$60,11,0)</f>
        <v>3347515.15</v>
      </c>
      <c r="N1327" s="4" t="b">
        <f t="shared" si="20"/>
        <v>1</v>
      </c>
      <c r="O1327">
        <v>21</v>
      </c>
      <c r="P1327" s="2" t="s">
        <v>153</v>
      </c>
      <c r="Q1327">
        <v>3347515.15</v>
      </c>
      <c r="R1327">
        <v>3347515.15</v>
      </c>
      <c r="S1327">
        <v>0</v>
      </c>
      <c r="T1327" s="5">
        <v>0</v>
      </c>
    </row>
    <row r="1328" spans="2:20" x14ac:dyDescent="0.2">
      <c r="B1328" s="2">
        <v>1209951</v>
      </c>
      <c r="C1328" s="2" t="s">
        <v>27</v>
      </c>
      <c r="D1328" s="2" t="s">
        <v>55</v>
      </c>
      <c r="E1328" s="3">
        <v>45881.632349537038</v>
      </c>
      <c r="G1328" s="2" t="s">
        <v>937</v>
      </c>
      <c r="H1328" s="2">
        <v>1740405</v>
      </c>
      <c r="I1328" s="2" t="s">
        <v>392</v>
      </c>
      <c r="L1328" s="4" t="s">
        <v>396</v>
      </c>
      <c r="M1328" s="4">
        <f>+VLOOKUP(L1328,'Cotizacion menor valor'!$C$2:$M$60,11,0)</f>
        <v>559044.72</v>
      </c>
      <c r="N1328" s="4" t="b">
        <f t="shared" si="20"/>
        <v>1</v>
      </c>
      <c r="O1328">
        <v>21</v>
      </c>
      <c r="P1328" s="2" t="s">
        <v>153</v>
      </c>
      <c r="Q1328">
        <v>559044.72</v>
      </c>
      <c r="R1328">
        <v>559044.72</v>
      </c>
      <c r="S1328">
        <v>0</v>
      </c>
      <c r="T1328" s="5">
        <v>0</v>
      </c>
    </row>
    <row r="1329" spans="2:20" x14ac:dyDescent="0.2">
      <c r="B1329" s="2">
        <v>1209951</v>
      </c>
      <c r="C1329" s="2" t="s">
        <v>27</v>
      </c>
      <c r="D1329" s="2" t="s">
        <v>55</v>
      </c>
      <c r="E1329" s="3">
        <v>45881.632349537038</v>
      </c>
      <c r="G1329" s="2" t="s">
        <v>937</v>
      </c>
      <c r="H1329" s="2">
        <v>1740406</v>
      </c>
      <c r="I1329" s="2" t="s">
        <v>405</v>
      </c>
      <c r="L1329" s="4" t="s">
        <v>409</v>
      </c>
      <c r="M1329" s="4">
        <f>+VLOOKUP(L1329,'Cotizacion menor valor'!$C$2:$M$60,11,0)</f>
        <v>5087777.78</v>
      </c>
      <c r="N1329" s="4" t="b">
        <f t="shared" si="20"/>
        <v>1</v>
      </c>
      <c r="O1329">
        <v>21</v>
      </c>
      <c r="P1329" s="2" t="s">
        <v>153</v>
      </c>
      <c r="Q1329">
        <v>5087777.78</v>
      </c>
      <c r="R1329">
        <v>5087777.78</v>
      </c>
      <c r="S1329">
        <v>0</v>
      </c>
      <c r="T1329" s="5">
        <v>0</v>
      </c>
    </row>
    <row r="1330" spans="2:20" x14ac:dyDescent="0.2">
      <c r="B1330" s="2">
        <v>1209951</v>
      </c>
      <c r="C1330" s="2" t="s">
        <v>27</v>
      </c>
      <c r="D1330" s="2" t="s">
        <v>55</v>
      </c>
      <c r="E1330" s="3">
        <v>45881.632349537038</v>
      </c>
      <c r="G1330" s="2" t="s">
        <v>937</v>
      </c>
      <c r="H1330" s="2">
        <v>1740407</v>
      </c>
      <c r="I1330" s="2" t="s">
        <v>418</v>
      </c>
      <c r="L1330" s="4" t="s">
        <v>422</v>
      </c>
      <c r="M1330" s="4">
        <f>+VLOOKUP(L1330,'Cotizacion menor valor'!$C$2:$M$60,11,0)</f>
        <v>3347515.15</v>
      </c>
      <c r="N1330" s="4" t="b">
        <f t="shared" si="20"/>
        <v>1</v>
      </c>
      <c r="O1330">
        <v>21</v>
      </c>
      <c r="P1330" s="2" t="s">
        <v>153</v>
      </c>
      <c r="Q1330">
        <v>3347515.15</v>
      </c>
      <c r="R1330">
        <v>3347515.15</v>
      </c>
      <c r="S1330">
        <v>0</v>
      </c>
      <c r="T1330" s="5">
        <v>0</v>
      </c>
    </row>
    <row r="1331" spans="2:20" x14ac:dyDescent="0.2">
      <c r="B1331" s="2">
        <v>1209951</v>
      </c>
      <c r="C1331" s="2" t="s">
        <v>27</v>
      </c>
      <c r="D1331" s="2" t="s">
        <v>55</v>
      </c>
      <c r="E1331" s="3">
        <v>45881.632349537038</v>
      </c>
      <c r="G1331" s="2" t="s">
        <v>937</v>
      </c>
      <c r="H1331" s="2">
        <v>1740408</v>
      </c>
      <c r="I1331" s="2" t="s">
        <v>431</v>
      </c>
      <c r="L1331" s="4" t="s">
        <v>435</v>
      </c>
      <c r="M1331" s="4">
        <f>+VLOOKUP(L1331,'Cotizacion menor valor'!$C$2:$M$60,11,0)</f>
        <v>1947760.9</v>
      </c>
      <c r="N1331" s="4" t="b">
        <f t="shared" si="20"/>
        <v>1</v>
      </c>
      <c r="O1331">
        <v>21</v>
      </c>
      <c r="P1331" s="2" t="s">
        <v>153</v>
      </c>
      <c r="Q1331">
        <v>1947760.9</v>
      </c>
      <c r="R1331">
        <v>1947760.9</v>
      </c>
      <c r="S1331">
        <v>0</v>
      </c>
      <c r="T1331" s="5">
        <v>0</v>
      </c>
    </row>
    <row r="1332" spans="2:20" x14ac:dyDescent="0.2">
      <c r="B1332" s="2">
        <v>1209951</v>
      </c>
      <c r="C1332" s="2" t="s">
        <v>27</v>
      </c>
      <c r="D1332" s="2" t="s">
        <v>55</v>
      </c>
      <c r="E1332" s="3">
        <v>45881.632349537038</v>
      </c>
      <c r="G1332" s="2" t="s">
        <v>937</v>
      </c>
      <c r="H1332" s="2">
        <v>1740409</v>
      </c>
      <c r="I1332" s="2" t="s">
        <v>444</v>
      </c>
      <c r="L1332" s="4" t="s">
        <v>448</v>
      </c>
      <c r="M1332" s="4">
        <f>+VLOOKUP(L1332,'Cotizacion menor valor'!$C$2:$M$60,11,0)</f>
        <v>2306665.77</v>
      </c>
      <c r="N1332" s="4" t="b">
        <f t="shared" si="20"/>
        <v>1</v>
      </c>
      <c r="O1332">
        <v>21</v>
      </c>
      <c r="P1332" s="2" t="s">
        <v>153</v>
      </c>
      <c r="Q1332">
        <v>2355091.08</v>
      </c>
      <c r="R1332">
        <v>2306665.77</v>
      </c>
      <c r="S1332">
        <v>1016931.51</v>
      </c>
      <c r="T1332" s="5">
        <v>2.0561969093781291E-2</v>
      </c>
    </row>
    <row r="1333" spans="2:20" x14ac:dyDescent="0.2">
      <c r="B1333" s="2">
        <v>1209951</v>
      </c>
      <c r="C1333" s="2" t="s">
        <v>27</v>
      </c>
      <c r="D1333" s="2" t="s">
        <v>55</v>
      </c>
      <c r="E1333" s="3">
        <v>45881.632349537038</v>
      </c>
      <c r="G1333" s="2" t="s">
        <v>937</v>
      </c>
      <c r="H1333" s="2">
        <v>1740410</v>
      </c>
      <c r="I1333" s="2" t="s">
        <v>457</v>
      </c>
      <c r="L1333" s="4" t="s">
        <v>461</v>
      </c>
      <c r="M1333" s="4">
        <f>+VLOOKUP(L1333,'Cotizacion menor valor'!$C$2:$M$60,11,0)</f>
        <v>2306665.77</v>
      </c>
      <c r="N1333" s="4" t="b">
        <f t="shared" si="20"/>
        <v>1</v>
      </c>
      <c r="O1333">
        <v>21</v>
      </c>
      <c r="P1333" s="2" t="s">
        <v>153</v>
      </c>
      <c r="Q1333">
        <v>2355091.08</v>
      </c>
      <c r="R1333">
        <v>2306665.77</v>
      </c>
      <c r="S1333">
        <v>1016931.51</v>
      </c>
      <c r="T1333" s="5">
        <v>2.0561969093781291E-2</v>
      </c>
    </row>
    <row r="1334" spans="2:20" x14ac:dyDescent="0.2">
      <c r="B1334" s="2">
        <v>1209951</v>
      </c>
      <c r="C1334" s="2" t="s">
        <v>27</v>
      </c>
      <c r="D1334" s="2" t="s">
        <v>55</v>
      </c>
      <c r="E1334" s="3">
        <v>45881.632349537038</v>
      </c>
      <c r="G1334" s="2" t="s">
        <v>937</v>
      </c>
      <c r="H1334" s="2">
        <v>1740411</v>
      </c>
      <c r="I1334" s="2" t="s">
        <v>470</v>
      </c>
      <c r="L1334" s="4" t="s">
        <v>474</v>
      </c>
      <c r="M1334" s="4">
        <f>+VLOOKUP(L1334,'Cotizacion menor valor'!$C$2:$M$60,11,0)</f>
        <v>962329</v>
      </c>
      <c r="N1334" s="4" t="b">
        <f t="shared" si="20"/>
        <v>1</v>
      </c>
      <c r="O1334">
        <v>21</v>
      </c>
      <c r="P1334" s="2" t="s">
        <v>153</v>
      </c>
      <c r="Q1334">
        <v>962329</v>
      </c>
      <c r="R1334">
        <v>962329</v>
      </c>
      <c r="S1334">
        <v>0</v>
      </c>
      <c r="T1334" s="5">
        <v>0</v>
      </c>
    </row>
    <row r="1335" spans="2:20" x14ac:dyDescent="0.2">
      <c r="B1335" s="2">
        <v>1209951</v>
      </c>
      <c r="C1335" s="2" t="s">
        <v>27</v>
      </c>
      <c r="D1335" s="2" t="s">
        <v>55</v>
      </c>
      <c r="E1335" s="3">
        <v>45881.632349537038</v>
      </c>
      <c r="G1335" s="2" t="s">
        <v>937</v>
      </c>
      <c r="H1335" s="2">
        <v>1740412</v>
      </c>
      <c r="I1335" s="2" t="s">
        <v>483</v>
      </c>
      <c r="L1335" s="4" t="s">
        <v>487</v>
      </c>
      <c r="M1335" s="4">
        <f>+VLOOKUP(L1335,'Cotizacion menor valor'!$C$2:$M$60,11,0)</f>
        <v>278177.25</v>
      </c>
      <c r="N1335" s="4" t="b">
        <f t="shared" si="20"/>
        <v>1</v>
      </c>
      <c r="O1335">
        <v>21</v>
      </c>
      <c r="P1335" s="2" t="s">
        <v>153</v>
      </c>
      <c r="Q1335">
        <v>278177.25</v>
      </c>
      <c r="R1335">
        <v>278177.25</v>
      </c>
      <c r="S1335">
        <v>0</v>
      </c>
      <c r="T1335" s="5">
        <v>0</v>
      </c>
    </row>
    <row r="1336" spans="2:20" x14ac:dyDescent="0.2">
      <c r="B1336" s="2">
        <v>1209951</v>
      </c>
      <c r="C1336" s="2" t="s">
        <v>27</v>
      </c>
      <c r="D1336" s="2" t="s">
        <v>55</v>
      </c>
      <c r="E1336" s="3">
        <v>45881.632349537038</v>
      </c>
      <c r="G1336" s="2" t="s">
        <v>937</v>
      </c>
      <c r="H1336" s="2">
        <v>1740413</v>
      </c>
      <c r="I1336" s="2" t="s">
        <v>496</v>
      </c>
      <c r="L1336" s="4" t="s">
        <v>500</v>
      </c>
      <c r="M1336" s="4">
        <f>+VLOOKUP(L1336,'Cotizacion menor valor'!$C$2:$M$60,11,0)</f>
        <v>278177.25</v>
      </c>
      <c r="N1336" s="4" t="b">
        <f t="shared" si="20"/>
        <v>1</v>
      </c>
      <c r="O1336">
        <v>21</v>
      </c>
      <c r="P1336" s="2" t="s">
        <v>153</v>
      </c>
      <c r="Q1336">
        <v>278177.25</v>
      </c>
      <c r="R1336">
        <v>278177.25</v>
      </c>
      <c r="S1336">
        <v>0</v>
      </c>
      <c r="T1336" s="5">
        <v>0</v>
      </c>
    </row>
    <row r="1337" spans="2:20" x14ac:dyDescent="0.2">
      <c r="B1337" s="2">
        <v>1209951</v>
      </c>
      <c r="C1337" s="2" t="s">
        <v>27</v>
      </c>
      <c r="D1337" s="2" t="s">
        <v>55</v>
      </c>
      <c r="E1337" s="3">
        <v>45881.632349537038</v>
      </c>
      <c r="G1337" s="2" t="s">
        <v>937</v>
      </c>
      <c r="H1337" s="2">
        <v>1740414</v>
      </c>
      <c r="I1337" s="2" t="s">
        <v>509</v>
      </c>
      <c r="L1337" s="4" t="s">
        <v>513</v>
      </c>
      <c r="M1337" s="4">
        <f>+VLOOKUP(L1337,'Cotizacion menor valor'!$C$2:$M$60,11,0)</f>
        <v>2471351.1</v>
      </c>
      <c r="N1337" s="4" t="b">
        <f t="shared" si="20"/>
        <v>1</v>
      </c>
      <c r="O1337">
        <v>21</v>
      </c>
      <c r="P1337" s="2" t="s">
        <v>153</v>
      </c>
      <c r="Q1337">
        <v>2846724.3</v>
      </c>
      <c r="R1337">
        <v>2471351.1</v>
      </c>
      <c r="S1337">
        <v>7882837.2000000002</v>
      </c>
      <c r="T1337" s="5">
        <v>0.13186145212586972</v>
      </c>
    </row>
    <row r="1338" spans="2:20" x14ac:dyDescent="0.2">
      <c r="B1338" s="2">
        <v>1209951</v>
      </c>
      <c r="C1338" s="2" t="s">
        <v>27</v>
      </c>
      <c r="D1338" s="2" t="s">
        <v>55</v>
      </c>
      <c r="E1338" s="3">
        <v>45881.632349537038</v>
      </c>
      <c r="G1338" s="2" t="s">
        <v>937</v>
      </c>
      <c r="H1338" s="2">
        <v>1740415</v>
      </c>
      <c r="I1338" s="2" t="s">
        <v>522</v>
      </c>
      <c r="L1338" s="4" t="s">
        <v>526</v>
      </c>
      <c r="M1338" s="4">
        <f>+VLOOKUP(L1338,'Cotizacion menor valor'!$C$2:$M$60,11,0)</f>
        <v>1948296.5</v>
      </c>
      <c r="N1338" s="4" t="b">
        <f t="shared" si="20"/>
        <v>1</v>
      </c>
      <c r="O1338">
        <v>21</v>
      </c>
      <c r="P1338" s="2" t="s">
        <v>153</v>
      </c>
      <c r="Q1338">
        <v>2175998.6</v>
      </c>
      <c r="R1338">
        <v>1948296.5</v>
      </c>
      <c r="S1338">
        <v>4781744.0999999996</v>
      </c>
      <c r="T1338" s="5">
        <v>0.10464257651636356</v>
      </c>
    </row>
    <row r="1339" spans="2:20" x14ac:dyDescent="0.2">
      <c r="B1339" s="2">
        <v>1209951</v>
      </c>
      <c r="C1339" s="2" t="s">
        <v>27</v>
      </c>
      <c r="D1339" s="2" t="s">
        <v>55</v>
      </c>
      <c r="E1339" s="3">
        <v>45881.632349537038</v>
      </c>
      <c r="G1339" s="2" t="s">
        <v>937</v>
      </c>
      <c r="H1339" s="2">
        <v>1740416</v>
      </c>
      <c r="I1339" s="2" t="s">
        <v>535</v>
      </c>
      <c r="L1339" s="4" t="s">
        <v>539</v>
      </c>
      <c r="M1339" s="4">
        <f>+VLOOKUP(L1339,'Cotizacion menor valor'!$C$2:$M$60,11,0)</f>
        <v>1948296.5</v>
      </c>
      <c r="N1339" s="4" t="b">
        <f t="shared" si="20"/>
        <v>1</v>
      </c>
      <c r="O1339">
        <v>21</v>
      </c>
      <c r="P1339" s="2" t="s">
        <v>153</v>
      </c>
      <c r="Q1339">
        <v>2175998.6</v>
      </c>
      <c r="R1339">
        <v>1948296.5</v>
      </c>
      <c r="S1339">
        <v>4781744.0999999996</v>
      </c>
      <c r="T1339" s="5">
        <v>0.10464257651636356</v>
      </c>
    </row>
    <row r="1340" spans="2:20" x14ac:dyDescent="0.2">
      <c r="B1340" s="2">
        <v>1209951</v>
      </c>
      <c r="C1340" s="2" t="s">
        <v>27</v>
      </c>
      <c r="D1340" s="2" t="s">
        <v>55</v>
      </c>
      <c r="E1340" s="3">
        <v>45881.632349537038</v>
      </c>
      <c r="G1340" s="2" t="s">
        <v>937</v>
      </c>
      <c r="H1340" s="2">
        <v>1740417</v>
      </c>
      <c r="I1340" s="2" t="s">
        <v>548</v>
      </c>
      <c r="L1340" s="4" t="s">
        <v>552</v>
      </c>
      <c r="M1340" s="4">
        <f>+VLOOKUP(L1340,'Cotizacion menor valor'!$C$2:$M$60,11,0)</f>
        <v>8006931.5999999996</v>
      </c>
      <c r="N1340" s="4" t="b">
        <f t="shared" si="20"/>
        <v>1</v>
      </c>
      <c r="O1340">
        <v>21</v>
      </c>
      <c r="P1340" s="2" t="s">
        <v>153</v>
      </c>
      <c r="Q1340">
        <v>9732372.1500000004</v>
      </c>
      <c r="R1340">
        <v>8006931.5999999996</v>
      </c>
      <c r="S1340">
        <v>36234251.549999997</v>
      </c>
      <c r="T1340" s="5">
        <v>0.17728879695583774</v>
      </c>
    </row>
    <row r="1341" spans="2:20" x14ac:dyDescent="0.2">
      <c r="B1341" s="2">
        <v>1209951</v>
      </c>
      <c r="C1341" s="2" t="s">
        <v>27</v>
      </c>
      <c r="D1341" s="2" t="s">
        <v>55</v>
      </c>
      <c r="E1341" s="3">
        <v>45881.632349537038</v>
      </c>
      <c r="G1341" s="2" t="s">
        <v>937</v>
      </c>
      <c r="H1341" s="2">
        <v>1740418</v>
      </c>
      <c r="I1341" s="2" t="s">
        <v>561</v>
      </c>
      <c r="L1341" s="4" t="s">
        <v>565</v>
      </c>
      <c r="M1341" s="4">
        <f>+VLOOKUP(L1341,'Cotizacion menor valor'!$C$2:$M$60,11,0)</f>
        <v>5892156.2000000002</v>
      </c>
      <c r="N1341" s="4" t="b">
        <f t="shared" si="20"/>
        <v>1</v>
      </c>
      <c r="O1341">
        <v>21</v>
      </c>
      <c r="P1341" s="2" t="s">
        <v>153</v>
      </c>
      <c r="Q1341">
        <v>7457024.9000000004</v>
      </c>
      <c r="R1341">
        <v>5892156.2000000002</v>
      </c>
      <c r="S1341">
        <v>32862242.699999999</v>
      </c>
      <c r="T1341" s="5">
        <v>0.20985161253786347</v>
      </c>
    </row>
    <row r="1342" spans="2:20" x14ac:dyDescent="0.2">
      <c r="B1342" s="2">
        <v>1209951</v>
      </c>
      <c r="C1342" s="2" t="s">
        <v>27</v>
      </c>
      <c r="D1342" s="2" t="s">
        <v>55</v>
      </c>
      <c r="E1342" s="3">
        <v>45881.632349537038</v>
      </c>
      <c r="G1342" s="2" t="s">
        <v>937</v>
      </c>
      <c r="H1342" s="2">
        <v>1740419</v>
      </c>
      <c r="I1342" s="2" t="s">
        <v>574</v>
      </c>
      <c r="L1342" s="4" t="s">
        <v>578</v>
      </c>
      <c r="M1342" s="4">
        <f>+VLOOKUP(L1342,'Cotizacion menor valor'!$C$2:$M$60,11,0)</f>
        <v>5892156.2000000002</v>
      </c>
      <c r="N1342" s="4" t="b">
        <f t="shared" si="20"/>
        <v>1</v>
      </c>
      <c r="O1342">
        <v>21</v>
      </c>
      <c r="P1342" s="2" t="s">
        <v>153</v>
      </c>
      <c r="Q1342">
        <v>7457024.9000000004</v>
      </c>
      <c r="R1342">
        <v>5892156.2000000002</v>
      </c>
      <c r="S1342">
        <v>32862242.699999999</v>
      </c>
      <c r="T1342" s="5">
        <v>0.20985161253786347</v>
      </c>
    </row>
    <row r="1343" spans="2:20" x14ac:dyDescent="0.2">
      <c r="B1343" s="2">
        <v>1209951</v>
      </c>
      <c r="C1343" s="2" t="s">
        <v>27</v>
      </c>
      <c r="D1343" s="2" t="s">
        <v>55</v>
      </c>
      <c r="E1343" s="3">
        <v>45881.632349537038</v>
      </c>
      <c r="G1343" s="2" t="s">
        <v>937</v>
      </c>
      <c r="H1343" s="2">
        <v>1740420</v>
      </c>
      <c r="I1343" s="2" t="s">
        <v>587</v>
      </c>
      <c r="L1343" s="4" t="s">
        <v>591</v>
      </c>
      <c r="M1343" s="4">
        <f>+VLOOKUP(L1343,'Cotizacion menor valor'!$C$2:$M$60,11,0)</f>
        <v>1694828.95</v>
      </c>
      <c r="N1343" s="4" t="b">
        <f t="shared" si="20"/>
        <v>1</v>
      </c>
      <c r="O1343">
        <v>21</v>
      </c>
      <c r="P1343" s="2" t="s">
        <v>153</v>
      </c>
      <c r="Q1343">
        <v>1694828.95</v>
      </c>
      <c r="R1343">
        <v>1694828.95</v>
      </c>
      <c r="S1343">
        <v>0</v>
      </c>
      <c r="T1343" s="5">
        <v>0</v>
      </c>
    </row>
    <row r="1344" spans="2:20" x14ac:dyDescent="0.2">
      <c r="B1344" s="2">
        <v>1209951</v>
      </c>
      <c r="C1344" s="2" t="s">
        <v>27</v>
      </c>
      <c r="D1344" s="2" t="s">
        <v>55</v>
      </c>
      <c r="E1344" s="3">
        <v>45881.632349537038</v>
      </c>
      <c r="G1344" s="2" t="s">
        <v>937</v>
      </c>
      <c r="H1344" s="2">
        <v>1740421</v>
      </c>
      <c r="I1344" s="2" t="s">
        <v>600</v>
      </c>
      <c r="L1344" s="4" t="s">
        <v>604</v>
      </c>
      <c r="M1344" s="4">
        <f>+VLOOKUP(L1344,'Cotizacion menor valor'!$C$2:$M$60,11,0)</f>
        <v>1935411.2</v>
      </c>
      <c r="N1344" s="4" t="b">
        <f t="shared" si="20"/>
        <v>1</v>
      </c>
      <c r="O1344">
        <v>21</v>
      </c>
      <c r="P1344" s="2" t="s">
        <v>153</v>
      </c>
      <c r="Q1344">
        <v>1935411.2</v>
      </c>
      <c r="R1344">
        <v>1935411.2</v>
      </c>
      <c r="S1344">
        <v>0</v>
      </c>
      <c r="T1344" s="5">
        <v>0</v>
      </c>
    </row>
    <row r="1345" spans="2:20" x14ac:dyDescent="0.2">
      <c r="B1345" s="2">
        <v>1209951</v>
      </c>
      <c r="C1345" s="2" t="s">
        <v>27</v>
      </c>
      <c r="D1345" s="2" t="s">
        <v>55</v>
      </c>
      <c r="E1345" s="3">
        <v>45881.632349537038</v>
      </c>
      <c r="G1345" s="2" t="s">
        <v>937</v>
      </c>
      <c r="H1345" s="2">
        <v>1740422</v>
      </c>
      <c r="I1345" s="2" t="s">
        <v>613</v>
      </c>
      <c r="L1345" s="4" t="s">
        <v>617</v>
      </c>
      <c r="M1345" s="4">
        <f>+VLOOKUP(L1345,'Cotizacion menor valor'!$C$2:$M$60,11,0)</f>
        <v>4886918.2</v>
      </c>
      <c r="N1345" s="4" t="b">
        <f t="shared" si="20"/>
        <v>1</v>
      </c>
      <c r="O1345">
        <v>21</v>
      </c>
      <c r="P1345" s="2" t="s">
        <v>153</v>
      </c>
      <c r="Q1345">
        <v>4886918.2</v>
      </c>
      <c r="R1345">
        <v>4886918.2</v>
      </c>
      <c r="S1345">
        <v>0</v>
      </c>
      <c r="T1345" s="5">
        <v>0</v>
      </c>
    </row>
    <row r="1346" spans="2:20" x14ac:dyDescent="0.2">
      <c r="B1346" s="2">
        <v>1209951</v>
      </c>
      <c r="C1346" s="2" t="s">
        <v>27</v>
      </c>
      <c r="D1346" s="2" t="s">
        <v>55</v>
      </c>
      <c r="E1346" s="3">
        <v>45881.632349537038</v>
      </c>
      <c r="G1346" s="2" t="s">
        <v>937</v>
      </c>
      <c r="H1346" s="2">
        <v>1740423</v>
      </c>
      <c r="I1346" s="2" t="s">
        <v>626</v>
      </c>
      <c r="L1346" s="4" t="s">
        <v>630</v>
      </c>
      <c r="M1346" s="4">
        <f>+VLOOKUP(L1346,'Cotizacion menor valor'!$C$2:$M$60,11,0)</f>
        <v>2168996.63</v>
      </c>
      <c r="N1346" s="4" t="b">
        <f t="shared" si="20"/>
        <v>1</v>
      </c>
      <c r="O1346">
        <v>21</v>
      </c>
      <c r="P1346" s="2" t="s">
        <v>153</v>
      </c>
      <c r="Q1346">
        <v>2168996.63</v>
      </c>
      <c r="R1346">
        <v>2168996.63</v>
      </c>
      <c r="S1346">
        <v>0</v>
      </c>
      <c r="T1346" s="5">
        <v>0</v>
      </c>
    </row>
    <row r="1347" spans="2:20" x14ac:dyDescent="0.2">
      <c r="B1347" s="2">
        <v>1209951</v>
      </c>
      <c r="C1347" s="2" t="s">
        <v>27</v>
      </c>
      <c r="D1347" s="2" t="s">
        <v>55</v>
      </c>
      <c r="E1347" s="3">
        <v>45881.632349537038</v>
      </c>
      <c r="G1347" s="2" t="s">
        <v>937</v>
      </c>
      <c r="H1347" s="2">
        <v>1740424</v>
      </c>
      <c r="I1347" s="2" t="s">
        <v>639</v>
      </c>
      <c r="L1347" t="s">
        <v>643</v>
      </c>
      <c r="M1347" s="4">
        <f>+VLOOKUP(L1347,'Cotizacion menor valor'!$C$2:$M$60,11,0)</f>
        <v>320683.68</v>
      </c>
      <c r="N1347" s="4" t="b">
        <f t="shared" ref="N1347:N1410" si="21">IFERROR(M1347=R1347,"n/a")</f>
        <v>1</v>
      </c>
      <c r="O1347">
        <v>21</v>
      </c>
      <c r="P1347" s="2" t="s">
        <v>153</v>
      </c>
      <c r="Q1347">
        <v>424529.97</v>
      </c>
      <c r="R1347">
        <v>320683.68</v>
      </c>
      <c r="S1347">
        <v>2180772.09</v>
      </c>
      <c r="T1347" s="5">
        <v>0.24461474416046528</v>
      </c>
    </row>
    <row r="1348" spans="2:20" x14ac:dyDescent="0.2">
      <c r="B1348" s="2">
        <v>1209951</v>
      </c>
      <c r="C1348" s="2" t="s">
        <v>27</v>
      </c>
      <c r="D1348" s="2" t="s">
        <v>55</v>
      </c>
      <c r="E1348" s="3">
        <v>45881.632349537038</v>
      </c>
      <c r="G1348" s="2" t="s">
        <v>937</v>
      </c>
      <c r="H1348" s="2">
        <v>1740425</v>
      </c>
      <c r="I1348" s="2" t="s">
        <v>652</v>
      </c>
      <c r="L1348" s="4" t="s">
        <v>656</v>
      </c>
      <c r="M1348" s="4">
        <f>+VLOOKUP(L1348,'Cotizacion menor valor'!$C$2:$M$60,11,0)</f>
        <v>42581.88</v>
      </c>
      <c r="N1348" s="4" t="b">
        <f t="shared" si="21"/>
        <v>1</v>
      </c>
      <c r="O1348">
        <v>21</v>
      </c>
      <c r="P1348" s="2" t="s">
        <v>153</v>
      </c>
      <c r="Q1348">
        <v>42581.88</v>
      </c>
      <c r="R1348">
        <v>42581.88</v>
      </c>
      <c r="S1348">
        <v>0</v>
      </c>
      <c r="T1348" s="5">
        <v>0</v>
      </c>
    </row>
    <row r="1349" spans="2:20" x14ac:dyDescent="0.2">
      <c r="B1349" s="2">
        <v>1209951</v>
      </c>
      <c r="C1349" s="2" t="s">
        <v>27</v>
      </c>
      <c r="D1349" s="2" t="s">
        <v>55</v>
      </c>
      <c r="E1349" s="3">
        <v>45881.632349537038</v>
      </c>
      <c r="G1349" s="2" t="s">
        <v>937</v>
      </c>
      <c r="H1349" s="2">
        <v>1740426</v>
      </c>
      <c r="I1349" s="2" t="s">
        <v>665</v>
      </c>
      <c r="L1349" s="4" t="s">
        <v>669</v>
      </c>
      <c r="M1349" s="4">
        <f>+VLOOKUP(L1349,'Cotizacion menor valor'!$C$2:$M$60,11,0)</f>
        <v>2020798.2</v>
      </c>
      <c r="N1349" s="4" t="b">
        <f t="shared" si="21"/>
        <v>1</v>
      </c>
      <c r="O1349">
        <v>21</v>
      </c>
      <c r="P1349" s="2" t="s">
        <v>153</v>
      </c>
      <c r="Q1349">
        <v>2020798.2</v>
      </c>
      <c r="R1349">
        <v>2020798.2</v>
      </c>
      <c r="S1349">
        <v>0</v>
      </c>
      <c r="T1349" s="5">
        <v>0</v>
      </c>
    </row>
    <row r="1350" spans="2:20" x14ac:dyDescent="0.2">
      <c r="B1350" s="2">
        <v>1209951</v>
      </c>
      <c r="C1350" s="2" t="s">
        <v>27</v>
      </c>
      <c r="D1350" s="2" t="s">
        <v>55</v>
      </c>
      <c r="E1350" s="3">
        <v>45881.632349537038</v>
      </c>
      <c r="G1350" s="2" t="s">
        <v>937</v>
      </c>
      <c r="H1350" s="2">
        <v>1740427</v>
      </c>
      <c r="I1350" s="2" t="s">
        <v>678</v>
      </c>
      <c r="L1350" s="4" t="s">
        <v>682</v>
      </c>
      <c r="M1350" s="4">
        <f>+VLOOKUP(L1350,'Cotizacion menor valor'!$C$2:$M$60,11,0)</f>
        <v>2203927.0499999998</v>
      </c>
      <c r="N1350" s="4" t="b">
        <f t="shared" si="21"/>
        <v>1</v>
      </c>
      <c r="O1350">
        <v>21</v>
      </c>
      <c r="P1350" s="2" t="s">
        <v>153</v>
      </c>
      <c r="Q1350">
        <v>2203927.0499999998</v>
      </c>
      <c r="R1350">
        <v>2203927.0499999998</v>
      </c>
      <c r="S1350">
        <v>0</v>
      </c>
      <c r="T1350" s="5">
        <v>0</v>
      </c>
    </row>
    <row r="1351" spans="2:20" x14ac:dyDescent="0.2">
      <c r="B1351" s="2">
        <v>1209951</v>
      </c>
      <c r="C1351" s="2" t="s">
        <v>27</v>
      </c>
      <c r="D1351" s="2" t="s">
        <v>55</v>
      </c>
      <c r="E1351" s="3">
        <v>45881.632349537038</v>
      </c>
      <c r="G1351" s="2" t="s">
        <v>937</v>
      </c>
      <c r="H1351" s="2">
        <v>1740428</v>
      </c>
      <c r="I1351" s="2" t="s">
        <v>691</v>
      </c>
      <c r="L1351" s="4" t="s">
        <v>695</v>
      </c>
      <c r="M1351" s="4">
        <f>+VLOOKUP(L1351,'Cotizacion menor valor'!$C$2:$M$60,11,0)</f>
        <v>1609977.55</v>
      </c>
      <c r="N1351" s="4" t="b">
        <f t="shared" si="21"/>
        <v>1</v>
      </c>
      <c r="O1351">
        <v>21</v>
      </c>
      <c r="P1351" s="2" t="s">
        <v>153</v>
      </c>
      <c r="Q1351">
        <v>3389657.9</v>
      </c>
      <c r="R1351">
        <v>1609977.55</v>
      </c>
      <c r="S1351">
        <v>37373287.350000001</v>
      </c>
      <c r="T1351" s="5">
        <v>0.52503243763920837</v>
      </c>
    </row>
    <row r="1352" spans="2:20" x14ac:dyDescent="0.2">
      <c r="B1352" s="2">
        <v>1209951</v>
      </c>
      <c r="C1352" s="2" t="s">
        <v>27</v>
      </c>
      <c r="D1352" s="2" t="s">
        <v>55</v>
      </c>
      <c r="E1352" s="3">
        <v>45881.632349537038</v>
      </c>
      <c r="G1352" s="2" t="s">
        <v>937</v>
      </c>
      <c r="H1352" s="2">
        <v>1740429</v>
      </c>
      <c r="I1352" s="2" t="s">
        <v>704</v>
      </c>
      <c r="L1352" s="4" t="s">
        <v>708</v>
      </c>
      <c r="M1352" s="4">
        <f>+VLOOKUP(L1352,'Cotizacion menor valor'!$C$2:$M$60,11,0)</f>
        <v>784886.22</v>
      </c>
      <c r="N1352" s="4" t="b">
        <f t="shared" si="21"/>
        <v>1</v>
      </c>
      <c r="O1352">
        <v>21</v>
      </c>
      <c r="P1352" s="2" t="s">
        <v>153</v>
      </c>
      <c r="Q1352">
        <v>888550.56</v>
      </c>
      <c r="R1352">
        <v>784886.22</v>
      </c>
      <c r="S1352">
        <v>2176951.14</v>
      </c>
      <c r="T1352" s="5">
        <v>0.11666678821292961</v>
      </c>
    </row>
    <row r="1353" spans="2:20" x14ac:dyDescent="0.2">
      <c r="B1353" s="2">
        <v>1209951</v>
      </c>
      <c r="C1353" s="2" t="s">
        <v>27</v>
      </c>
      <c r="D1353" s="2" t="s">
        <v>55</v>
      </c>
      <c r="E1353" s="3">
        <v>45881.632349537038</v>
      </c>
      <c r="G1353" s="2" t="s">
        <v>937</v>
      </c>
      <c r="H1353" s="2">
        <v>1740430</v>
      </c>
      <c r="I1353" s="2" t="s">
        <v>717</v>
      </c>
      <c r="L1353" s="4" t="s">
        <v>721</v>
      </c>
      <c r="M1353" s="4">
        <f>+VLOOKUP(L1353,'Cotizacion menor valor'!$C$2:$M$60,11,0)</f>
        <v>1808913.23</v>
      </c>
      <c r="N1353" s="4" t="b">
        <f t="shared" si="21"/>
        <v>1</v>
      </c>
      <c r="O1353">
        <v>21</v>
      </c>
      <c r="P1353" s="2" t="s">
        <v>153</v>
      </c>
      <c r="Q1353">
        <v>1808913.23</v>
      </c>
      <c r="R1353">
        <v>1808913.23</v>
      </c>
      <c r="S1353">
        <v>0</v>
      </c>
      <c r="T1353" s="5">
        <v>0</v>
      </c>
    </row>
    <row r="1354" spans="2:20" x14ac:dyDescent="0.2">
      <c r="B1354" s="2">
        <v>1209951</v>
      </c>
      <c r="C1354" s="2" t="s">
        <v>27</v>
      </c>
      <c r="D1354" s="2" t="s">
        <v>55</v>
      </c>
      <c r="E1354" s="3">
        <v>45881.632349537038</v>
      </c>
      <c r="G1354" s="2" t="s">
        <v>937</v>
      </c>
      <c r="H1354" s="2">
        <v>1740431</v>
      </c>
      <c r="I1354" s="2" t="s">
        <v>730</v>
      </c>
      <c r="L1354" s="4" t="s">
        <v>734</v>
      </c>
      <c r="M1354" s="4">
        <f>+VLOOKUP(L1354,'Cotizacion menor valor'!$C$2:$M$60,11,0)</f>
        <v>360340.35</v>
      </c>
      <c r="N1354" s="4" t="b">
        <f t="shared" si="21"/>
        <v>1</v>
      </c>
      <c r="O1354">
        <v>21</v>
      </c>
      <c r="P1354" s="2" t="s">
        <v>153</v>
      </c>
      <c r="Q1354">
        <v>2824713.2</v>
      </c>
      <c r="R1354">
        <v>360340.35</v>
      </c>
      <c r="S1354">
        <v>51751829.850000001</v>
      </c>
      <c r="T1354" s="5">
        <v>0.87243294292673679</v>
      </c>
    </row>
    <row r="1355" spans="2:20" x14ac:dyDescent="0.2">
      <c r="B1355" s="2">
        <v>1209951</v>
      </c>
      <c r="C1355" s="2" t="s">
        <v>27</v>
      </c>
      <c r="D1355" s="2" t="s">
        <v>55</v>
      </c>
      <c r="E1355" s="3">
        <v>45881.632349537038</v>
      </c>
      <c r="G1355" s="2" t="s">
        <v>937</v>
      </c>
      <c r="H1355" s="2">
        <v>1740432</v>
      </c>
      <c r="I1355" s="2" t="s">
        <v>743</v>
      </c>
      <c r="L1355" s="4" t="s">
        <v>747</v>
      </c>
      <c r="M1355" s="4">
        <f>+VLOOKUP(L1355,'Cotizacion menor valor'!$C$2:$M$60,11,0)</f>
        <v>5197933.74</v>
      </c>
      <c r="N1355" s="4" t="b">
        <f t="shared" si="21"/>
        <v>1</v>
      </c>
      <c r="O1355">
        <v>21</v>
      </c>
      <c r="P1355" s="2" t="s">
        <v>153</v>
      </c>
      <c r="Q1355">
        <v>11419794.66</v>
      </c>
      <c r="R1355">
        <v>5197933.74</v>
      </c>
      <c r="S1355">
        <v>130659079.31999999</v>
      </c>
      <c r="T1355" s="5">
        <v>0.54483124305144026</v>
      </c>
    </row>
    <row r="1356" spans="2:20" x14ac:dyDescent="0.2">
      <c r="B1356" s="2">
        <v>1209951</v>
      </c>
      <c r="C1356" s="2" t="s">
        <v>27</v>
      </c>
      <c r="D1356" s="2" t="s">
        <v>55</v>
      </c>
      <c r="E1356" s="3">
        <v>45881.632349537038</v>
      </c>
      <c r="G1356" s="2" t="s">
        <v>937</v>
      </c>
      <c r="H1356" s="2">
        <v>1740433</v>
      </c>
      <c r="I1356" s="2" t="s">
        <v>756</v>
      </c>
      <c r="L1356" s="4" t="s">
        <v>760</v>
      </c>
      <c r="M1356" s="4">
        <f>+VLOOKUP(L1356,'Cotizacion menor valor'!$C$2:$M$60,11,0)</f>
        <v>1401935.47</v>
      </c>
      <c r="N1356" s="4" t="b">
        <f t="shared" si="21"/>
        <v>1</v>
      </c>
      <c r="O1356">
        <v>21</v>
      </c>
      <c r="P1356" s="2" t="s">
        <v>153</v>
      </c>
      <c r="Q1356">
        <v>1401935.47</v>
      </c>
      <c r="R1356">
        <v>1401935.47</v>
      </c>
      <c r="S1356">
        <v>0</v>
      </c>
      <c r="T1356" s="5">
        <v>0</v>
      </c>
    </row>
    <row r="1357" spans="2:20" x14ac:dyDescent="0.2">
      <c r="B1357" s="2">
        <v>1209951</v>
      </c>
      <c r="C1357" s="2" t="s">
        <v>27</v>
      </c>
      <c r="D1357" s="2" t="s">
        <v>55</v>
      </c>
      <c r="E1357" s="3">
        <v>45881.632349537038</v>
      </c>
      <c r="G1357" s="2" t="s">
        <v>937</v>
      </c>
      <c r="H1357" s="2">
        <v>1740434</v>
      </c>
      <c r="I1357" s="2" t="s">
        <v>769</v>
      </c>
      <c r="L1357" s="4" t="s">
        <v>773</v>
      </c>
      <c r="M1357" s="4">
        <f>+VLOOKUP(L1357,'Cotizacion menor valor'!$C$2:$M$60,11,0)</f>
        <v>463017.98</v>
      </c>
      <c r="N1357" s="4" t="b">
        <f t="shared" si="21"/>
        <v>1</v>
      </c>
      <c r="O1357">
        <v>21</v>
      </c>
      <c r="P1357" s="2" t="s">
        <v>153</v>
      </c>
      <c r="Q1357">
        <v>993037.24</v>
      </c>
      <c r="R1357">
        <v>463017.98</v>
      </c>
      <c r="S1357">
        <v>11130404.460000001</v>
      </c>
      <c r="T1357" s="5">
        <v>0.53373553241568261</v>
      </c>
    </row>
    <row r="1358" spans="2:20" x14ac:dyDescent="0.2">
      <c r="B1358" s="2">
        <v>1209951</v>
      </c>
      <c r="C1358" s="2" t="s">
        <v>27</v>
      </c>
      <c r="D1358" s="2" t="s">
        <v>55</v>
      </c>
      <c r="E1358" s="3">
        <v>45881.632349537038</v>
      </c>
      <c r="G1358" s="2" t="s">
        <v>937</v>
      </c>
      <c r="H1358" s="2">
        <v>1740435</v>
      </c>
      <c r="I1358" s="2" t="s">
        <v>782</v>
      </c>
      <c r="L1358" s="4" t="s">
        <v>786</v>
      </c>
      <c r="M1358" s="4">
        <f>+VLOOKUP(L1358,'Cotizacion menor valor'!$C$2:$M$60,11,0)</f>
        <v>1287767.8</v>
      </c>
      <c r="N1358" s="4" t="b">
        <f t="shared" si="21"/>
        <v>1</v>
      </c>
      <c r="O1358">
        <v>21</v>
      </c>
      <c r="P1358" s="2" t="s">
        <v>153</v>
      </c>
      <c r="Q1358">
        <v>1864526.6</v>
      </c>
      <c r="R1358">
        <v>1287767.8</v>
      </c>
      <c r="S1358">
        <v>12111934.800000001</v>
      </c>
      <c r="T1358" s="5">
        <v>0.30933256731226039</v>
      </c>
    </row>
    <row r="1359" spans="2:20" x14ac:dyDescent="0.2">
      <c r="B1359" s="2">
        <v>1209951</v>
      </c>
      <c r="C1359" s="2" t="s">
        <v>27</v>
      </c>
      <c r="D1359" s="2" t="s">
        <v>55</v>
      </c>
      <c r="E1359" s="3">
        <v>45881.632349537038</v>
      </c>
      <c r="G1359" s="2" t="s">
        <v>937</v>
      </c>
      <c r="H1359" s="2">
        <v>1740436</v>
      </c>
      <c r="I1359" s="2" t="s">
        <v>795</v>
      </c>
      <c r="L1359" s="4" t="s">
        <v>799</v>
      </c>
      <c r="M1359" s="4">
        <f>+VLOOKUP(L1359,'Cotizacion menor valor'!$C$2:$M$60,11,0)</f>
        <v>711988.41</v>
      </c>
      <c r="N1359" s="4" t="b">
        <f t="shared" si="21"/>
        <v>1</v>
      </c>
      <c r="O1359">
        <v>21</v>
      </c>
      <c r="P1359" s="2" t="s">
        <v>153</v>
      </c>
      <c r="Q1359">
        <v>3077840.67</v>
      </c>
      <c r="R1359">
        <v>711988.41</v>
      </c>
      <c r="S1359">
        <v>49682897.460000001</v>
      </c>
      <c r="T1359" s="5">
        <v>0.76867275264122104</v>
      </c>
    </row>
    <row r="1360" spans="2:20" x14ac:dyDescent="0.2">
      <c r="B1360" s="2">
        <v>1209951</v>
      </c>
      <c r="C1360" s="2" t="s">
        <v>27</v>
      </c>
      <c r="D1360" s="2" t="s">
        <v>55</v>
      </c>
      <c r="E1360" s="3">
        <v>45881.632349537038</v>
      </c>
      <c r="G1360" s="2" t="s">
        <v>937</v>
      </c>
      <c r="H1360" s="2">
        <v>1740437</v>
      </c>
      <c r="I1360" s="2" t="s">
        <v>808</v>
      </c>
      <c r="L1360" s="4" t="s">
        <v>812</v>
      </c>
      <c r="M1360" s="4">
        <f>+VLOOKUP(L1360,'Cotizacion menor valor'!$C$2:$M$60,11,0)</f>
        <v>302802.92</v>
      </c>
      <c r="N1360" s="4" t="b">
        <f t="shared" si="21"/>
        <v>1</v>
      </c>
      <c r="O1360">
        <v>21</v>
      </c>
      <c r="P1360" s="2" t="s">
        <v>153</v>
      </c>
      <c r="Q1360">
        <v>806277.36</v>
      </c>
      <c r="R1360">
        <v>302802.92</v>
      </c>
      <c r="S1360">
        <v>10572963.24</v>
      </c>
      <c r="T1360" s="5">
        <v>0.62444323129698198</v>
      </c>
    </row>
    <row r="1361" spans="2:20" x14ac:dyDescent="0.2">
      <c r="B1361" s="2">
        <v>1209951</v>
      </c>
      <c r="C1361" s="2" t="s">
        <v>27</v>
      </c>
      <c r="D1361" s="2" t="s">
        <v>55</v>
      </c>
      <c r="E1361" s="3">
        <v>45881.632349537038</v>
      </c>
      <c r="G1361" s="2" t="s">
        <v>937</v>
      </c>
      <c r="H1361" s="2">
        <v>1740438</v>
      </c>
      <c r="I1361" s="2" t="s">
        <v>821</v>
      </c>
      <c r="L1361" s="4" t="s">
        <v>825</v>
      </c>
      <c r="M1361" s="4">
        <f>+VLOOKUP(L1361,'Cotizacion menor valor'!$C$2:$M$60,11,0)</f>
        <v>10613242.800000001</v>
      </c>
      <c r="N1361" s="4" t="b">
        <f t="shared" si="21"/>
        <v>1</v>
      </c>
      <c r="O1361">
        <v>21</v>
      </c>
      <c r="P1361" s="2" t="s">
        <v>153</v>
      </c>
      <c r="Q1361">
        <v>14150990.4</v>
      </c>
      <c r="R1361">
        <v>10613242.800000001</v>
      </c>
      <c r="S1361">
        <v>74292699.599999994</v>
      </c>
      <c r="T1361" s="5">
        <v>0.25</v>
      </c>
    </row>
    <row r="1362" spans="2:20" x14ac:dyDescent="0.2">
      <c r="B1362" s="2">
        <v>1209951</v>
      </c>
      <c r="C1362" s="2" t="s">
        <v>27</v>
      </c>
      <c r="D1362" s="2" t="s">
        <v>55</v>
      </c>
      <c r="E1362" s="3">
        <v>45881.632349537038</v>
      </c>
      <c r="G1362" s="2" t="s">
        <v>937</v>
      </c>
      <c r="H1362" s="2">
        <v>1740439</v>
      </c>
      <c r="I1362" s="2" t="s">
        <v>834</v>
      </c>
      <c r="L1362" s="4" t="s">
        <v>838</v>
      </c>
      <c r="M1362" s="4">
        <f>+VLOOKUP(L1362,'Cotizacion menor valor'!$C$2:$M$60,11,0)</f>
        <v>3784567.2</v>
      </c>
      <c r="N1362" s="4" t="b">
        <f t="shared" si="21"/>
        <v>1</v>
      </c>
      <c r="O1362">
        <v>21</v>
      </c>
      <c r="P1362" s="2" t="s">
        <v>153</v>
      </c>
      <c r="Q1362">
        <v>3784567.2</v>
      </c>
      <c r="R1362">
        <v>3784567.2</v>
      </c>
      <c r="S1362">
        <v>0</v>
      </c>
      <c r="T1362" s="5">
        <v>0</v>
      </c>
    </row>
    <row r="1363" spans="2:20" x14ac:dyDescent="0.2">
      <c r="B1363" s="2">
        <v>1209951</v>
      </c>
      <c r="C1363" s="2" t="s">
        <v>27</v>
      </c>
      <c r="D1363" s="2" t="s">
        <v>55</v>
      </c>
      <c r="E1363" s="3">
        <v>45881.632349537038</v>
      </c>
      <c r="G1363" s="2" t="s">
        <v>937</v>
      </c>
      <c r="H1363" s="2">
        <v>1740440</v>
      </c>
      <c r="I1363" s="2" t="s">
        <v>847</v>
      </c>
      <c r="L1363" s="31" t="s">
        <v>847</v>
      </c>
      <c r="M1363" s="4" t="e">
        <f>+VLOOKUP(L1363,'Cotizacion menor valor'!$C$2:$M$60,11,0)</f>
        <v>#N/A</v>
      </c>
      <c r="N1363" s="4" t="str">
        <f t="shared" si="21"/>
        <v>n/a</v>
      </c>
      <c r="O1363">
        <v>1</v>
      </c>
      <c r="P1363" s="2" t="s">
        <v>153</v>
      </c>
      <c r="Q1363">
        <v>0</v>
      </c>
      <c r="R1363">
        <v>0</v>
      </c>
      <c r="S1363">
        <v>0</v>
      </c>
      <c r="T1363" s="5"/>
    </row>
    <row r="1364" spans="2:20" x14ac:dyDescent="0.2">
      <c r="B1364" s="2">
        <v>1209951</v>
      </c>
      <c r="C1364" s="2" t="s">
        <v>27</v>
      </c>
      <c r="D1364" s="2" t="s">
        <v>55</v>
      </c>
      <c r="E1364" s="3">
        <v>45881.632349537038</v>
      </c>
      <c r="G1364" s="2" t="s">
        <v>937</v>
      </c>
      <c r="H1364" s="2">
        <v>1740441</v>
      </c>
      <c r="I1364" s="2" t="s">
        <v>860</v>
      </c>
      <c r="L1364" s="31" t="s">
        <v>860</v>
      </c>
      <c r="M1364" s="4" t="e">
        <f>+VLOOKUP(L1364,'Cotizacion menor valor'!$C$2:$M$60,11,0)</f>
        <v>#N/A</v>
      </c>
      <c r="N1364" s="4" t="str">
        <f t="shared" si="21"/>
        <v>n/a</v>
      </c>
      <c r="O1364">
        <v>1</v>
      </c>
      <c r="P1364" s="2" t="s">
        <v>153</v>
      </c>
      <c r="Q1364">
        <v>3640399765.46</v>
      </c>
      <c r="R1364">
        <v>3564766039.3800001</v>
      </c>
      <c r="S1364">
        <v>75633726.079999998</v>
      </c>
      <c r="T1364" s="5">
        <v>2.0776214414035085E-2</v>
      </c>
    </row>
    <row r="1365" spans="2:20" x14ac:dyDescent="0.2">
      <c r="B1365" s="2">
        <v>1209951</v>
      </c>
      <c r="C1365" s="2" t="s">
        <v>27</v>
      </c>
      <c r="D1365" s="2" t="s">
        <v>55</v>
      </c>
      <c r="E1365" s="3">
        <v>45881.632349537038</v>
      </c>
      <c r="G1365" s="2" t="s">
        <v>937</v>
      </c>
      <c r="H1365" s="2">
        <v>1740442</v>
      </c>
      <c r="I1365" s="2" t="s">
        <v>873</v>
      </c>
      <c r="L1365" s="31" t="s">
        <v>873</v>
      </c>
      <c r="M1365" s="4" t="e">
        <f>+VLOOKUP(L1365,'Cotizacion menor valor'!$C$2:$M$60,11,0)</f>
        <v>#N/A</v>
      </c>
      <c r="N1365" s="4" t="str">
        <f t="shared" si="21"/>
        <v>n/a</v>
      </c>
      <c r="O1365">
        <v>1</v>
      </c>
      <c r="P1365" s="2" t="s">
        <v>153</v>
      </c>
      <c r="Q1365">
        <v>691675955.44000006</v>
      </c>
      <c r="R1365">
        <v>677305547.48000002</v>
      </c>
      <c r="S1365">
        <v>14370407.960000001</v>
      </c>
      <c r="T1365" s="5">
        <v>2.0776214420896656E-2</v>
      </c>
    </row>
    <row r="1366" spans="2:20" x14ac:dyDescent="0.2">
      <c r="B1366" s="2">
        <v>1205621</v>
      </c>
      <c r="C1366" s="2" t="s">
        <v>28</v>
      </c>
      <c r="D1366" s="2" t="s">
        <v>56</v>
      </c>
      <c r="E1366" s="3">
        <v>45881.678067129629</v>
      </c>
      <c r="G1366" s="2" t="s">
        <v>937</v>
      </c>
      <c r="H1366" s="2">
        <v>1740381</v>
      </c>
      <c r="I1366" s="2" t="s">
        <v>64</v>
      </c>
      <c r="L1366" s="4" t="s">
        <v>993</v>
      </c>
      <c r="M1366" s="4" t="e">
        <f>+VLOOKUP(L1366,'Cotizacion menor valor'!$C$2:$M$60,11,0)</f>
        <v>#N/A</v>
      </c>
      <c r="N1366" s="4" t="str">
        <f t="shared" si="21"/>
        <v>n/a</v>
      </c>
      <c r="O1366">
        <v>21</v>
      </c>
      <c r="P1366" s="2" t="s">
        <v>84</v>
      </c>
      <c r="Q1366">
        <v>1450014991.3499999</v>
      </c>
      <c r="R1366">
        <v>1450014991.3499999</v>
      </c>
      <c r="S1366">
        <v>0</v>
      </c>
      <c r="T1366" s="5">
        <v>0</v>
      </c>
    </row>
    <row r="1367" spans="2:20" x14ac:dyDescent="0.2">
      <c r="B1367" s="2">
        <v>1205621</v>
      </c>
      <c r="C1367" s="2" t="s">
        <v>28</v>
      </c>
      <c r="D1367" s="2" t="s">
        <v>56</v>
      </c>
      <c r="E1367" s="3">
        <v>45881.678067129629</v>
      </c>
      <c r="G1367" s="2" t="s">
        <v>937</v>
      </c>
      <c r="H1367" s="2">
        <v>1740382</v>
      </c>
      <c r="I1367" s="2" t="s">
        <v>92</v>
      </c>
      <c r="L1367" s="4" t="s">
        <v>994</v>
      </c>
      <c r="M1367" s="4" t="e">
        <f>+VLOOKUP(L1367,'Cotizacion menor valor'!$C$2:$M$60,11,0)</f>
        <v>#N/A</v>
      </c>
      <c r="N1367" s="4" t="str">
        <f t="shared" si="21"/>
        <v>n/a</v>
      </c>
      <c r="O1367">
        <v>21</v>
      </c>
      <c r="P1367" s="2" t="s">
        <v>84</v>
      </c>
      <c r="Q1367">
        <v>9590460</v>
      </c>
      <c r="R1367">
        <v>9590460</v>
      </c>
      <c r="S1367">
        <v>0</v>
      </c>
      <c r="T1367" s="5">
        <v>0</v>
      </c>
    </row>
    <row r="1368" spans="2:20" x14ac:dyDescent="0.2">
      <c r="B1368" s="2">
        <v>1205621</v>
      </c>
      <c r="C1368" s="2" t="s">
        <v>28</v>
      </c>
      <c r="D1368" s="2" t="s">
        <v>56</v>
      </c>
      <c r="E1368" s="3">
        <v>45881.678067129629</v>
      </c>
      <c r="G1368" s="2" t="s">
        <v>937</v>
      </c>
      <c r="H1368" s="2">
        <v>1740383</v>
      </c>
      <c r="I1368" s="2" t="s">
        <v>105</v>
      </c>
      <c r="L1368" s="31" t="s">
        <v>997</v>
      </c>
      <c r="M1368" s="4" t="e">
        <f>+VLOOKUP(L1368,'Cotizacion menor valor'!$C$2:$M$60,11,0)</f>
        <v>#N/A</v>
      </c>
      <c r="N1368" s="4" t="str">
        <f t="shared" si="21"/>
        <v>n/a</v>
      </c>
      <c r="O1368">
        <v>21</v>
      </c>
      <c r="P1368" s="2" t="s">
        <v>84</v>
      </c>
      <c r="Q1368">
        <v>935307.52</v>
      </c>
      <c r="R1368">
        <v>935307.52</v>
      </c>
      <c r="S1368">
        <v>0</v>
      </c>
      <c r="T1368" s="5">
        <v>0</v>
      </c>
    </row>
    <row r="1369" spans="2:20" x14ac:dyDescent="0.2">
      <c r="B1369" s="2">
        <v>1205621</v>
      </c>
      <c r="C1369" s="2" t="s">
        <v>28</v>
      </c>
      <c r="D1369" s="2" t="s">
        <v>56</v>
      </c>
      <c r="E1369" s="3">
        <v>45881.678067129629</v>
      </c>
      <c r="G1369" s="2" t="s">
        <v>937</v>
      </c>
      <c r="H1369" s="2">
        <v>1740384</v>
      </c>
      <c r="I1369" s="2" t="s">
        <v>118</v>
      </c>
      <c r="L1369" s="4" t="s">
        <v>995</v>
      </c>
      <c r="M1369" s="4" t="e">
        <f>+VLOOKUP(L1369,'Cotizacion menor valor'!$C$2:$M$60,11,0)</f>
        <v>#N/A</v>
      </c>
      <c r="N1369" s="4" t="str">
        <f t="shared" si="21"/>
        <v>n/a</v>
      </c>
      <c r="O1369">
        <v>21</v>
      </c>
      <c r="P1369" s="2" t="s">
        <v>84</v>
      </c>
      <c r="Q1369">
        <v>87282455.790000007</v>
      </c>
      <c r="R1369">
        <v>87282455.790000007</v>
      </c>
      <c r="S1369">
        <v>0</v>
      </c>
      <c r="T1369" s="5">
        <v>0</v>
      </c>
    </row>
    <row r="1370" spans="2:20" x14ac:dyDescent="0.2">
      <c r="B1370" s="2">
        <v>1205621</v>
      </c>
      <c r="C1370" s="2" t="s">
        <v>28</v>
      </c>
      <c r="D1370" s="2" t="s">
        <v>56</v>
      </c>
      <c r="E1370" s="3">
        <v>45881.678067129629</v>
      </c>
      <c r="G1370" s="2" t="s">
        <v>937</v>
      </c>
      <c r="H1370" s="2">
        <v>1740385</v>
      </c>
      <c r="I1370" s="2" t="s">
        <v>131</v>
      </c>
      <c r="L1370" s="4" t="s">
        <v>996</v>
      </c>
      <c r="M1370" s="4" t="e">
        <f>+VLOOKUP(L1370,'Cotizacion menor valor'!$C$2:$M$60,11,0)</f>
        <v>#N/A</v>
      </c>
      <c r="N1370" s="4" t="str">
        <f t="shared" si="21"/>
        <v>n/a</v>
      </c>
      <c r="O1370">
        <v>21</v>
      </c>
      <c r="P1370" s="2" t="s">
        <v>84</v>
      </c>
      <c r="Q1370">
        <v>25340067.809999999</v>
      </c>
      <c r="R1370">
        <v>25340067.809999999</v>
      </c>
      <c r="S1370">
        <v>0</v>
      </c>
      <c r="T1370" s="5">
        <v>0</v>
      </c>
    </row>
    <row r="1371" spans="2:20" x14ac:dyDescent="0.2">
      <c r="B1371" s="2">
        <v>1205621</v>
      </c>
      <c r="C1371" s="2" t="s">
        <v>28</v>
      </c>
      <c r="D1371" s="2" t="s">
        <v>56</v>
      </c>
      <c r="E1371" s="3">
        <v>45881.678067129629</v>
      </c>
      <c r="G1371" s="2" t="s">
        <v>937</v>
      </c>
      <c r="H1371" s="2">
        <v>1740386</v>
      </c>
      <c r="I1371" s="2" t="s">
        <v>144</v>
      </c>
      <c r="L1371" s="4" t="s">
        <v>148</v>
      </c>
      <c r="M1371" s="4">
        <f>+VLOOKUP(L1371,'Cotizacion menor valor'!$C$2:$M$60,11,0)</f>
        <v>2885395.65</v>
      </c>
      <c r="N1371" s="4" t="b">
        <f t="shared" si="21"/>
        <v>1</v>
      </c>
      <c r="O1371">
        <v>21</v>
      </c>
      <c r="P1371" s="2" t="s">
        <v>153</v>
      </c>
      <c r="Q1371">
        <v>3107185.55</v>
      </c>
      <c r="R1371">
        <v>2885395.65</v>
      </c>
      <c r="S1371">
        <v>4657587.9000000004</v>
      </c>
      <c r="T1371" s="5">
        <v>7.1379676698097416E-2</v>
      </c>
    </row>
    <row r="1372" spans="2:20" x14ac:dyDescent="0.2">
      <c r="B1372" s="2">
        <v>1205621</v>
      </c>
      <c r="C1372" s="2" t="s">
        <v>28</v>
      </c>
      <c r="D1372" s="2" t="s">
        <v>56</v>
      </c>
      <c r="E1372" s="3">
        <v>45881.678067129629</v>
      </c>
      <c r="G1372" s="2" t="s">
        <v>937</v>
      </c>
      <c r="H1372" s="2">
        <v>1740387</v>
      </c>
      <c r="I1372" s="2" t="s">
        <v>158</v>
      </c>
      <c r="L1372" s="4" t="s">
        <v>162</v>
      </c>
      <c r="M1372" s="4">
        <f>+VLOOKUP(L1372,'Cotizacion menor valor'!$C$2:$M$60,11,0)</f>
        <v>1518675.72</v>
      </c>
      <c r="N1372" s="4" t="b">
        <f t="shared" si="21"/>
        <v>1</v>
      </c>
      <c r="O1372">
        <v>21</v>
      </c>
      <c r="P1372" s="2" t="s">
        <v>153</v>
      </c>
      <c r="Q1372">
        <v>2122648.56</v>
      </c>
      <c r="R1372">
        <v>1518675.72</v>
      </c>
      <c r="S1372">
        <v>12683429.640000001</v>
      </c>
      <c r="T1372" s="5">
        <v>0.28453737061400308</v>
      </c>
    </row>
    <row r="1373" spans="2:20" x14ac:dyDescent="0.2">
      <c r="B1373" s="2">
        <v>1205621</v>
      </c>
      <c r="C1373" s="2" t="s">
        <v>28</v>
      </c>
      <c r="D1373" s="2" t="s">
        <v>56</v>
      </c>
      <c r="E1373" s="3">
        <v>45881.678067129629</v>
      </c>
      <c r="G1373" s="2" t="s">
        <v>937</v>
      </c>
      <c r="H1373" s="2">
        <v>1740388</v>
      </c>
      <c r="I1373" s="2" t="s">
        <v>171</v>
      </c>
      <c r="L1373" s="4" t="s">
        <v>175</v>
      </c>
      <c r="M1373" s="4">
        <f>+VLOOKUP(L1373,'Cotizacion menor valor'!$C$2:$M$60,11,0)</f>
        <v>2641589.5</v>
      </c>
      <c r="N1373" s="4" t="b">
        <f t="shared" si="21"/>
        <v>1</v>
      </c>
      <c r="O1373">
        <v>21</v>
      </c>
      <c r="P1373" s="2" t="s">
        <v>153</v>
      </c>
      <c r="Q1373">
        <v>3954597.45</v>
      </c>
      <c r="R1373">
        <v>2641589.5</v>
      </c>
      <c r="S1373">
        <v>27573166.949999999</v>
      </c>
      <c r="T1373" s="5">
        <v>0.33202063335169552</v>
      </c>
    </row>
    <row r="1374" spans="2:20" x14ac:dyDescent="0.2">
      <c r="B1374" s="2">
        <v>1205621</v>
      </c>
      <c r="C1374" s="2" t="s">
        <v>28</v>
      </c>
      <c r="D1374" s="2" t="s">
        <v>56</v>
      </c>
      <c r="E1374" s="3">
        <v>45881.678067129629</v>
      </c>
      <c r="G1374" s="2" t="s">
        <v>937</v>
      </c>
      <c r="H1374" s="2">
        <v>1740389</v>
      </c>
      <c r="I1374" s="2" t="s">
        <v>184</v>
      </c>
      <c r="L1374" s="4" t="s">
        <v>188</v>
      </c>
      <c r="M1374" s="4">
        <f>+VLOOKUP(L1374,'Cotizacion menor valor'!$C$2:$M$60,11,0)</f>
        <v>1236194.1000000001</v>
      </c>
      <c r="N1374" s="4" t="b">
        <f t="shared" si="21"/>
        <v>1</v>
      </c>
      <c r="O1374">
        <v>21</v>
      </c>
      <c r="P1374" s="2" t="s">
        <v>153</v>
      </c>
      <c r="Q1374">
        <v>2264158.98</v>
      </c>
      <c r="R1374">
        <v>1236194.1000000001</v>
      </c>
      <c r="S1374">
        <v>21587262.48</v>
      </c>
      <c r="T1374" s="5">
        <v>0.45401621046946095</v>
      </c>
    </row>
    <row r="1375" spans="2:20" x14ac:dyDescent="0.2">
      <c r="B1375" s="2">
        <v>1205621</v>
      </c>
      <c r="C1375" s="2" t="s">
        <v>28</v>
      </c>
      <c r="D1375" s="2" t="s">
        <v>56</v>
      </c>
      <c r="E1375" s="3">
        <v>45881.678067129629</v>
      </c>
      <c r="G1375" s="2" t="s">
        <v>937</v>
      </c>
      <c r="H1375" s="2">
        <v>1740390</v>
      </c>
      <c r="I1375" s="2" t="s">
        <v>197</v>
      </c>
      <c r="L1375" s="4" t="s">
        <v>201</v>
      </c>
      <c r="M1375" s="4">
        <f>+VLOOKUP(L1375,'Cotizacion menor valor'!$C$2:$M$60,11,0)</f>
        <v>3156483.66</v>
      </c>
      <c r="N1375" s="4" t="b">
        <f t="shared" si="21"/>
        <v>1</v>
      </c>
      <c r="O1375">
        <v>21</v>
      </c>
      <c r="P1375" s="2" t="s">
        <v>153</v>
      </c>
      <c r="Q1375">
        <v>5935735.5899999999</v>
      </c>
      <c r="R1375">
        <v>3156483.66</v>
      </c>
      <c r="S1375">
        <v>58364290.530000001</v>
      </c>
      <c r="T1375" s="5">
        <v>0.46822367470044263</v>
      </c>
    </row>
    <row r="1376" spans="2:20" x14ac:dyDescent="0.2">
      <c r="B1376" s="2">
        <v>1205621</v>
      </c>
      <c r="C1376" s="2" t="s">
        <v>28</v>
      </c>
      <c r="D1376" s="2" t="s">
        <v>56</v>
      </c>
      <c r="E1376" s="3">
        <v>45881.678067129629</v>
      </c>
      <c r="G1376" s="2" t="s">
        <v>937</v>
      </c>
      <c r="H1376" s="2">
        <v>1740391</v>
      </c>
      <c r="I1376" s="2" t="s">
        <v>210</v>
      </c>
      <c r="L1376" s="4" t="s">
        <v>214</v>
      </c>
      <c r="M1376" s="4">
        <f>+VLOOKUP(L1376,'Cotizacion menor valor'!$C$2:$M$60,11,0)</f>
        <v>3062101.38</v>
      </c>
      <c r="N1376" s="4" t="b">
        <f t="shared" si="21"/>
        <v>1</v>
      </c>
      <c r="O1376">
        <v>21</v>
      </c>
      <c r="P1376" s="2" t="s">
        <v>153</v>
      </c>
      <c r="Q1376">
        <v>6509456.0999999996</v>
      </c>
      <c r="R1376">
        <v>3062101.38</v>
      </c>
      <c r="S1376">
        <v>72394449.120000005</v>
      </c>
      <c r="T1376" s="5">
        <v>0.52959182257946247</v>
      </c>
    </row>
    <row r="1377" spans="2:20" x14ac:dyDescent="0.2">
      <c r="B1377" s="2">
        <v>1205621</v>
      </c>
      <c r="C1377" s="2" t="s">
        <v>28</v>
      </c>
      <c r="D1377" s="2" t="s">
        <v>56</v>
      </c>
      <c r="E1377" s="3">
        <v>45881.678067129629</v>
      </c>
      <c r="G1377" s="2" t="s">
        <v>937</v>
      </c>
      <c r="H1377" s="2">
        <v>1740392</v>
      </c>
      <c r="I1377" s="2" t="s">
        <v>223</v>
      </c>
      <c r="L1377" s="4" t="s">
        <v>227</v>
      </c>
      <c r="M1377" s="4">
        <f>+VLOOKUP(L1377,'Cotizacion menor valor'!$C$2:$M$60,11,0)</f>
        <v>355254.39</v>
      </c>
      <c r="N1377" s="4" t="b">
        <f t="shared" si="21"/>
        <v>1</v>
      </c>
      <c r="O1377">
        <v>21</v>
      </c>
      <c r="P1377" s="2" t="s">
        <v>153</v>
      </c>
      <c r="Q1377">
        <v>566039.1</v>
      </c>
      <c r="R1377">
        <v>355254.39</v>
      </c>
      <c r="S1377">
        <v>4426478.91</v>
      </c>
      <c r="T1377" s="5">
        <v>0.37238542355112925</v>
      </c>
    </row>
    <row r="1378" spans="2:20" x14ac:dyDescent="0.2">
      <c r="B1378" s="2">
        <v>1205621</v>
      </c>
      <c r="C1378" s="2" t="s">
        <v>28</v>
      </c>
      <c r="D1378" s="2" t="s">
        <v>56</v>
      </c>
      <c r="E1378" s="3">
        <v>45881.678067129629</v>
      </c>
      <c r="G1378" s="2" t="s">
        <v>937</v>
      </c>
      <c r="H1378" s="2">
        <v>1740393</v>
      </c>
      <c r="I1378" s="2" t="s">
        <v>236</v>
      </c>
      <c r="L1378" s="4" t="s">
        <v>240</v>
      </c>
      <c r="M1378" s="4">
        <f>+VLOOKUP(L1378,'Cotizacion menor valor'!$C$2:$M$60,11,0)</f>
        <v>293916.18</v>
      </c>
      <c r="N1378" s="4" t="b">
        <f t="shared" si="21"/>
        <v>1</v>
      </c>
      <c r="O1378">
        <v>21</v>
      </c>
      <c r="P1378" s="2" t="s">
        <v>153</v>
      </c>
      <c r="Q1378">
        <v>495285.18</v>
      </c>
      <c r="R1378">
        <v>293916.18</v>
      </c>
      <c r="S1378">
        <v>4228749</v>
      </c>
      <c r="T1378" s="5">
        <v>0.40657182595287827</v>
      </c>
    </row>
    <row r="1379" spans="2:20" x14ac:dyDescent="0.2">
      <c r="B1379" s="2">
        <v>1205621</v>
      </c>
      <c r="C1379" s="2" t="s">
        <v>28</v>
      </c>
      <c r="D1379" s="2" t="s">
        <v>56</v>
      </c>
      <c r="E1379" s="3">
        <v>45881.678067129629</v>
      </c>
      <c r="G1379" s="2" t="s">
        <v>937</v>
      </c>
      <c r="H1379" s="2">
        <v>1740394</v>
      </c>
      <c r="I1379" s="2" t="s">
        <v>249</v>
      </c>
      <c r="L1379" s="4" t="s">
        <v>253</v>
      </c>
      <c r="M1379" s="4">
        <f>+VLOOKUP(L1379,'Cotizacion menor valor'!$C$2:$M$60,11,0)</f>
        <v>7909194.9000000004</v>
      </c>
      <c r="N1379" s="4" t="b">
        <f t="shared" si="21"/>
        <v>1</v>
      </c>
      <c r="O1379">
        <v>21</v>
      </c>
      <c r="P1379" s="2" t="s">
        <v>153</v>
      </c>
      <c r="Q1379">
        <v>7909194.9000000004</v>
      </c>
      <c r="R1379">
        <v>7909194.9000000004</v>
      </c>
      <c r="S1379">
        <v>0</v>
      </c>
      <c r="T1379" s="5">
        <v>0</v>
      </c>
    </row>
    <row r="1380" spans="2:20" x14ac:dyDescent="0.2">
      <c r="B1380" s="2">
        <v>1205621</v>
      </c>
      <c r="C1380" s="2" t="s">
        <v>28</v>
      </c>
      <c r="D1380" s="2" t="s">
        <v>56</v>
      </c>
      <c r="E1380" s="3">
        <v>45881.678067129629</v>
      </c>
      <c r="G1380" s="2" t="s">
        <v>937</v>
      </c>
      <c r="H1380" s="2">
        <v>1740395</v>
      </c>
      <c r="I1380" s="2" t="s">
        <v>262</v>
      </c>
      <c r="L1380" s="4" t="s">
        <v>266</v>
      </c>
      <c r="M1380" s="4">
        <f>+VLOOKUP(L1380,'Cotizacion menor valor'!$C$2:$M$60,11,0)</f>
        <v>1981138.14</v>
      </c>
      <c r="N1380" s="4" t="b">
        <f t="shared" si="21"/>
        <v>1</v>
      </c>
      <c r="O1380">
        <v>21</v>
      </c>
      <c r="P1380" s="2" t="s">
        <v>153</v>
      </c>
      <c r="Q1380">
        <v>1981138.14</v>
      </c>
      <c r="R1380">
        <v>1981138.14</v>
      </c>
      <c r="S1380">
        <v>0</v>
      </c>
      <c r="T1380" s="5">
        <v>0</v>
      </c>
    </row>
    <row r="1381" spans="2:20" x14ac:dyDescent="0.2">
      <c r="B1381" s="2">
        <v>1205621</v>
      </c>
      <c r="C1381" s="2" t="s">
        <v>28</v>
      </c>
      <c r="D1381" s="2" t="s">
        <v>56</v>
      </c>
      <c r="E1381" s="3">
        <v>45881.678067129629</v>
      </c>
      <c r="G1381" s="2" t="s">
        <v>937</v>
      </c>
      <c r="H1381" s="2">
        <v>1740396</v>
      </c>
      <c r="I1381" s="2" t="s">
        <v>275</v>
      </c>
      <c r="L1381" s="4" t="s">
        <v>279</v>
      </c>
      <c r="M1381" s="4">
        <f>+VLOOKUP(L1381,'Cotizacion menor valor'!$C$2:$M$60,11,0)</f>
        <v>820677.36</v>
      </c>
      <c r="N1381" s="4" t="b">
        <f t="shared" si="21"/>
        <v>1</v>
      </c>
      <c r="O1381">
        <v>21</v>
      </c>
      <c r="P1381" s="2" t="s">
        <v>153</v>
      </c>
      <c r="Q1381">
        <v>2122648.56</v>
      </c>
      <c r="R1381">
        <v>820677.36</v>
      </c>
      <c r="S1381">
        <v>27341395.199999999</v>
      </c>
      <c r="T1381" s="5">
        <v>0.61337106129334951</v>
      </c>
    </row>
    <row r="1382" spans="2:20" x14ac:dyDescent="0.2">
      <c r="B1382" s="2">
        <v>1205621</v>
      </c>
      <c r="C1382" s="2" t="s">
        <v>28</v>
      </c>
      <c r="D1382" s="2" t="s">
        <v>56</v>
      </c>
      <c r="E1382" s="3">
        <v>45881.678067129629</v>
      </c>
      <c r="G1382" s="2" t="s">
        <v>937</v>
      </c>
      <c r="H1382" s="2">
        <v>1740397</v>
      </c>
      <c r="I1382" s="2" t="s">
        <v>288</v>
      </c>
      <c r="L1382" s="4" t="s">
        <v>292</v>
      </c>
      <c r="M1382" s="4">
        <f>+VLOOKUP(L1382,'Cotizacion menor valor'!$C$2:$M$60,11,0)</f>
        <v>1371786</v>
      </c>
      <c r="N1382" s="4" t="b">
        <f t="shared" si="21"/>
        <v>1</v>
      </c>
      <c r="O1382">
        <v>21</v>
      </c>
      <c r="P1382" s="2" t="s">
        <v>153</v>
      </c>
      <c r="Q1382">
        <v>1981138.14</v>
      </c>
      <c r="R1382">
        <v>1371786</v>
      </c>
      <c r="S1382">
        <v>12796394.939999999</v>
      </c>
      <c r="T1382" s="5">
        <v>0.30757680532060222</v>
      </c>
    </row>
    <row r="1383" spans="2:20" x14ac:dyDescent="0.2">
      <c r="B1383" s="2">
        <v>1205621</v>
      </c>
      <c r="C1383" s="2" t="s">
        <v>28</v>
      </c>
      <c r="D1383" s="2" t="s">
        <v>56</v>
      </c>
      <c r="E1383" s="3">
        <v>45881.678067129629</v>
      </c>
      <c r="G1383" s="2" t="s">
        <v>937</v>
      </c>
      <c r="H1383" s="2">
        <v>1740398</v>
      </c>
      <c r="I1383" s="2" t="s">
        <v>301</v>
      </c>
      <c r="L1383" s="4" t="s">
        <v>305</v>
      </c>
      <c r="M1383" s="4">
        <f>+VLOOKUP(L1383,'Cotizacion menor valor'!$C$2:$M$60,11,0)</f>
        <v>661411.38</v>
      </c>
      <c r="N1383" s="4" t="b">
        <f t="shared" si="21"/>
        <v>1</v>
      </c>
      <c r="O1383">
        <v>21</v>
      </c>
      <c r="P1383" s="2" t="s">
        <v>153</v>
      </c>
      <c r="Q1383">
        <v>990569.07</v>
      </c>
      <c r="R1383">
        <v>661411.38</v>
      </c>
      <c r="S1383">
        <v>6912311.4900000002</v>
      </c>
      <c r="T1383" s="5">
        <v>0.33229150795108109</v>
      </c>
    </row>
    <row r="1384" spans="2:20" x14ac:dyDescent="0.2">
      <c r="B1384" s="2">
        <v>1205621</v>
      </c>
      <c r="C1384" s="2" t="s">
        <v>28</v>
      </c>
      <c r="D1384" s="2" t="s">
        <v>56</v>
      </c>
      <c r="E1384" s="3">
        <v>45881.678067129629</v>
      </c>
      <c r="G1384" s="2" t="s">
        <v>937</v>
      </c>
      <c r="H1384" s="2">
        <v>1740399</v>
      </c>
      <c r="I1384" s="2" t="s">
        <v>314</v>
      </c>
      <c r="L1384" s="4" t="s">
        <v>318</v>
      </c>
      <c r="M1384" s="4">
        <f>+VLOOKUP(L1384,'Cotizacion menor valor'!$C$2:$M$60,11,0)</f>
        <v>2655015.5499999998</v>
      </c>
      <c r="N1384" s="4" t="b">
        <f t="shared" si="21"/>
        <v>1</v>
      </c>
      <c r="O1384">
        <v>21</v>
      </c>
      <c r="P1384" s="2" t="s">
        <v>153</v>
      </c>
      <c r="Q1384">
        <v>2655015.5499999998</v>
      </c>
      <c r="R1384">
        <v>2655015.5499999998</v>
      </c>
      <c r="S1384">
        <v>0</v>
      </c>
      <c r="T1384" s="5">
        <v>0</v>
      </c>
    </row>
    <row r="1385" spans="2:20" x14ac:dyDescent="0.2">
      <c r="B1385" s="2">
        <v>1205621</v>
      </c>
      <c r="C1385" s="2" t="s">
        <v>28</v>
      </c>
      <c r="D1385" s="2" t="s">
        <v>56</v>
      </c>
      <c r="E1385" s="3">
        <v>45881.678067129629</v>
      </c>
      <c r="G1385" s="2" t="s">
        <v>937</v>
      </c>
      <c r="H1385" s="2">
        <v>1740400</v>
      </c>
      <c r="I1385" s="2" t="s">
        <v>327</v>
      </c>
      <c r="L1385" s="4" t="s">
        <v>331</v>
      </c>
      <c r="M1385" s="4">
        <f>+VLOOKUP(L1385,'Cotizacion menor valor'!$C$2:$M$60,11,0)</f>
        <v>1330085.46</v>
      </c>
      <c r="N1385" s="4" t="b">
        <f t="shared" si="21"/>
        <v>1</v>
      </c>
      <c r="O1385">
        <v>21</v>
      </c>
      <c r="P1385" s="2" t="s">
        <v>153</v>
      </c>
      <c r="Q1385">
        <v>1330085.46</v>
      </c>
      <c r="R1385">
        <v>1330085.46</v>
      </c>
      <c r="S1385">
        <v>0</v>
      </c>
      <c r="T1385" s="5">
        <v>0</v>
      </c>
    </row>
    <row r="1386" spans="2:20" x14ac:dyDescent="0.2">
      <c r="B1386" s="2">
        <v>1205621</v>
      </c>
      <c r="C1386" s="2" t="s">
        <v>28</v>
      </c>
      <c r="D1386" s="2" t="s">
        <v>56</v>
      </c>
      <c r="E1386" s="3">
        <v>45881.678067129629</v>
      </c>
      <c r="G1386" s="2" t="s">
        <v>937</v>
      </c>
      <c r="H1386" s="2">
        <v>1740401</v>
      </c>
      <c r="I1386" s="2" t="s">
        <v>340</v>
      </c>
      <c r="L1386" s="4" t="s">
        <v>344</v>
      </c>
      <c r="M1386" s="4">
        <f>+VLOOKUP(L1386,'Cotizacion menor valor'!$C$2:$M$60,11,0)</f>
        <v>215877.7</v>
      </c>
      <c r="N1386" s="4" t="b">
        <f t="shared" si="21"/>
        <v>1</v>
      </c>
      <c r="O1386">
        <v>21</v>
      </c>
      <c r="P1386" s="2" t="s">
        <v>153</v>
      </c>
      <c r="Q1386">
        <v>215877.7</v>
      </c>
      <c r="R1386">
        <v>215877.7</v>
      </c>
      <c r="S1386">
        <v>0</v>
      </c>
      <c r="T1386" s="5">
        <v>0</v>
      </c>
    </row>
    <row r="1387" spans="2:20" x14ac:dyDescent="0.2">
      <c r="B1387" s="2">
        <v>1205621</v>
      </c>
      <c r="C1387" s="2" t="s">
        <v>28</v>
      </c>
      <c r="D1387" s="2" t="s">
        <v>56</v>
      </c>
      <c r="E1387" s="3">
        <v>45881.678067129629</v>
      </c>
      <c r="G1387" s="2" t="s">
        <v>937</v>
      </c>
      <c r="H1387" s="2">
        <v>1740402</v>
      </c>
      <c r="I1387" s="2" t="s">
        <v>353</v>
      </c>
      <c r="L1387" s="4" t="s">
        <v>357</v>
      </c>
      <c r="M1387" s="4">
        <f>+VLOOKUP(L1387,'Cotizacion menor valor'!$C$2:$M$60,11,0)</f>
        <v>1388728.4</v>
      </c>
      <c r="N1387" s="4" t="b">
        <f t="shared" si="21"/>
        <v>1</v>
      </c>
      <c r="O1387">
        <v>21</v>
      </c>
      <c r="P1387" s="2" t="s">
        <v>153</v>
      </c>
      <c r="Q1387">
        <v>1388728.4</v>
      </c>
      <c r="R1387">
        <v>1388728.4</v>
      </c>
      <c r="S1387">
        <v>0</v>
      </c>
      <c r="T1387" s="5">
        <v>0</v>
      </c>
    </row>
    <row r="1388" spans="2:20" x14ac:dyDescent="0.2">
      <c r="B1388" s="2">
        <v>1205621</v>
      </c>
      <c r="C1388" s="2" t="s">
        <v>28</v>
      </c>
      <c r="D1388" s="2" t="s">
        <v>56</v>
      </c>
      <c r="E1388" s="3">
        <v>45881.678067129629</v>
      </c>
      <c r="G1388" s="2" t="s">
        <v>937</v>
      </c>
      <c r="H1388" s="2">
        <v>1740403</v>
      </c>
      <c r="I1388" s="2" t="s">
        <v>366</v>
      </c>
      <c r="L1388" s="4" t="s">
        <v>370</v>
      </c>
      <c r="M1388" s="4">
        <f>+VLOOKUP(L1388,'Cotizacion menor valor'!$C$2:$M$60,11,0)</f>
        <v>678493.56</v>
      </c>
      <c r="N1388" s="4" t="b">
        <f t="shared" si="21"/>
        <v>1</v>
      </c>
      <c r="O1388">
        <v>21</v>
      </c>
      <c r="P1388" s="2" t="s">
        <v>153</v>
      </c>
      <c r="Q1388">
        <v>678493.56</v>
      </c>
      <c r="R1388">
        <v>678493.56</v>
      </c>
      <c r="S1388">
        <v>0</v>
      </c>
      <c r="T1388" s="5">
        <v>0</v>
      </c>
    </row>
    <row r="1389" spans="2:20" x14ac:dyDescent="0.2">
      <c r="B1389" s="2">
        <v>1205621</v>
      </c>
      <c r="C1389" s="2" t="s">
        <v>28</v>
      </c>
      <c r="D1389" s="2" t="s">
        <v>56</v>
      </c>
      <c r="E1389" s="3">
        <v>45881.678067129629</v>
      </c>
      <c r="G1389" s="2" t="s">
        <v>937</v>
      </c>
      <c r="H1389" s="2">
        <v>1740404</v>
      </c>
      <c r="I1389" s="2" t="s">
        <v>379</v>
      </c>
      <c r="L1389" s="4" t="s">
        <v>383</v>
      </c>
      <c r="M1389" s="4">
        <f>+VLOOKUP(L1389,'Cotizacion menor valor'!$C$2:$M$60,11,0)</f>
        <v>3347515.15</v>
      </c>
      <c r="N1389" s="4" t="b">
        <f t="shared" si="21"/>
        <v>1</v>
      </c>
      <c r="O1389">
        <v>21</v>
      </c>
      <c r="P1389" s="2" t="s">
        <v>153</v>
      </c>
      <c r="Q1389">
        <v>3347515.15</v>
      </c>
      <c r="R1389">
        <v>3347515.15</v>
      </c>
      <c r="S1389">
        <v>0</v>
      </c>
      <c r="T1389" s="5">
        <v>0</v>
      </c>
    </row>
    <row r="1390" spans="2:20" x14ac:dyDescent="0.2">
      <c r="B1390" s="2">
        <v>1205621</v>
      </c>
      <c r="C1390" s="2" t="s">
        <v>28</v>
      </c>
      <c r="D1390" s="2" t="s">
        <v>56</v>
      </c>
      <c r="E1390" s="3">
        <v>45881.678067129629</v>
      </c>
      <c r="G1390" s="2" t="s">
        <v>937</v>
      </c>
      <c r="H1390" s="2">
        <v>1740405</v>
      </c>
      <c r="I1390" s="2" t="s">
        <v>392</v>
      </c>
      <c r="L1390" s="4" t="s">
        <v>396</v>
      </c>
      <c r="M1390" s="4">
        <f>+VLOOKUP(L1390,'Cotizacion menor valor'!$C$2:$M$60,11,0)</f>
        <v>559044.72</v>
      </c>
      <c r="N1390" s="4" t="b">
        <f t="shared" si="21"/>
        <v>1</v>
      </c>
      <c r="O1390">
        <v>21</v>
      </c>
      <c r="P1390" s="2" t="s">
        <v>153</v>
      </c>
      <c r="Q1390">
        <v>559044.72</v>
      </c>
      <c r="R1390">
        <v>559044.72</v>
      </c>
      <c r="S1390">
        <v>0</v>
      </c>
      <c r="T1390" s="5">
        <v>0</v>
      </c>
    </row>
    <row r="1391" spans="2:20" x14ac:dyDescent="0.2">
      <c r="B1391" s="2">
        <v>1205621</v>
      </c>
      <c r="C1391" s="2" t="s">
        <v>28</v>
      </c>
      <c r="D1391" s="2" t="s">
        <v>56</v>
      </c>
      <c r="E1391" s="3">
        <v>45881.678067129629</v>
      </c>
      <c r="G1391" s="2" t="s">
        <v>937</v>
      </c>
      <c r="H1391" s="2">
        <v>1740406</v>
      </c>
      <c r="I1391" s="2" t="s">
        <v>405</v>
      </c>
      <c r="L1391" s="4" t="s">
        <v>409</v>
      </c>
      <c r="M1391" s="4">
        <f>+VLOOKUP(L1391,'Cotizacion menor valor'!$C$2:$M$60,11,0)</f>
        <v>5087777.78</v>
      </c>
      <c r="N1391" s="4" t="b">
        <f t="shared" si="21"/>
        <v>1</v>
      </c>
      <c r="O1391">
        <v>21</v>
      </c>
      <c r="P1391" s="2" t="s">
        <v>153</v>
      </c>
      <c r="Q1391">
        <v>5087777.78</v>
      </c>
      <c r="R1391">
        <v>5087777.78</v>
      </c>
      <c r="S1391">
        <v>0</v>
      </c>
      <c r="T1391" s="5">
        <v>0</v>
      </c>
    </row>
    <row r="1392" spans="2:20" x14ac:dyDescent="0.2">
      <c r="B1392" s="2">
        <v>1205621</v>
      </c>
      <c r="C1392" s="2" t="s">
        <v>28</v>
      </c>
      <c r="D1392" s="2" t="s">
        <v>56</v>
      </c>
      <c r="E1392" s="3">
        <v>45881.678067129629</v>
      </c>
      <c r="G1392" s="2" t="s">
        <v>937</v>
      </c>
      <c r="H1392" s="2">
        <v>1740407</v>
      </c>
      <c r="I1392" s="2" t="s">
        <v>418</v>
      </c>
      <c r="L1392" s="4" t="s">
        <v>422</v>
      </c>
      <c r="M1392" s="4">
        <f>+VLOOKUP(L1392,'Cotizacion menor valor'!$C$2:$M$60,11,0)</f>
        <v>3347515.15</v>
      </c>
      <c r="N1392" s="4" t="b">
        <f t="shared" si="21"/>
        <v>1</v>
      </c>
      <c r="O1392">
        <v>21</v>
      </c>
      <c r="P1392" s="2" t="s">
        <v>153</v>
      </c>
      <c r="Q1392">
        <v>3347515.15</v>
      </c>
      <c r="R1392">
        <v>3347515.15</v>
      </c>
      <c r="S1392">
        <v>0</v>
      </c>
      <c r="T1392" s="5">
        <v>0</v>
      </c>
    </row>
    <row r="1393" spans="2:20" x14ac:dyDescent="0.2">
      <c r="B1393" s="2">
        <v>1205621</v>
      </c>
      <c r="C1393" s="2" t="s">
        <v>28</v>
      </c>
      <c r="D1393" s="2" t="s">
        <v>56</v>
      </c>
      <c r="E1393" s="3">
        <v>45881.678067129629</v>
      </c>
      <c r="G1393" s="2" t="s">
        <v>937</v>
      </c>
      <c r="H1393" s="2">
        <v>1740408</v>
      </c>
      <c r="I1393" s="2" t="s">
        <v>431</v>
      </c>
      <c r="L1393" s="4" t="s">
        <v>435</v>
      </c>
      <c r="M1393" s="4">
        <f>+VLOOKUP(L1393,'Cotizacion menor valor'!$C$2:$M$60,11,0)</f>
        <v>1947760.9</v>
      </c>
      <c r="N1393" s="4" t="b">
        <f t="shared" si="21"/>
        <v>1</v>
      </c>
      <c r="O1393">
        <v>21</v>
      </c>
      <c r="P1393" s="2" t="s">
        <v>153</v>
      </c>
      <c r="Q1393">
        <v>1947760.9</v>
      </c>
      <c r="R1393">
        <v>1947760.9</v>
      </c>
      <c r="S1393">
        <v>0</v>
      </c>
      <c r="T1393" s="5">
        <v>0</v>
      </c>
    </row>
    <row r="1394" spans="2:20" x14ac:dyDescent="0.2">
      <c r="B1394" s="2">
        <v>1205621</v>
      </c>
      <c r="C1394" s="2" t="s">
        <v>28</v>
      </c>
      <c r="D1394" s="2" t="s">
        <v>56</v>
      </c>
      <c r="E1394" s="3">
        <v>45881.678067129629</v>
      </c>
      <c r="G1394" s="2" t="s">
        <v>937</v>
      </c>
      <c r="H1394" s="2">
        <v>1740409</v>
      </c>
      <c r="I1394" s="2" t="s">
        <v>444</v>
      </c>
      <c r="L1394" s="4" t="s">
        <v>448</v>
      </c>
      <c r="M1394" s="4">
        <f>+VLOOKUP(L1394,'Cotizacion menor valor'!$C$2:$M$60,11,0)</f>
        <v>2306665.77</v>
      </c>
      <c r="N1394" s="4" t="b">
        <f t="shared" si="21"/>
        <v>1</v>
      </c>
      <c r="O1394">
        <v>21</v>
      </c>
      <c r="P1394" s="2" t="s">
        <v>153</v>
      </c>
      <c r="Q1394">
        <v>2355091.08</v>
      </c>
      <c r="R1394">
        <v>2306665.77</v>
      </c>
      <c r="S1394">
        <v>1016931.51</v>
      </c>
      <c r="T1394" s="5">
        <v>2.0561969093781291E-2</v>
      </c>
    </row>
    <row r="1395" spans="2:20" x14ac:dyDescent="0.2">
      <c r="B1395" s="2">
        <v>1205621</v>
      </c>
      <c r="C1395" s="2" t="s">
        <v>28</v>
      </c>
      <c r="D1395" s="2" t="s">
        <v>56</v>
      </c>
      <c r="E1395" s="3">
        <v>45881.678067129629</v>
      </c>
      <c r="G1395" s="2" t="s">
        <v>937</v>
      </c>
      <c r="H1395" s="2">
        <v>1740410</v>
      </c>
      <c r="I1395" s="2" t="s">
        <v>457</v>
      </c>
      <c r="L1395" s="4" t="s">
        <v>461</v>
      </c>
      <c r="M1395" s="4">
        <f>+VLOOKUP(L1395,'Cotizacion menor valor'!$C$2:$M$60,11,0)</f>
        <v>2306665.77</v>
      </c>
      <c r="N1395" s="4" t="b">
        <f t="shared" si="21"/>
        <v>1</v>
      </c>
      <c r="O1395">
        <v>21</v>
      </c>
      <c r="P1395" s="2" t="s">
        <v>153</v>
      </c>
      <c r="Q1395">
        <v>2355091.08</v>
      </c>
      <c r="R1395">
        <v>2306665.77</v>
      </c>
      <c r="S1395">
        <v>1016931.51</v>
      </c>
      <c r="T1395" s="5">
        <v>2.0561969093781291E-2</v>
      </c>
    </row>
    <row r="1396" spans="2:20" x14ac:dyDescent="0.2">
      <c r="B1396" s="2">
        <v>1205621</v>
      </c>
      <c r="C1396" s="2" t="s">
        <v>28</v>
      </c>
      <c r="D1396" s="2" t="s">
        <v>56</v>
      </c>
      <c r="E1396" s="3">
        <v>45881.678067129629</v>
      </c>
      <c r="G1396" s="2" t="s">
        <v>937</v>
      </c>
      <c r="H1396" s="2">
        <v>1740411</v>
      </c>
      <c r="I1396" s="2" t="s">
        <v>470</v>
      </c>
      <c r="L1396" s="4" t="s">
        <v>474</v>
      </c>
      <c r="M1396" s="4">
        <f>+VLOOKUP(L1396,'Cotizacion menor valor'!$C$2:$M$60,11,0)</f>
        <v>962329</v>
      </c>
      <c r="N1396" s="4" t="b">
        <f t="shared" si="21"/>
        <v>1</v>
      </c>
      <c r="O1396">
        <v>21</v>
      </c>
      <c r="P1396" s="2" t="s">
        <v>153</v>
      </c>
      <c r="Q1396">
        <v>962329</v>
      </c>
      <c r="R1396">
        <v>962329</v>
      </c>
      <c r="S1396">
        <v>0</v>
      </c>
      <c r="T1396" s="5">
        <v>0</v>
      </c>
    </row>
    <row r="1397" spans="2:20" x14ac:dyDescent="0.2">
      <c r="B1397" s="2">
        <v>1205621</v>
      </c>
      <c r="C1397" s="2" t="s">
        <v>28</v>
      </c>
      <c r="D1397" s="2" t="s">
        <v>56</v>
      </c>
      <c r="E1397" s="3">
        <v>45881.678067129629</v>
      </c>
      <c r="G1397" s="2" t="s">
        <v>937</v>
      </c>
      <c r="H1397" s="2">
        <v>1740412</v>
      </c>
      <c r="I1397" s="2" t="s">
        <v>483</v>
      </c>
      <c r="L1397" s="4" t="s">
        <v>487</v>
      </c>
      <c r="M1397" s="4">
        <f>+VLOOKUP(L1397,'Cotizacion menor valor'!$C$2:$M$60,11,0)</f>
        <v>278177.25</v>
      </c>
      <c r="N1397" s="4" t="b">
        <f t="shared" si="21"/>
        <v>1</v>
      </c>
      <c r="O1397">
        <v>21</v>
      </c>
      <c r="P1397" s="2" t="s">
        <v>153</v>
      </c>
      <c r="Q1397">
        <v>278177.25</v>
      </c>
      <c r="R1397">
        <v>278177.25</v>
      </c>
      <c r="S1397">
        <v>0</v>
      </c>
      <c r="T1397" s="5">
        <v>0</v>
      </c>
    </row>
    <row r="1398" spans="2:20" x14ac:dyDescent="0.2">
      <c r="B1398" s="2">
        <v>1205621</v>
      </c>
      <c r="C1398" s="2" t="s">
        <v>28</v>
      </c>
      <c r="D1398" s="2" t="s">
        <v>56</v>
      </c>
      <c r="E1398" s="3">
        <v>45881.678067129629</v>
      </c>
      <c r="G1398" s="2" t="s">
        <v>937</v>
      </c>
      <c r="H1398" s="2">
        <v>1740413</v>
      </c>
      <c r="I1398" s="2" t="s">
        <v>496</v>
      </c>
      <c r="L1398" s="4" t="s">
        <v>500</v>
      </c>
      <c r="M1398" s="4">
        <f>+VLOOKUP(L1398,'Cotizacion menor valor'!$C$2:$M$60,11,0)</f>
        <v>278177.25</v>
      </c>
      <c r="N1398" s="4" t="b">
        <f t="shared" si="21"/>
        <v>1</v>
      </c>
      <c r="O1398">
        <v>21</v>
      </c>
      <c r="P1398" s="2" t="s">
        <v>153</v>
      </c>
      <c r="Q1398">
        <v>278177.25</v>
      </c>
      <c r="R1398">
        <v>278177.25</v>
      </c>
      <c r="S1398">
        <v>0</v>
      </c>
      <c r="T1398" s="5">
        <v>0</v>
      </c>
    </row>
    <row r="1399" spans="2:20" x14ac:dyDescent="0.2">
      <c r="B1399" s="2">
        <v>1205621</v>
      </c>
      <c r="C1399" s="2" t="s">
        <v>28</v>
      </c>
      <c r="D1399" s="2" t="s">
        <v>56</v>
      </c>
      <c r="E1399" s="3">
        <v>45881.678067129629</v>
      </c>
      <c r="G1399" s="2" t="s">
        <v>937</v>
      </c>
      <c r="H1399" s="2">
        <v>1740414</v>
      </c>
      <c r="I1399" s="2" t="s">
        <v>509</v>
      </c>
      <c r="L1399" s="4" t="s">
        <v>513</v>
      </c>
      <c r="M1399" s="4">
        <f>+VLOOKUP(L1399,'Cotizacion menor valor'!$C$2:$M$60,11,0)</f>
        <v>2471351.1</v>
      </c>
      <c r="N1399" s="4" t="b">
        <f t="shared" si="21"/>
        <v>1</v>
      </c>
      <c r="O1399">
        <v>21</v>
      </c>
      <c r="P1399" s="2" t="s">
        <v>153</v>
      </c>
      <c r="Q1399">
        <v>2846724.3</v>
      </c>
      <c r="R1399">
        <v>2471351.1</v>
      </c>
      <c r="S1399">
        <v>7882837.2000000002</v>
      </c>
      <c r="T1399" s="5">
        <v>0.13186145212586972</v>
      </c>
    </row>
    <row r="1400" spans="2:20" x14ac:dyDescent="0.2">
      <c r="B1400" s="2">
        <v>1205621</v>
      </c>
      <c r="C1400" s="2" t="s">
        <v>28</v>
      </c>
      <c r="D1400" s="2" t="s">
        <v>56</v>
      </c>
      <c r="E1400" s="3">
        <v>45881.678067129629</v>
      </c>
      <c r="G1400" s="2" t="s">
        <v>937</v>
      </c>
      <c r="H1400" s="2">
        <v>1740415</v>
      </c>
      <c r="I1400" s="2" t="s">
        <v>522</v>
      </c>
      <c r="L1400" s="4" t="s">
        <v>526</v>
      </c>
      <c r="M1400" s="4">
        <f>+VLOOKUP(L1400,'Cotizacion menor valor'!$C$2:$M$60,11,0)</f>
        <v>1948296.5</v>
      </c>
      <c r="N1400" s="4" t="b">
        <f t="shared" si="21"/>
        <v>1</v>
      </c>
      <c r="O1400">
        <v>21</v>
      </c>
      <c r="P1400" s="2" t="s">
        <v>153</v>
      </c>
      <c r="Q1400">
        <v>2175998.6</v>
      </c>
      <c r="R1400">
        <v>1948296.5</v>
      </c>
      <c r="S1400">
        <v>4781744.0999999996</v>
      </c>
      <c r="T1400" s="5">
        <v>0.10464257651636356</v>
      </c>
    </row>
    <row r="1401" spans="2:20" x14ac:dyDescent="0.2">
      <c r="B1401" s="2">
        <v>1205621</v>
      </c>
      <c r="C1401" s="2" t="s">
        <v>28</v>
      </c>
      <c r="D1401" s="2" t="s">
        <v>56</v>
      </c>
      <c r="E1401" s="3">
        <v>45881.678067129629</v>
      </c>
      <c r="G1401" s="2" t="s">
        <v>937</v>
      </c>
      <c r="H1401" s="2">
        <v>1740416</v>
      </c>
      <c r="I1401" s="2" t="s">
        <v>535</v>
      </c>
      <c r="L1401" s="4" t="s">
        <v>539</v>
      </c>
      <c r="M1401" s="4">
        <f>+VLOOKUP(L1401,'Cotizacion menor valor'!$C$2:$M$60,11,0)</f>
        <v>1948296.5</v>
      </c>
      <c r="N1401" s="4" t="b">
        <f t="shared" si="21"/>
        <v>1</v>
      </c>
      <c r="O1401">
        <v>21</v>
      </c>
      <c r="P1401" s="2" t="s">
        <v>153</v>
      </c>
      <c r="Q1401">
        <v>2175998.6</v>
      </c>
      <c r="R1401">
        <v>1948296.5</v>
      </c>
      <c r="S1401">
        <v>4781744.0999999996</v>
      </c>
      <c r="T1401" s="5">
        <v>0.10464257651636356</v>
      </c>
    </row>
    <row r="1402" spans="2:20" x14ac:dyDescent="0.2">
      <c r="B1402" s="2">
        <v>1205621</v>
      </c>
      <c r="C1402" s="2" t="s">
        <v>28</v>
      </c>
      <c r="D1402" s="2" t="s">
        <v>56</v>
      </c>
      <c r="E1402" s="3">
        <v>45881.678067129629</v>
      </c>
      <c r="G1402" s="2" t="s">
        <v>937</v>
      </c>
      <c r="H1402" s="2">
        <v>1740417</v>
      </c>
      <c r="I1402" s="2" t="s">
        <v>548</v>
      </c>
      <c r="L1402" s="4" t="s">
        <v>552</v>
      </c>
      <c r="M1402" s="4">
        <f>+VLOOKUP(L1402,'Cotizacion menor valor'!$C$2:$M$60,11,0)</f>
        <v>8006931.5999999996</v>
      </c>
      <c r="N1402" s="4" t="b">
        <f t="shared" si="21"/>
        <v>1</v>
      </c>
      <c r="O1402">
        <v>21</v>
      </c>
      <c r="P1402" s="2" t="s">
        <v>153</v>
      </c>
      <c r="Q1402">
        <v>9732372.1500000004</v>
      </c>
      <c r="R1402">
        <v>8006931.5999999996</v>
      </c>
      <c r="S1402">
        <v>36234251.549999997</v>
      </c>
      <c r="T1402" s="5">
        <v>0.17728879695583774</v>
      </c>
    </row>
    <row r="1403" spans="2:20" x14ac:dyDescent="0.2">
      <c r="B1403" s="2">
        <v>1205621</v>
      </c>
      <c r="C1403" s="2" t="s">
        <v>28</v>
      </c>
      <c r="D1403" s="2" t="s">
        <v>56</v>
      </c>
      <c r="E1403" s="3">
        <v>45881.678067129629</v>
      </c>
      <c r="G1403" s="2" t="s">
        <v>937</v>
      </c>
      <c r="H1403" s="2">
        <v>1740418</v>
      </c>
      <c r="I1403" s="2" t="s">
        <v>561</v>
      </c>
      <c r="L1403" s="4" t="s">
        <v>565</v>
      </c>
      <c r="M1403" s="4">
        <f>+VLOOKUP(L1403,'Cotizacion menor valor'!$C$2:$M$60,11,0)</f>
        <v>5892156.2000000002</v>
      </c>
      <c r="N1403" s="4" t="b">
        <f t="shared" si="21"/>
        <v>1</v>
      </c>
      <c r="O1403">
        <v>21</v>
      </c>
      <c r="P1403" s="2" t="s">
        <v>153</v>
      </c>
      <c r="Q1403">
        <v>7457024.9000000004</v>
      </c>
      <c r="R1403">
        <v>5892156.2000000002</v>
      </c>
      <c r="S1403">
        <v>32862242.699999999</v>
      </c>
      <c r="T1403" s="5">
        <v>0.20985161253786347</v>
      </c>
    </row>
    <row r="1404" spans="2:20" x14ac:dyDescent="0.2">
      <c r="B1404" s="2">
        <v>1205621</v>
      </c>
      <c r="C1404" s="2" t="s">
        <v>28</v>
      </c>
      <c r="D1404" s="2" t="s">
        <v>56</v>
      </c>
      <c r="E1404" s="3">
        <v>45881.678067129629</v>
      </c>
      <c r="G1404" s="2" t="s">
        <v>937</v>
      </c>
      <c r="H1404" s="2">
        <v>1740419</v>
      </c>
      <c r="I1404" s="2" t="s">
        <v>574</v>
      </c>
      <c r="L1404" s="4" t="s">
        <v>578</v>
      </c>
      <c r="M1404" s="4">
        <f>+VLOOKUP(L1404,'Cotizacion menor valor'!$C$2:$M$60,11,0)</f>
        <v>5892156.2000000002</v>
      </c>
      <c r="N1404" s="4" t="b">
        <f t="shared" si="21"/>
        <v>1</v>
      </c>
      <c r="O1404">
        <v>21</v>
      </c>
      <c r="P1404" s="2" t="s">
        <v>153</v>
      </c>
      <c r="Q1404">
        <v>7457024.9000000004</v>
      </c>
      <c r="R1404">
        <v>5892156.2000000002</v>
      </c>
      <c r="S1404">
        <v>32862242.699999999</v>
      </c>
      <c r="T1404" s="5">
        <v>0.20985161253786347</v>
      </c>
    </row>
    <row r="1405" spans="2:20" x14ac:dyDescent="0.2">
      <c r="B1405" s="2">
        <v>1205621</v>
      </c>
      <c r="C1405" s="2" t="s">
        <v>28</v>
      </c>
      <c r="D1405" s="2" t="s">
        <v>56</v>
      </c>
      <c r="E1405" s="3">
        <v>45881.678067129629</v>
      </c>
      <c r="G1405" s="2" t="s">
        <v>937</v>
      </c>
      <c r="H1405" s="2">
        <v>1740420</v>
      </c>
      <c r="I1405" s="2" t="s">
        <v>587</v>
      </c>
      <c r="L1405" s="4" t="s">
        <v>591</v>
      </c>
      <c r="M1405" s="4">
        <f>+VLOOKUP(L1405,'Cotizacion menor valor'!$C$2:$M$60,11,0)</f>
        <v>1694828.95</v>
      </c>
      <c r="N1405" s="4" t="b">
        <f t="shared" si="21"/>
        <v>1</v>
      </c>
      <c r="O1405">
        <v>21</v>
      </c>
      <c r="P1405" s="2" t="s">
        <v>153</v>
      </c>
      <c r="Q1405">
        <v>1694828.95</v>
      </c>
      <c r="R1405">
        <v>1694828.95</v>
      </c>
      <c r="S1405">
        <v>0</v>
      </c>
      <c r="T1405" s="5">
        <v>0</v>
      </c>
    </row>
    <row r="1406" spans="2:20" x14ac:dyDescent="0.2">
      <c r="B1406" s="2">
        <v>1205621</v>
      </c>
      <c r="C1406" s="2" t="s">
        <v>28</v>
      </c>
      <c r="D1406" s="2" t="s">
        <v>56</v>
      </c>
      <c r="E1406" s="3">
        <v>45881.678067129629</v>
      </c>
      <c r="G1406" s="2" t="s">
        <v>937</v>
      </c>
      <c r="H1406" s="2">
        <v>1740421</v>
      </c>
      <c r="I1406" s="2" t="s">
        <v>600</v>
      </c>
      <c r="L1406" s="4" t="s">
        <v>604</v>
      </c>
      <c r="M1406" s="4">
        <f>+VLOOKUP(L1406,'Cotizacion menor valor'!$C$2:$M$60,11,0)</f>
        <v>1935411.2</v>
      </c>
      <c r="N1406" s="4" t="b">
        <f t="shared" si="21"/>
        <v>1</v>
      </c>
      <c r="O1406">
        <v>21</v>
      </c>
      <c r="P1406" s="2" t="s">
        <v>153</v>
      </c>
      <c r="Q1406">
        <v>1935411.2</v>
      </c>
      <c r="R1406">
        <v>1935411.2</v>
      </c>
      <c r="S1406">
        <v>0</v>
      </c>
      <c r="T1406" s="5">
        <v>0</v>
      </c>
    </row>
    <row r="1407" spans="2:20" x14ac:dyDescent="0.2">
      <c r="B1407" s="2">
        <v>1205621</v>
      </c>
      <c r="C1407" s="2" t="s">
        <v>28</v>
      </c>
      <c r="D1407" s="2" t="s">
        <v>56</v>
      </c>
      <c r="E1407" s="3">
        <v>45881.678067129629</v>
      </c>
      <c r="G1407" s="2" t="s">
        <v>937</v>
      </c>
      <c r="H1407" s="2">
        <v>1740422</v>
      </c>
      <c r="I1407" s="2" t="s">
        <v>613</v>
      </c>
      <c r="L1407" s="4" t="s">
        <v>617</v>
      </c>
      <c r="M1407" s="4">
        <f>+VLOOKUP(L1407,'Cotizacion menor valor'!$C$2:$M$60,11,0)</f>
        <v>4886918.2</v>
      </c>
      <c r="N1407" s="4" t="b">
        <f t="shared" si="21"/>
        <v>1</v>
      </c>
      <c r="O1407">
        <v>21</v>
      </c>
      <c r="P1407" s="2" t="s">
        <v>153</v>
      </c>
      <c r="Q1407">
        <v>4886918.2</v>
      </c>
      <c r="R1407">
        <v>4886918.2</v>
      </c>
      <c r="S1407">
        <v>0</v>
      </c>
      <c r="T1407" s="5">
        <v>0</v>
      </c>
    </row>
    <row r="1408" spans="2:20" x14ac:dyDescent="0.2">
      <c r="B1408" s="2">
        <v>1205621</v>
      </c>
      <c r="C1408" s="2" t="s">
        <v>28</v>
      </c>
      <c r="D1408" s="2" t="s">
        <v>56</v>
      </c>
      <c r="E1408" s="3">
        <v>45881.678067129629</v>
      </c>
      <c r="G1408" s="2" t="s">
        <v>937</v>
      </c>
      <c r="H1408" s="2">
        <v>1740423</v>
      </c>
      <c r="I1408" s="2" t="s">
        <v>626</v>
      </c>
      <c r="L1408" s="4" t="s">
        <v>630</v>
      </c>
      <c r="M1408" s="4">
        <f>+VLOOKUP(L1408,'Cotizacion menor valor'!$C$2:$M$60,11,0)</f>
        <v>2168996.63</v>
      </c>
      <c r="N1408" s="4" t="b">
        <f t="shared" si="21"/>
        <v>1</v>
      </c>
      <c r="O1408">
        <v>21</v>
      </c>
      <c r="P1408" s="2" t="s">
        <v>153</v>
      </c>
      <c r="Q1408">
        <v>2168996.63</v>
      </c>
      <c r="R1408">
        <v>2168996.63</v>
      </c>
      <c r="S1408">
        <v>0</v>
      </c>
      <c r="T1408" s="5">
        <v>0</v>
      </c>
    </row>
    <row r="1409" spans="2:20" x14ac:dyDescent="0.2">
      <c r="B1409" s="2">
        <v>1205621</v>
      </c>
      <c r="C1409" s="2" t="s">
        <v>28</v>
      </c>
      <c r="D1409" s="2" t="s">
        <v>56</v>
      </c>
      <c r="E1409" s="3">
        <v>45881.678067129629</v>
      </c>
      <c r="G1409" s="2" t="s">
        <v>937</v>
      </c>
      <c r="H1409" s="2">
        <v>1740424</v>
      </c>
      <c r="I1409" s="2" t="s">
        <v>639</v>
      </c>
      <c r="L1409" t="s">
        <v>643</v>
      </c>
      <c r="M1409" s="4">
        <f>+VLOOKUP(L1409,'Cotizacion menor valor'!$C$2:$M$60,11,0)</f>
        <v>320683.68</v>
      </c>
      <c r="N1409" s="4" t="b">
        <f t="shared" si="21"/>
        <v>1</v>
      </c>
      <c r="O1409">
        <v>21</v>
      </c>
      <c r="P1409" s="2" t="s">
        <v>153</v>
      </c>
      <c r="Q1409">
        <v>424529.97</v>
      </c>
      <c r="R1409">
        <v>320683.68</v>
      </c>
      <c r="S1409">
        <v>2180772.09</v>
      </c>
      <c r="T1409" s="5">
        <v>0.24461474416046528</v>
      </c>
    </row>
    <row r="1410" spans="2:20" x14ac:dyDescent="0.2">
      <c r="B1410" s="2">
        <v>1205621</v>
      </c>
      <c r="C1410" s="2" t="s">
        <v>28</v>
      </c>
      <c r="D1410" s="2" t="s">
        <v>56</v>
      </c>
      <c r="E1410" s="3">
        <v>45881.678067129629</v>
      </c>
      <c r="G1410" s="2" t="s">
        <v>937</v>
      </c>
      <c r="H1410" s="2">
        <v>1740425</v>
      </c>
      <c r="I1410" s="2" t="s">
        <v>652</v>
      </c>
      <c r="L1410" s="4" t="s">
        <v>656</v>
      </c>
      <c r="M1410" s="4">
        <f>+VLOOKUP(L1410,'Cotizacion menor valor'!$C$2:$M$60,11,0)</f>
        <v>42581.88</v>
      </c>
      <c r="N1410" s="4" t="b">
        <f t="shared" si="21"/>
        <v>1</v>
      </c>
      <c r="O1410">
        <v>21</v>
      </c>
      <c r="P1410" s="2" t="s">
        <v>153</v>
      </c>
      <c r="Q1410">
        <v>42581.88</v>
      </c>
      <c r="R1410">
        <v>42581.88</v>
      </c>
      <c r="S1410">
        <v>0</v>
      </c>
      <c r="T1410" s="5">
        <v>0</v>
      </c>
    </row>
    <row r="1411" spans="2:20" x14ac:dyDescent="0.2">
      <c r="B1411" s="2">
        <v>1205621</v>
      </c>
      <c r="C1411" s="2" t="s">
        <v>28</v>
      </c>
      <c r="D1411" s="2" t="s">
        <v>56</v>
      </c>
      <c r="E1411" s="3">
        <v>45881.678067129629</v>
      </c>
      <c r="G1411" s="2" t="s">
        <v>937</v>
      </c>
      <c r="H1411" s="2">
        <v>1740426</v>
      </c>
      <c r="I1411" s="2" t="s">
        <v>665</v>
      </c>
      <c r="L1411" s="4" t="s">
        <v>669</v>
      </c>
      <c r="M1411" s="4">
        <f>+VLOOKUP(L1411,'Cotizacion menor valor'!$C$2:$M$60,11,0)</f>
        <v>2020798.2</v>
      </c>
      <c r="N1411" s="4" t="b">
        <f t="shared" ref="N1411:N1474" si="22">IFERROR(M1411=R1411,"n/a")</f>
        <v>1</v>
      </c>
      <c r="O1411">
        <v>21</v>
      </c>
      <c r="P1411" s="2" t="s">
        <v>153</v>
      </c>
      <c r="Q1411">
        <v>2020798.2</v>
      </c>
      <c r="R1411">
        <v>2020798.2</v>
      </c>
      <c r="S1411">
        <v>0</v>
      </c>
      <c r="T1411" s="5">
        <v>0</v>
      </c>
    </row>
    <row r="1412" spans="2:20" x14ac:dyDescent="0.2">
      <c r="B1412" s="2">
        <v>1205621</v>
      </c>
      <c r="C1412" s="2" t="s">
        <v>28</v>
      </c>
      <c r="D1412" s="2" t="s">
        <v>56</v>
      </c>
      <c r="E1412" s="3">
        <v>45881.678067129629</v>
      </c>
      <c r="G1412" s="2" t="s">
        <v>937</v>
      </c>
      <c r="H1412" s="2">
        <v>1740427</v>
      </c>
      <c r="I1412" s="2" t="s">
        <v>678</v>
      </c>
      <c r="L1412" s="4" t="s">
        <v>682</v>
      </c>
      <c r="M1412" s="4">
        <f>+VLOOKUP(L1412,'Cotizacion menor valor'!$C$2:$M$60,11,0)</f>
        <v>2203927.0499999998</v>
      </c>
      <c r="N1412" s="4" t="b">
        <f t="shared" si="22"/>
        <v>1</v>
      </c>
      <c r="O1412">
        <v>21</v>
      </c>
      <c r="P1412" s="2" t="s">
        <v>153</v>
      </c>
      <c r="Q1412">
        <v>2203927.0499999998</v>
      </c>
      <c r="R1412">
        <v>2203927.0499999998</v>
      </c>
      <c r="S1412">
        <v>0</v>
      </c>
      <c r="T1412" s="5">
        <v>0</v>
      </c>
    </row>
    <row r="1413" spans="2:20" x14ac:dyDescent="0.2">
      <c r="B1413" s="2">
        <v>1205621</v>
      </c>
      <c r="C1413" s="2" t="s">
        <v>28</v>
      </c>
      <c r="D1413" s="2" t="s">
        <v>56</v>
      </c>
      <c r="E1413" s="3">
        <v>45881.678067129629</v>
      </c>
      <c r="G1413" s="2" t="s">
        <v>937</v>
      </c>
      <c r="H1413" s="2">
        <v>1740428</v>
      </c>
      <c r="I1413" s="2" t="s">
        <v>691</v>
      </c>
      <c r="L1413" s="4" t="s">
        <v>695</v>
      </c>
      <c r="M1413" s="4">
        <f>+VLOOKUP(L1413,'Cotizacion menor valor'!$C$2:$M$60,11,0)</f>
        <v>1609977.55</v>
      </c>
      <c r="N1413" s="4" t="b">
        <f t="shared" si="22"/>
        <v>1</v>
      </c>
      <c r="O1413">
        <v>21</v>
      </c>
      <c r="P1413" s="2" t="s">
        <v>153</v>
      </c>
      <c r="Q1413">
        <v>3389657.9</v>
      </c>
      <c r="R1413">
        <v>1609977.55</v>
      </c>
      <c r="S1413">
        <v>37373287.350000001</v>
      </c>
      <c r="T1413" s="5">
        <v>0.52503243763920837</v>
      </c>
    </row>
    <row r="1414" spans="2:20" x14ac:dyDescent="0.2">
      <c r="B1414" s="2">
        <v>1205621</v>
      </c>
      <c r="C1414" s="2" t="s">
        <v>28</v>
      </c>
      <c r="D1414" s="2" t="s">
        <v>56</v>
      </c>
      <c r="E1414" s="3">
        <v>45881.678067129629</v>
      </c>
      <c r="G1414" s="2" t="s">
        <v>937</v>
      </c>
      <c r="H1414" s="2">
        <v>1740429</v>
      </c>
      <c r="I1414" s="2" t="s">
        <v>704</v>
      </c>
      <c r="L1414" s="4" t="s">
        <v>708</v>
      </c>
      <c r="M1414" s="4">
        <f>+VLOOKUP(L1414,'Cotizacion menor valor'!$C$2:$M$60,11,0)</f>
        <v>784886.22</v>
      </c>
      <c r="N1414" s="4" t="b">
        <f t="shared" si="22"/>
        <v>1</v>
      </c>
      <c r="O1414">
        <v>21</v>
      </c>
      <c r="P1414" s="2" t="s">
        <v>153</v>
      </c>
      <c r="Q1414">
        <v>888550.56</v>
      </c>
      <c r="R1414">
        <v>784886.22</v>
      </c>
      <c r="S1414">
        <v>2176951.14</v>
      </c>
      <c r="T1414" s="5">
        <v>0.11666678821292961</v>
      </c>
    </row>
    <row r="1415" spans="2:20" x14ac:dyDescent="0.2">
      <c r="B1415" s="2">
        <v>1205621</v>
      </c>
      <c r="C1415" s="2" t="s">
        <v>28</v>
      </c>
      <c r="D1415" s="2" t="s">
        <v>56</v>
      </c>
      <c r="E1415" s="3">
        <v>45881.678067129629</v>
      </c>
      <c r="G1415" s="2" t="s">
        <v>937</v>
      </c>
      <c r="H1415" s="2">
        <v>1740430</v>
      </c>
      <c r="I1415" s="2" t="s">
        <v>717</v>
      </c>
      <c r="L1415" s="4" t="s">
        <v>721</v>
      </c>
      <c r="M1415" s="4">
        <f>+VLOOKUP(L1415,'Cotizacion menor valor'!$C$2:$M$60,11,0)</f>
        <v>1808913.23</v>
      </c>
      <c r="N1415" s="4" t="b">
        <f t="shared" si="22"/>
        <v>1</v>
      </c>
      <c r="O1415">
        <v>21</v>
      </c>
      <c r="P1415" s="2" t="s">
        <v>153</v>
      </c>
      <c r="Q1415">
        <v>1808913.23</v>
      </c>
      <c r="R1415">
        <v>1808913.23</v>
      </c>
      <c r="S1415">
        <v>0</v>
      </c>
      <c r="T1415" s="5">
        <v>0</v>
      </c>
    </row>
    <row r="1416" spans="2:20" x14ac:dyDescent="0.2">
      <c r="B1416" s="2">
        <v>1205621</v>
      </c>
      <c r="C1416" s="2" t="s">
        <v>28</v>
      </c>
      <c r="D1416" s="2" t="s">
        <v>56</v>
      </c>
      <c r="E1416" s="3">
        <v>45881.678067129629</v>
      </c>
      <c r="G1416" s="2" t="s">
        <v>937</v>
      </c>
      <c r="H1416" s="2">
        <v>1740431</v>
      </c>
      <c r="I1416" s="2" t="s">
        <v>730</v>
      </c>
      <c r="L1416" s="4" t="s">
        <v>734</v>
      </c>
      <c r="M1416" s="4">
        <f>+VLOOKUP(L1416,'Cotizacion menor valor'!$C$2:$M$60,11,0)</f>
        <v>360340.35</v>
      </c>
      <c r="N1416" s="4" t="b">
        <f t="shared" si="22"/>
        <v>1</v>
      </c>
      <c r="O1416">
        <v>21</v>
      </c>
      <c r="P1416" s="2" t="s">
        <v>153</v>
      </c>
      <c r="Q1416">
        <v>2824713.2</v>
      </c>
      <c r="R1416">
        <v>360340.35</v>
      </c>
      <c r="S1416">
        <v>51751829.850000001</v>
      </c>
      <c r="T1416" s="5">
        <v>0.87243294292673679</v>
      </c>
    </row>
    <row r="1417" spans="2:20" x14ac:dyDescent="0.2">
      <c r="B1417" s="2">
        <v>1205621</v>
      </c>
      <c r="C1417" s="2" t="s">
        <v>28</v>
      </c>
      <c r="D1417" s="2" t="s">
        <v>56</v>
      </c>
      <c r="E1417" s="3">
        <v>45881.678067129629</v>
      </c>
      <c r="G1417" s="2" t="s">
        <v>937</v>
      </c>
      <c r="H1417" s="2">
        <v>1740432</v>
      </c>
      <c r="I1417" s="2" t="s">
        <v>743</v>
      </c>
      <c r="L1417" s="4" t="s">
        <v>747</v>
      </c>
      <c r="M1417" s="4">
        <f>+VLOOKUP(L1417,'Cotizacion menor valor'!$C$2:$M$60,11,0)</f>
        <v>5197933.74</v>
      </c>
      <c r="N1417" s="4" t="b">
        <f t="shared" si="22"/>
        <v>1</v>
      </c>
      <c r="O1417">
        <v>21</v>
      </c>
      <c r="P1417" s="2" t="s">
        <v>153</v>
      </c>
      <c r="Q1417">
        <v>11419794.66</v>
      </c>
      <c r="R1417">
        <v>5197933.74</v>
      </c>
      <c r="S1417">
        <v>130659079.31999999</v>
      </c>
      <c r="T1417" s="5">
        <v>0.54483124305144026</v>
      </c>
    </row>
    <row r="1418" spans="2:20" x14ac:dyDescent="0.2">
      <c r="B1418" s="2">
        <v>1205621</v>
      </c>
      <c r="C1418" s="2" t="s">
        <v>28</v>
      </c>
      <c r="D1418" s="2" t="s">
        <v>56</v>
      </c>
      <c r="E1418" s="3">
        <v>45881.678067129629</v>
      </c>
      <c r="G1418" s="2" t="s">
        <v>937</v>
      </c>
      <c r="H1418" s="2">
        <v>1740433</v>
      </c>
      <c r="I1418" s="2" t="s">
        <v>756</v>
      </c>
      <c r="L1418" s="4" t="s">
        <v>760</v>
      </c>
      <c r="M1418" s="4">
        <f>+VLOOKUP(L1418,'Cotizacion menor valor'!$C$2:$M$60,11,0)</f>
        <v>1401935.47</v>
      </c>
      <c r="N1418" s="4" t="b">
        <f t="shared" si="22"/>
        <v>1</v>
      </c>
      <c r="O1418">
        <v>21</v>
      </c>
      <c r="P1418" s="2" t="s">
        <v>153</v>
      </c>
      <c r="Q1418">
        <v>1401935.47</v>
      </c>
      <c r="R1418">
        <v>1401935.47</v>
      </c>
      <c r="S1418">
        <v>0</v>
      </c>
      <c r="T1418" s="5">
        <v>0</v>
      </c>
    </row>
    <row r="1419" spans="2:20" x14ac:dyDescent="0.2">
      <c r="B1419" s="2">
        <v>1205621</v>
      </c>
      <c r="C1419" s="2" t="s">
        <v>28</v>
      </c>
      <c r="D1419" s="2" t="s">
        <v>56</v>
      </c>
      <c r="E1419" s="3">
        <v>45881.678067129629</v>
      </c>
      <c r="G1419" s="2" t="s">
        <v>937</v>
      </c>
      <c r="H1419" s="2">
        <v>1740434</v>
      </c>
      <c r="I1419" s="2" t="s">
        <v>769</v>
      </c>
      <c r="L1419" s="4" t="s">
        <v>773</v>
      </c>
      <c r="M1419" s="4">
        <f>+VLOOKUP(L1419,'Cotizacion menor valor'!$C$2:$M$60,11,0)</f>
        <v>463017.98</v>
      </c>
      <c r="N1419" s="4" t="b">
        <f t="shared" si="22"/>
        <v>1</v>
      </c>
      <c r="O1419">
        <v>21</v>
      </c>
      <c r="P1419" s="2" t="s">
        <v>153</v>
      </c>
      <c r="Q1419">
        <v>993037.24</v>
      </c>
      <c r="R1419">
        <v>463017.98</v>
      </c>
      <c r="S1419">
        <v>11130404.460000001</v>
      </c>
      <c r="T1419" s="5">
        <v>0.53373553241568261</v>
      </c>
    </row>
    <row r="1420" spans="2:20" x14ac:dyDescent="0.2">
      <c r="B1420" s="2">
        <v>1205621</v>
      </c>
      <c r="C1420" s="2" t="s">
        <v>28</v>
      </c>
      <c r="D1420" s="2" t="s">
        <v>56</v>
      </c>
      <c r="E1420" s="3">
        <v>45881.678067129629</v>
      </c>
      <c r="G1420" s="2" t="s">
        <v>937</v>
      </c>
      <c r="H1420" s="2">
        <v>1740435</v>
      </c>
      <c r="I1420" s="2" t="s">
        <v>782</v>
      </c>
      <c r="L1420" s="4" t="s">
        <v>786</v>
      </c>
      <c r="M1420" s="4">
        <f>+VLOOKUP(L1420,'Cotizacion menor valor'!$C$2:$M$60,11,0)</f>
        <v>1287767.8</v>
      </c>
      <c r="N1420" s="4" t="b">
        <f t="shared" si="22"/>
        <v>1</v>
      </c>
      <c r="O1420">
        <v>21</v>
      </c>
      <c r="P1420" s="2" t="s">
        <v>153</v>
      </c>
      <c r="Q1420">
        <v>1864526.6</v>
      </c>
      <c r="R1420">
        <v>1287767.8</v>
      </c>
      <c r="S1420">
        <v>12111934.800000001</v>
      </c>
      <c r="T1420" s="5">
        <v>0.30933256731226039</v>
      </c>
    </row>
    <row r="1421" spans="2:20" x14ac:dyDescent="0.2">
      <c r="B1421" s="2">
        <v>1205621</v>
      </c>
      <c r="C1421" s="2" t="s">
        <v>28</v>
      </c>
      <c r="D1421" s="2" t="s">
        <v>56</v>
      </c>
      <c r="E1421" s="3">
        <v>45881.678067129629</v>
      </c>
      <c r="G1421" s="2" t="s">
        <v>937</v>
      </c>
      <c r="H1421" s="2">
        <v>1740436</v>
      </c>
      <c r="I1421" s="2" t="s">
        <v>795</v>
      </c>
      <c r="L1421" s="4" t="s">
        <v>799</v>
      </c>
      <c r="M1421" s="4">
        <f>+VLOOKUP(L1421,'Cotizacion menor valor'!$C$2:$M$60,11,0)</f>
        <v>711988.41</v>
      </c>
      <c r="N1421" s="4" t="b">
        <f t="shared" si="22"/>
        <v>1</v>
      </c>
      <c r="O1421">
        <v>21</v>
      </c>
      <c r="P1421" s="2" t="s">
        <v>153</v>
      </c>
      <c r="Q1421">
        <v>3077840.67</v>
      </c>
      <c r="R1421">
        <v>711988.41</v>
      </c>
      <c r="S1421">
        <v>49682897.460000001</v>
      </c>
      <c r="T1421" s="5">
        <v>0.76867275264122104</v>
      </c>
    </row>
    <row r="1422" spans="2:20" x14ac:dyDescent="0.2">
      <c r="B1422" s="2">
        <v>1205621</v>
      </c>
      <c r="C1422" s="2" t="s">
        <v>28</v>
      </c>
      <c r="D1422" s="2" t="s">
        <v>56</v>
      </c>
      <c r="E1422" s="3">
        <v>45881.678067129629</v>
      </c>
      <c r="G1422" s="2" t="s">
        <v>937</v>
      </c>
      <c r="H1422" s="2">
        <v>1740437</v>
      </c>
      <c r="I1422" s="2" t="s">
        <v>808</v>
      </c>
      <c r="L1422" s="4" t="s">
        <v>812</v>
      </c>
      <c r="M1422" s="4">
        <f>+VLOOKUP(L1422,'Cotizacion menor valor'!$C$2:$M$60,11,0)</f>
        <v>302802.92</v>
      </c>
      <c r="N1422" s="4" t="b">
        <f t="shared" si="22"/>
        <v>1</v>
      </c>
      <c r="O1422">
        <v>21</v>
      </c>
      <c r="P1422" s="2" t="s">
        <v>153</v>
      </c>
      <c r="Q1422">
        <v>806277.36</v>
      </c>
      <c r="R1422">
        <v>302802.92</v>
      </c>
      <c r="S1422">
        <v>10572963.24</v>
      </c>
      <c r="T1422" s="5">
        <v>0.62444323129698198</v>
      </c>
    </row>
    <row r="1423" spans="2:20" x14ac:dyDescent="0.2">
      <c r="B1423" s="2">
        <v>1205621</v>
      </c>
      <c r="C1423" s="2" t="s">
        <v>28</v>
      </c>
      <c r="D1423" s="2" t="s">
        <v>56</v>
      </c>
      <c r="E1423" s="3">
        <v>45881.678067129629</v>
      </c>
      <c r="G1423" s="2" t="s">
        <v>937</v>
      </c>
      <c r="H1423" s="2">
        <v>1740438</v>
      </c>
      <c r="I1423" s="2" t="s">
        <v>821</v>
      </c>
      <c r="L1423" s="4" t="s">
        <v>825</v>
      </c>
      <c r="M1423" s="4">
        <f>+VLOOKUP(L1423,'Cotizacion menor valor'!$C$2:$M$60,11,0)</f>
        <v>10613242.800000001</v>
      </c>
      <c r="N1423" s="4" t="b">
        <f t="shared" si="22"/>
        <v>1</v>
      </c>
      <c r="O1423">
        <v>21</v>
      </c>
      <c r="P1423" s="2" t="s">
        <v>153</v>
      </c>
      <c r="Q1423">
        <v>14150990.4</v>
      </c>
      <c r="R1423">
        <v>10613242.800000001</v>
      </c>
      <c r="S1423">
        <v>74292699.599999994</v>
      </c>
      <c r="T1423" s="5">
        <v>0.25</v>
      </c>
    </row>
    <row r="1424" spans="2:20" x14ac:dyDescent="0.2">
      <c r="B1424" s="2">
        <v>1205621</v>
      </c>
      <c r="C1424" s="2" t="s">
        <v>28</v>
      </c>
      <c r="D1424" s="2" t="s">
        <v>56</v>
      </c>
      <c r="E1424" s="3">
        <v>45881.678067129629</v>
      </c>
      <c r="G1424" s="2" t="s">
        <v>937</v>
      </c>
      <c r="H1424" s="2">
        <v>1740439</v>
      </c>
      <c r="I1424" s="2" t="s">
        <v>834</v>
      </c>
      <c r="L1424" s="4" t="s">
        <v>838</v>
      </c>
      <c r="M1424" s="4">
        <f>+VLOOKUP(L1424,'Cotizacion menor valor'!$C$2:$M$60,11,0)</f>
        <v>3784567.2</v>
      </c>
      <c r="N1424" s="4" t="b">
        <f t="shared" si="22"/>
        <v>1</v>
      </c>
      <c r="O1424">
        <v>21</v>
      </c>
      <c r="P1424" s="2" t="s">
        <v>153</v>
      </c>
      <c r="Q1424">
        <v>3784567.2</v>
      </c>
      <c r="R1424">
        <v>3784567.2</v>
      </c>
      <c r="S1424">
        <v>0</v>
      </c>
      <c r="T1424" s="5">
        <v>0</v>
      </c>
    </row>
    <row r="1425" spans="2:20" x14ac:dyDescent="0.2">
      <c r="B1425" s="2">
        <v>1205621</v>
      </c>
      <c r="C1425" s="2" t="s">
        <v>28</v>
      </c>
      <c r="D1425" s="2" t="s">
        <v>56</v>
      </c>
      <c r="E1425" s="3">
        <v>45881.678067129629</v>
      </c>
      <c r="G1425" s="2" t="s">
        <v>937</v>
      </c>
      <c r="H1425" s="2">
        <v>1740440</v>
      </c>
      <c r="I1425" s="2" t="s">
        <v>847</v>
      </c>
      <c r="L1425" s="31" t="s">
        <v>847</v>
      </c>
      <c r="M1425" s="4" t="e">
        <f>+VLOOKUP(L1425,'Cotizacion menor valor'!$C$2:$M$60,11,0)</f>
        <v>#N/A</v>
      </c>
      <c r="N1425" s="4" t="str">
        <f t="shared" si="22"/>
        <v>n/a</v>
      </c>
      <c r="O1425">
        <v>1</v>
      </c>
      <c r="P1425" s="2" t="s">
        <v>153</v>
      </c>
      <c r="Q1425">
        <v>0</v>
      </c>
      <c r="R1425">
        <v>0</v>
      </c>
      <c r="S1425">
        <v>0</v>
      </c>
      <c r="T1425" s="5"/>
    </row>
    <row r="1426" spans="2:20" x14ac:dyDescent="0.2">
      <c r="B1426" s="2">
        <v>1205621</v>
      </c>
      <c r="C1426" s="2" t="s">
        <v>28</v>
      </c>
      <c r="D1426" s="2" t="s">
        <v>56</v>
      </c>
      <c r="E1426" s="3">
        <v>45881.678067129629</v>
      </c>
      <c r="G1426" s="2" t="s">
        <v>937</v>
      </c>
      <c r="H1426" s="2">
        <v>1740441</v>
      </c>
      <c r="I1426" s="2" t="s">
        <v>860</v>
      </c>
      <c r="L1426" s="31" t="s">
        <v>860</v>
      </c>
      <c r="M1426" s="4" t="e">
        <f>+VLOOKUP(L1426,'Cotizacion menor valor'!$C$2:$M$60,11,0)</f>
        <v>#N/A</v>
      </c>
      <c r="N1426" s="4" t="str">
        <f t="shared" si="22"/>
        <v>n/a</v>
      </c>
      <c r="O1426">
        <v>1</v>
      </c>
      <c r="P1426" s="2" t="s">
        <v>153</v>
      </c>
      <c r="Q1426">
        <v>3640399765.46</v>
      </c>
      <c r="R1426">
        <v>3564766039.3800001</v>
      </c>
      <c r="S1426">
        <v>75633726.079999998</v>
      </c>
      <c r="T1426" s="5">
        <v>2.0776214414035085E-2</v>
      </c>
    </row>
    <row r="1427" spans="2:20" x14ac:dyDescent="0.2">
      <c r="B1427" s="2">
        <v>1205621</v>
      </c>
      <c r="C1427" s="2" t="s">
        <v>28</v>
      </c>
      <c r="D1427" s="2" t="s">
        <v>56</v>
      </c>
      <c r="E1427" s="3">
        <v>45881.678067129629</v>
      </c>
      <c r="G1427" s="2" t="s">
        <v>937</v>
      </c>
      <c r="H1427" s="2">
        <v>1740442</v>
      </c>
      <c r="I1427" s="2" t="s">
        <v>873</v>
      </c>
      <c r="L1427" s="31" t="s">
        <v>873</v>
      </c>
      <c r="M1427" s="4" t="e">
        <f>+VLOOKUP(L1427,'Cotizacion menor valor'!$C$2:$M$60,11,0)</f>
        <v>#N/A</v>
      </c>
      <c r="N1427" s="4" t="str">
        <f t="shared" si="22"/>
        <v>n/a</v>
      </c>
      <c r="O1427">
        <v>1</v>
      </c>
      <c r="P1427" s="2" t="s">
        <v>153</v>
      </c>
      <c r="Q1427">
        <v>691675955.44000006</v>
      </c>
      <c r="R1427">
        <v>677305547.48000002</v>
      </c>
      <c r="S1427">
        <v>14370407.960000001</v>
      </c>
      <c r="T1427" s="5">
        <v>2.0776214420896656E-2</v>
      </c>
    </row>
    <row r="1428" spans="2:20" x14ac:dyDescent="0.2">
      <c r="B1428" s="2">
        <v>1205622</v>
      </c>
      <c r="C1428" s="2" t="s">
        <v>29</v>
      </c>
      <c r="D1428" s="2" t="s">
        <v>57</v>
      </c>
      <c r="E1428" s="3">
        <v>45881.609131944446</v>
      </c>
      <c r="G1428" s="2" t="s">
        <v>937</v>
      </c>
      <c r="H1428" s="2">
        <v>1740381</v>
      </c>
      <c r="I1428" s="2" t="s">
        <v>64</v>
      </c>
      <c r="L1428" s="4" t="s">
        <v>993</v>
      </c>
      <c r="M1428" s="4" t="e">
        <f>+VLOOKUP(L1428,'Cotizacion menor valor'!$C$2:$M$60,11,0)</f>
        <v>#N/A</v>
      </c>
      <c r="N1428" s="4" t="str">
        <f t="shared" si="22"/>
        <v>n/a</v>
      </c>
      <c r="O1428">
        <v>21</v>
      </c>
      <c r="P1428" s="2" t="s">
        <v>84</v>
      </c>
      <c r="Q1428">
        <v>1450014991.3499999</v>
      </c>
      <c r="R1428">
        <v>1450014991.3499999</v>
      </c>
      <c r="S1428">
        <v>0</v>
      </c>
      <c r="T1428" s="5">
        <v>0</v>
      </c>
    </row>
    <row r="1429" spans="2:20" x14ac:dyDescent="0.2">
      <c r="B1429" s="2">
        <v>1205622</v>
      </c>
      <c r="C1429" s="2" t="s">
        <v>29</v>
      </c>
      <c r="D1429" s="2" t="s">
        <v>57</v>
      </c>
      <c r="E1429" s="3">
        <v>45881.609131944446</v>
      </c>
      <c r="G1429" s="2" t="s">
        <v>937</v>
      </c>
      <c r="H1429" s="2">
        <v>1740382</v>
      </c>
      <c r="I1429" s="2" t="s">
        <v>92</v>
      </c>
      <c r="L1429" s="4" t="s">
        <v>994</v>
      </c>
      <c r="M1429" s="4" t="e">
        <f>+VLOOKUP(L1429,'Cotizacion menor valor'!$C$2:$M$60,11,0)</f>
        <v>#N/A</v>
      </c>
      <c r="N1429" s="4" t="str">
        <f t="shared" si="22"/>
        <v>n/a</v>
      </c>
      <c r="O1429">
        <v>21</v>
      </c>
      <c r="P1429" s="2" t="s">
        <v>84</v>
      </c>
      <c r="Q1429">
        <v>9590460</v>
      </c>
      <c r="R1429">
        <v>9590460</v>
      </c>
      <c r="S1429">
        <v>0</v>
      </c>
      <c r="T1429" s="5">
        <v>0</v>
      </c>
    </row>
    <row r="1430" spans="2:20" x14ac:dyDescent="0.2">
      <c r="B1430" s="2">
        <v>1205622</v>
      </c>
      <c r="C1430" s="2" t="s">
        <v>29</v>
      </c>
      <c r="D1430" s="2" t="s">
        <v>57</v>
      </c>
      <c r="E1430" s="3">
        <v>45881.609131944446</v>
      </c>
      <c r="G1430" s="2" t="s">
        <v>937</v>
      </c>
      <c r="H1430" s="2">
        <v>1740383</v>
      </c>
      <c r="I1430" s="2" t="s">
        <v>105</v>
      </c>
      <c r="L1430" s="31" t="s">
        <v>997</v>
      </c>
      <c r="M1430" s="4" t="e">
        <f>+VLOOKUP(L1430,'Cotizacion menor valor'!$C$2:$M$60,11,0)</f>
        <v>#N/A</v>
      </c>
      <c r="N1430" s="4" t="str">
        <f t="shared" si="22"/>
        <v>n/a</v>
      </c>
      <c r="O1430">
        <v>21</v>
      </c>
      <c r="P1430" s="2" t="s">
        <v>84</v>
      </c>
      <c r="Q1430">
        <v>935307.52</v>
      </c>
      <c r="R1430">
        <v>935307.52</v>
      </c>
      <c r="S1430">
        <v>0</v>
      </c>
      <c r="T1430" s="5">
        <v>0</v>
      </c>
    </row>
    <row r="1431" spans="2:20" x14ac:dyDescent="0.2">
      <c r="B1431" s="2">
        <v>1205622</v>
      </c>
      <c r="C1431" s="2" t="s">
        <v>29</v>
      </c>
      <c r="D1431" s="2" t="s">
        <v>57</v>
      </c>
      <c r="E1431" s="3">
        <v>45881.609131944446</v>
      </c>
      <c r="G1431" s="2" t="s">
        <v>937</v>
      </c>
      <c r="H1431" s="2">
        <v>1740384</v>
      </c>
      <c r="I1431" s="2" t="s">
        <v>118</v>
      </c>
      <c r="L1431" s="4" t="s">
        <v>995</v>
      </c>
      <c r="M1431" s="4" t="e">
        <f>+VLOOKUP(L1431,'Cotizacion menor valor'!$C$2:$M$60,11,0)</f>
        <v>#N/A</v>
      </c>
      <c r="N1431" s="4" t="str">
        <f t="shared" si="22"/>
        <v>n/a</v>
      </c>
      <c r="O1431">
        <v>21</v>
      </c>
      <c r="P1431" s="2" t="s">
        <v>84</v>
      </c>
      <c r="Q1431">
        <v>87282455.790000007</v>
      </c>
      <c r="R1431">
        <v>87282455.790000007</v>
      </c>
      <c r="S1431">
        <v>0</v>
      </c>
      <c r="T1431" s="5">
        <v>0</v>
      </c>
    </row>
    <row r="1432" spans="2:20" x14ac:dyDescent="0.2">
      <c r="B1432" s="2">
        <v>1205622</v>
      </c>
      <c r="C1432" s="2" t="s">
        <v>29</v>
      </c>
      <c r="D1432" s="2" t="s">
        <v>57</v>
      </c>
      <c r="E1432" s="3">
        <v>45881.609131944446</v>
      </c>
      <c r="G1432" s="2" t="s">
        <v>937</v>
      </c>
      <c r="H1432" s="2">
        <v>1740385</v>
      </c>
      <c r="I1432" s="2" t="s">
        <v>131</v>
      </c>
      <c r="L1432" s="4" t="s">
        <v>996</v>
      </c>
      <c r="M1432" s="4" t="e">
        <f>+VLOOKUP(L1432,'Cotizacion menor valor'!$C$2:$M$60,11,0)</f>
        <v>#N/A</v>
      </c>
      <c r="N1432" s="4" t="str">
        <f t="shared" si="22"/>
        <v>n/a</v>
      </c>
      <c r="O1432">
        <v>21</v>
      </c>
      <c r="P1432" s="2" t="s">
        <v>84</v>
      </c>
      <c r="Q1432">
        <v>25340067.809999999</v>
      </c>
      <c r="R1432">
        <v>25340067.809999999</v>
      </c>
      <c r="S1432">
        <v>0</v>
      </c>
      <c r="T1432" s="5">
        <v>0</v>
      </c>
    </row>
    <row r="1433" spans="2:20" x14ac:dyDescent="0.2">
      <c r="B1433" s="2">
        <v>1205622</v>
      </c>
      <c r="C1433" s="2" t="s">
        <v>29</v>
      </c>
      <c r="D1433" s="2" t="s">
        <v>57</v>
      </c>
      <c r="E1433" s="3">
        <v>45881.609131944446</v>
      </c>
      <c r="G1433" s="2" t="s">
        <v>937</v>
      </c>
      <c r="H1433" s="2">
        <v>1740386</v>
      </c>
      <c r="I1433" s="2" t="s">
        <v>144</v>
      </c>
      <c r="L1433" s="4" t="s">
        <v>148</v>
      </c>
      <c r="M1433" s="4">
        <f>+VLOOKUP(L1433,'Cotizacion menor valor'!$C$2:$M$60,11,0)</f>
        <v>2885395.65</v>
      </c>
      <c r="N1433" s="4" t="b">
        <f t="shared" si="22"/>
        <v>1</v>
      </c>
      <c r="O1433">
        <v>21</v>
      </c>
      <c r="P1433" s="2" t="s">
        <v>153</v>
      </c>
      <c r="Q1433">
        <v>3107185.55</v>
      </c>
      <c r="R1433">
        <v>2885395.65</v>
      </c>
      <c r="S1433">
        <v>4657587.9000000004</v>
      </c>
      <c r="T1433" s="5">
        <v>7.1379676698097416E-2</v>
      </c>
    </row>
    <row r="1434" spans="2:20" x14ac:dyDescent="0.2">
      <c r="B1434" s="2">
        <v>1205622</v>
      </c>
      <c r="C1434" s="2" t="s">
        <v>29</v>
      </c>
      <c r="D1434" s="2" t="s">
        <v>57</v>
      </c>
      <c r="E1434" s="3">
        <v>45881.609131944446</v>
      </c>
      <c r="G1434" s="2" t="s">
        <v>937</v>
      </c>
      <c r="H1434" s="2">
        <v>1740387</v>
      </c>
      <c r="I1434" s="2" t="s">
        <v>158</v>
      </c>
      <c r="L1434" s="4" t="s">
        <v>162</v>
      </c>
      <c r="M1434" s="4">
        <f>+VLOOKUP(L1434,'Cotizacion menor valor'!$C$2:$M$60,11,0)</f>
        <v>1518675.72</v>
      </c>
      <c r="N1434" s="4" t="b">
        <f t="shared" si="22"/>
        <v>1</v>
      </c>
      <c r="O1434">
        <v>21</v>
      </c>
      <c r="P1434" s="2" t="s">
        <v>153</v>
      </c>
      <c r="Q1434">
        <v>2122648.56</v>
      </c>
      <c r="R1434">
        <v>1518675.72</v>
      </c>
      <c r="S1434">
        <v>12683429.640000001</v>
      </c>
      <c r="T1434" s="5">
        <v>0.28453737061400308</v>
      </c>
    </row>
    <row r="1435" spans="2:20" x14ac:dyDescent="0.2">
      <c r="B1435" s="2">
        <v>1205622</v>
      </c>
      <c r="C1435" s="2" t="s">
        <v>29</v>
      </c>
      <c r="D1435" s="2" t="s">
        <v>57</v>
      </c>
      <c r="E1435" s="3">
        <v>45881.609131944446</v>
      </c>
      <c r="G1435" s="2" t="s">
        <v>937</v>
      </c>
      <c r="H1435" s="2">
        <v>1740388</v>
      </c>
      <c r="I1435" s="2" t="s">
        <v>171</v>
      </c>
      <c r="L1435" s="4" t="s">
        <v>175</v>
      </c>
      <c r="M1435" s="4">
        <f>+VLOOKUP(L1435,'Cotizacion menor valor'!$C$2:$M$60,11,0)</f>
        <v>2641589.5</v>
      </c>
      <c r="N1435" s="4" t="b">
        <f t="shared" si="22"/>
        <v>1</v>
      </c>
      <c r="O1435">
        <v>21</v>
      </c>
      <c r="P1435" s="2" t="s">
        <v>153</v>
      </c>
      <c r="Q1435">
        <v>3954597.45</v>
      </c>
      <c r="R1435">
        <v>2641589.5</v>
      </c>
      <c r="S1435">
        <v>27573166.949999999</v>
      </c>
      <c r="T1435" s="5">
        <v>0.33202063335169552</v>
      </c>
    </row>
    <row r="1436" spans="2:20" x14ac:dyDescent="0.2">
      <c r="B1436" s="2">
        <v>1205622</v>
      </c>
      <c r="C1436" s="2" t="s">
        <v>29</v>
      </c>
      <c r="D1436" s="2" t="s">
        <v>57</v>
      </c>
      <c r="E1436" s="3">
        <v>45881.609131944446</v>
      </c>
      <c r="G1436" s="2" t="s">
        <v>937</v>
      </c>
      <c r="H1436" s="2">
        <v>1740389</v>
      </c>
      <c r="I1436" s="2" t="s">
        <v>184</v>
      </c>
      <c r="L1436" s="4" t="s">
        <v>188</v>
      </c>
      <c r="M1436" s="4">
        <f>+VLOOKUP(L1436,'Cotizacion menor valor'!$C$2:$M$60,11,0)</f>
        <v>1236194.1000000001</v>
      </c>
      <c r="N1436" s="4" t="b">
        <f t="shared" si="22"/>
        <v>1</v>
      </c>
      <c r="O1436">
        <v>21</v>
      </c>
      <c r="P1436" s="2" t="s">
        <v>153</v>
      </c>
      <c r="Q1436">
        <v>2264158.98</v>
      </c>
      <c r="R1436">
        <v>1236194.1000000001</v>
      </c>
      <c r="S1436">
        <v>21587262.48</v>
      </c>
      <c r="T1436" s="5">
        <v>0.45401621046946095</v>
      </c>
    </row>
    <row r="1437" spans="2:20" x14ac:dyDescent="0.2">
      <c r="B1437" s="2">
        <v>1205622</v>
      </c>
      <c r="C1437" s="2" t="s">
        <v>29</v>
      </c>
      <c r="D1437" s="2" t="s">
        <v>57</v>
      </c>
      <c r="E1437" s="3">
        <v>45881.609131944446</v>
      </c>
      <c r="G1437" s="2" t="s">
        <v>937</v>
      </c>
      <c r="H1437" s="2">
        <v>1740390</v>
      </c>
      <c r="I1437" s="2" t="s">
        <v>197</v>
      </c>
      <c r="L1437" s="4" t="s">
        <v>201</v>
      </c>
      <c r="M1437" s="4">
        <f>+VLOOKUP(L1437,'Cotizacion menor valor'!$C$2:$M$60,11,0)</f>
        <v>3156483.66</v>
      </c>
      <c r="N1437" s="4" t="b">
        <f t="shared" si="22"/>
        <v>1</v>
      </c>
      <c r="O1437">
        <v>21</v>
      </c>
      <c r="P1437" s="2" t="s">
        <v>153</v>
      </c>
      <c r="Q1437">
        <v>5935735.5899999999</v>
      </c>
      <c r="R1437">
        <v>3156483.66</v>
      </c>
      <c r="S1437">
        <v>58364290.530000001</v>
      </c>
      <c r="T1437" s="5">
        <v>0.46822367470044263</v>
      </c>
    </row>
    <row r="1438" spans="2:20" x14ac:dyDescent="0.2">
      <c r="B1438" s="2">
        <v>1205622</v>
      </c>
      <c r="C1438" s="2" t="s">
        <v>29</v>
      </c>
      <c r="D1438" s="2" t="s">
        <v>57</v>
      </c>
      <c r="E1438" s="3">
        <v>45881.609131944446</v>
      </c>
      <c r="G1438" s="2" t="s">
        <v>937</v>
      </c>
      <c r="H1438" s="2">
        <v>1740391</v>
      </c>
      <c r="I1438" s="2" t="s">
        <v>210</v>
      </c>
      <c r="L1438" s="4" t="s">
        <v>214</v>
      </c>
      <c r="M1438" s="4">
        <f>+VLOOKUP(L1438,'Cotizacion menor valor'!$C$2:$M$60,11,0)</f>
        <v>3062101.38</v>
      </c>
      <c r="N1438" s="4" t="b">
        <f t="shared" si="22"/>
        <v>1</v>
      </c>
      <c r="O1438">
        <v>21</v>
      </c>
      <c r="P1438" s="2" t="s">
        <v>153</v>
      </c>
      <c r="Q1438">
        <v>6509456.0999999996</v>
      </c>
      <c r="R1438">
        <v>3062101.38</v>
      </c>
      <c r="S1438">
        <v>72394449.120000005</v>
      </c>
      <c r="T1438" s="5">
        <v>0.52959182257946247</v>
      </c>
    </row>
    <row r="1439" spans="2:20" x14ac:dyDescent="0.2">
      <c r="B1439" s="2">
        <v>1205622</v>
      </c>
      <c r="C1439" s="2" t="s">
        <v>29</v>
      </c>
      <c r="D1439" s="2" t="s">
        <v>57</v>
      </c>
      <c r="E1439" s="3">
        <v>45881.609131944446</v>
      </c>
      <c r="G1439" s="2" t="s">
        <v>937</v>
      </c>
      <c r="H1439" s="2">
        <v>1740392</v>
      </c>
      <c r="I1439" s="2" t="s">
        <v>223</v>
      </c>
      <c r="L1439" s="4" t="s">
        <v>227</v>
      </c>
      <c r="M1439" s="4">
        <f>+VLOOKUP(L1439,'Cotizacion menor valor'!$C$2:$M$60,11,0)</f>
        <v>355254.39</v>
      </c>
      <c r="N1439" s="4" t="b">
        <f t="shared" si="22"/>
        <v>1</v>
      </c>
      <c r="O1439">
        <v>21</v>
      </c>
      <c r="P1439" s="2" t="s">
        <v>153</v>
      </c>
      <c r="Q1439">
        <v>566039.1</v>
      </c>
      <c r="R1439">
        <v>355254.39</v>
      </c>
      <c r="S1439">
        <v>4426478.91</v>
      </c>
      <c r="T1439" s="5">
        <v>0.37238542355112925</v>
      </c>
    </row>
    <row r="1440" spans="2:20" x14ac:dyDescent="0.2">
      <c r="B1440" s="2">
        <v>1205622</v>
      </c>
      <c r="C1440" s="2" t="s">
        <v>29</v>
      </c>
      <c r="D1440" s="2" t="s">
        <v>57</v>
      </c>
      <c r="E1440" s="3">
        <v>45881.609131944446</v>
      </c>
      <c r="G1440" s="2" t="s">
        <v>937</v>
      </c>
      <c r="H1440" s="2">
        <v>1740393</v>
      </c>
      <c r="I1440" s="2" t="s">
        <v>236</v>
      </c>
      <c r="L1440" s="4" t="s">
        <v>240</v>
      </c>
      <c r="M1440" s="4">
        <f>+VLOOKUP(L1440,'Cotizacion menor valor'!$C$2:$M$60,11,0)</f>
        <v>293916.18</v>
      </c>
      <c r="N1440" s="4" t="b">
        <f t="shared" si="22"/>
        <v>1</v>
      </c>
      <c r="O1440">
        <v>21</v>
      </c>
      <c r="P1440" s="2" t="s">
        <v>153</v>
      </c>
      <c r="Q1440">
        <v>495285.18</v>
      </c>
      <c r="R1440">
        <v>293916.18</v>
      </c>
      <c r="S1440">
        <v>4228749</v>
      </c>
      <c r="T1440" s="5">
        <v>0.40657182595287827</v>
      </c>
    </row>
    <row r="1441" spans="2:20" x14ac:dyDescent="0.2">
      <c r="B1441" s="2">
        <v>1205622</v>
      </c>
      <c r="C1441" s="2" t="s">
        <v>29</v>
      </c>
      <c r="D1441" s="2" t="s">
        <v>57</v>
      </c>
      <c r="E1441" s="3">
        <v>45881.609131944446</v>
      </c>
      <c r="G1441" s="2" t="s">
        <v>937</v>
      </c>
      <c r="H1441" s="2">
        <v>1740394</v>
      </c>
      <c r="I1441" s="2" t="s">
        <v>249</v>
      </c>
      <c r="L1441" s="4" t="s">
        <v>253</v>
      </c>
      <c r="M1441" s="4">
        <f>+VLOOKUP(L1441,'Cotizacion menor valor'!$C$2:$M$60,11,0)</f>
        <v>7909194.9000000004</v>
      </c>
      <c r="N1441" s="4" t="b">
        <f t="shared" si="22"/>
        <v>1</v>
      </c>
      <c r="O1441">
        <v>21</v>
      </c>
      <c r="P1441" s="2" t="s">
        <v>153</v>
      </c>
      <c r="Q1441">
        <v>7909194.9000000004</v>
      </c>
      <c r="R1441">
        <v>7909194.9000000004</v>
      </c>
      <c r="S1441">
        <v>0</v>
      </c>
      <c r="T1441" s="5">
        <v>0</v>
      </c>
    </row>
    <row r="1442" spans="2:20" x14ac:dyDescent="0.2">
      <c r="B1442" s="2">
        <v>1205622</v>
      </c>
      <c r="C1442" s="2" t="s">
        <v>29</v>
      </c>
      <c r="D1442" s="2" t="s">
        <v>57</v>
      </c>
      <c r="E1442" s="3">
        <v>45881.609131944446</v>
      </c>
      <c r="G1442" s="2" t="s">
        <v>937</v>
      </c>
      <c r="H1442" s="2">
        <v>1740395</v>
      </c>
      <c r="I1442" s="2" t="s">
        <v>262</v>
      </c>
      <c r="L1442" s="4" t="s">
        <v>266</v>
      </c>
      <c r="M1442" s="4">
        <f>+VLOOKUP(L1442,'Cotizacion menor valor'!$C$2:$M$60,11,0)</f>
        <v>1981138.14</v>
      </c>
      <c r="N1442" s="4" t="b">
        <f t="shared" si="22"/>
        <v>1</v>
      </c>
      <c r="O1442">
        <v>21</v>
      </c>
      <c r="P1442" s="2" t="s">
        <v>153</v>
      </c>
      <c r="Q1442">
        <v>1981138.14</v>
      </c>
      <c r="R1442">
        <v>1981138.14</v>
      </c>
      <c r="S1442">
        <v>0</v>
      </c>
      <c r="T1442" s="5">
        <v>0</v>
      </c>
    </row>
    <row r="1443" spans="2:20" x14ac:dyDescent="0.2">
      <c r="B1443" s="2">
        <v>1205622</v>
      </c>
      <c r="C1443" s="2" t="s">
        <v>29</v>
      </c>
      <c r="D1443" s="2" t="s">
        <v>57</v>
      </c>
      <c r="E1443" s="3">
        <v>45881.609131944446</v>
      </c>
      <c r="G1443" s="2" t="s">
        <v>937</v>
      </c>
      <c r="H1443" s="2">
        <v>1740396</v>
      </c>
      <c r="I1443" s="2" t="s">
        <v>275</v>
      </c>
      <c r="L1443" s="4" t="s">
        <v>279</v>
      </c>
      <c r="M1443" s="4">
        <f>+VLOOKUP(L1443,'Cotizacion menor valor'!$C$2:$M$60,11,0)</f>
        <v>820677.36</v>
      </c>
      <c r="N1443" s="4" t="b">
        <f t="shared" si="22"/>
        <v>1</v>
      </c>
      <c r="O1443">
        <v>21</v>
      </c>
      <c r="P1443" s="2" t="s">
        <v>153</v>
      </c>
      <c r="Q1443">
        <v>2122648.56</v>
      </c>
      <c r="R1443">
        <v>820677.36</v>
      </c>
      <c r="S1443">
        <v>27341395.199999999</v>
      </c>
      <c r="T1443" s="5">
        <v>0.61337106129334951</v>
      </c>
    </row>
    <row r="1444" spans="2:20" x14ac:dyDescent="0.2">
      <c r="B1444" s="2">
        <v>1205622</v>
      </c>
      <c r="C1444" s="2" t="s">
        <v>29</v>
      </c>
      <c r="D1444" s="2" t="s">
        <v>57</v>
      </c>
      <c r="E1444" s="3">
        <v>45881.609131944446</v>
      </c>
      <c r="G1444" s="2" t="s">
        <v>937</v>
      </c>
      <c r="H1444" s="2">
        <v>1740397</v>
      </c>
      <c r="I1444" s="2" t="s">
        <v>288</v>
      </c>
      <c r="L1444" s="4" t="s">
        <v>292</v>
      </c>
      <c r="M1444" s="4">
        <f>+VLOOKUP(L1444,'Cotizacion menor valor'!$C$2:$M$60,11,0)</f>
        <v>1371786</v>
      </c>
      <c r="N1444" s="4" t="b">
        <f t="shared" si="22"/>
        <v>1</v>
      </c>
      <c r="O1444">
        <v>21</v>
      </c>
      <c r="P1444" s="2" t="s">
        <v>153</v>
      </c>
      <c r="Q1444">
        <v>1981138.14</v>
      </c>
      <c r="R1444">
        <v>1371786</v>
      </c>
      <c r="S1444">
        <v>12796394.939999999</v>
      </c>
      <c r="T1444" s="5">
        <v>0.30757680532060222</v>
      </c>
    </row>
    <row r="1445" spans="2:20" x14ac:dyDescent="0.2">
      <c r="B1445" s="2">
        <v>1205622</v>
      </c>
      <c r="C1445" s="2" t="s">
        <v>29</v>
      </c>
      <c r="D1445" s="2" t="s">
        <v>57</v>
      </c>
      <c r="E1445" s="3">
        <v>45881.609131944446</v>
      </c>
      <c r="G1445" s="2" t="s">
        <v>937</v>
      </c>
      <c r="H1445" s="2">
        <v>1740398</v>
      </c>
      <c r="I1445" s="2" t="s">
        <v>301</v>
      </c>
      <c r="L1445" s="4" t="s">
        <v>305</v>
      </c>
      <c r="M1445" s="4">
        <f>+VLOOKUP(L1445,'Cotizacion menor valor'!$C$2:$M$60,11,0)</f>
        <v>661411.38</v>
      </c>
      <c r="N1445" s="4" t="b">
        <f t="shared" si="22"/>
        <v>1</v>
      </c>
      <c r="O1445">
        <v>21</v>
      </c>
      <c r="P1445" s="2" t="s">
        <v>153</v>
      </c>
      <c r="Q1445">
        <v>990569.07</v>
      </c>
      <c r="R1445">
        <v>661411.38</v>
      </c>
      <c r="S1445">
        <v>6912311.4900000002</v>
      </c>
      <c r="T1445" s="5">
        <v>0.33229150795108109</v>
      </c>
    </row>
    <row r="1446" spans="2:20" x14ac:dyDescent="0.2">
      <c r="B1446" s="2">
        <v>1205622</v>
      </c>
      <c r="C1446" s="2" t="s">
        <v>29</v>
      </c>
      <c r="D1446" s="2" t="s">
        <v>57</v>
      </c>
      <c r="E1446" s="3">
        <v>45881.609131944446</v>
      </c>
      <c r="G1446" s="2" t="s">
        <v>937</v>
      </c>
      <c r="H1446" s="2">
        <v>1740399</v>
      </c>
      <c r="I1446" s="2" t="s">
        <v>314</v>
      </c>
      <c r="L1446" s="4" t="s">
        <v>318</v>
      </c>
      <c r="M1446" s="4">
        <f>+VLOOKUP(L1446,'Cotizacion menor valor'!$C$2:$M$60,11,0)</f>
        <v>2655015.5499999998</v>
      </c>
      <c r="N1446" s="4" t="b">
        <f t="shared" si="22"/>
        <v>1</v>
      </c>
      <c r="O1446">
        <v>21</v>
      </c>
      <c r="P1446" s="2" t="s">
        <v>153</v>
      </c>
      <c r="Q1446">
        <v>2655015.5499999998</v>
      </c>
      <c r="R1446">
        <v>2655015.5499999998</v>
      </c>
      <c r="S1446">
        <v>0</v>
      </c>
      <c r="T1446" s="5">
        <v>0</v>
      </c>
    </row>
    <row r="1447" spans="2:20" x14ac:dyDescent="0.2">
      <c r="B1447" s="2">
        <v>1205622</v>
      </c>
      <c r="C1447" s="2" t="s">
        <v>29</v>
      </c>
      <c r="D1447" s="2" t="s">
        <v>57</v>
      </c>
      <c r="E1447" s="3">
        <v>45881.609131944446</v>
      </c>
      <c r="G1447" s="2" t="s">
        <v>937</v>
      </c>
      <c r="H1447" s="2">
        <v>1740400</v>
      </c>
      <c r="I1447" s="2" t="s">
        <v>327</v>
      </c>
      <c r="L1447" s="4" t="s">
        <v>331</v>
      </c>
      <c r="M1447" s="4">
        <f>+VLOOKUP(L1447,'Cotizacion menor valor'!$C$2:$M$60,11,0)</f>
        <v>1330085.46</v>
      </c>
      <c r="N1447" s="4" t="b">
        <f t="shared" si="22"/>
        <v>1</v>
      </c>
      <c r="O1447">
        <v>21</v>
      </c>
      <c r="P1447" s="2" t="s">
        <v>153</v>
      </c>
      <c r="Q1447">
        <v>1330085.46</v>
      </c>
      <c r="R1447">
        <v>1330085.46</v>
      </c>
      <c r="S1447">
        <v>0</v>
      </c>
      <c r="T1447" s="5">
        <v>0</v>
      </c>
    </row>
    <row r="1448" spans="2:20" x14ac:dyDescent="0.2">
      <c r="B1448" s="2">
        <v>1205622</v>
      </c>
      <c r="C1448" s="2" t="s">
        <v>29</v>
      </c>
      <c r="D1448" s="2" t="s">
        <v>57</v>
      </c>
      <c r="E1448" s="3">
        <v>45881.609131944446</v>
      </c>
      <c r="G1448" s="2" t="s">
        <v>937</v>
      </c>
      <c r="H1448" s="2">
        <v>1740401</v>
      </c>
      <c r="I1448" s="2" t="s">
        <v>340</v>
      </c>
      <c r="L1448" s="4" t="s">
        <v>344</v>
      </c>
      <c r="M1448" s="4">
        <f>+VLOOKUP(L1448,'Cotizacion menor valor'!$C$2:$M$60,11,0)</f>
        <v>215877.7</v>
      </c>
      <c r="N1448" s="4" t="b">
        <f t="shared" si="22"/>
        <v>1</v>
      </c>
      <c r="O1448">
        <v>21</v>
      </c>
      <c r="P1448" s="2" t="s">
        <v>153</v>
      </c>
      <c r="Q1448">
        <v>215877.7</v>
      </c>
      <c r="R1448">
        <v>215877.7</v>
      </c>
      <c r="S1448">
        <v>0</v>
      </c>
      <c r="T1448" s="5">
        <v>0</v>
      </c>
    </row>
    <row r="1449" spans="2:20" x14ac:dyDescent="0.2">
      <c r="B1449" s="2">
        <v>1205622</v>
      </c>
      <c r="C1449" s="2" t="s">
        <v>29</v>
      </c>
      <c r="D1449" s="2" t="s">
        <v>57</v>
      </c>
      <c r="E1449" s="3">
        <v>45881.609131944446</v>
      </c>
      <c r="G1449" s="2" t="s">
        <v>937</v>
      </c>
      <c r="H1449" s="2">
        <v>1740402</v>
      </c>
      <c r="I1449" s="2" t="s">
        <v>353</v>
      </c>
      <c r="L1449" s="4" t="s">
        <v>357</v>
      </c>
      <c r="M1449" s="4">
        <f>+VLOOKUP(L1449,'Cotizacion menor valor'!$C$2:$M$60,11,0)</f>
        <v>1388728.4</v>
      </c>
      <c r="N1449" s="4" t="b">
        <f t="shared" si="22"/>
        <v>1</v>
      </c>
      <c r="O1449">
        <v>21</v>
      </c>
      <c r="P1449" s="2" t="s">
        <v>153</v>
      </c>
      <c r="Q1449">
        <v>1388728.4</v>
      </c>
      <c r="R1449">
        <v>1388728.4</v>
      </c>
      <c r="S1449">
        <v>0</v>
      </c>
      <c r="T1449" s="5">
        <v>0</v>
      </c>
    </row>
    <row r="1450" spans="2:20" x14ac:dyDescent="0.2">
      <c r="B1450" s="2">
        <v>1205622</v>
      </c>
      <c r="C1450" s="2" t="s">
        <v>29</v>
      </c>
      <c r="D1450" s="2" t="s">
        <v>57</v>
      </c>
      <c r="E1450" s="3">
        <v>45881.609131944446</v>
      </c>
      <c r="G1450" s="2" t="s">
        <v>937</v>
      </c>
      <c r="H1450" s="2">
        <v>1740403</v>
      </c>
      <c r="I1450" s="2" t="s">
        <v>366</v>
      </c>
      <c r="L1450" s="4" t="s">
        <v>370</v>
      </c>
      <c r="M1450" s="4">
        <f>+VLOOKUP(L1450,'Cotizacion menor valor'!$C$2:$M$60,11,0)</f>
        <v>678493.56</v>
      </c>
      <c r="N1450" s="4" t="b">
        <f t="shared" si="22"/>
        <v>1</v>
      </c>
      <c r="O1450">
        <v>21</v>
      </c>
      <c r="P1450" s="2" t="s">
        <v>153</v>
      </c>
      <c r="Q1450">
        <v>678493.56</v>
      </c>
      <c r="R1450">
        <v>678493.56</v>
      </c>
      <c r="S1450">
        <v>0</v>
      </c>
      <c r="T1450" s="5">
        <v>0</v>
      </c>
    </row>
    <row r="1451" spans="2:20" x14ac:dyDescent="0.2">
      <c r="B1451" s="2">
        <v>1205622</v>
      </c>
      <c r="C1451" s="2" t="s">
        <v>29</v>
      </c>
      <c r="D1451" s="2" t="s">
        <v>57</v>
      </c>
      <c r="E1451" s="3">
        <v>45881.609131944446</v>
      </c>
      <c r="G1451" s="2" t="s">
        <v>937</v>
      </c>
      <c r="H1451" s="2">
        <v>1740404</v>
      </c>
      <c r="I1451" s="2" t="s">
        <v>379</v>
      </c>
      <c r="L1451" s="4" t="s">
        <v>383</v>
      </c>
      <c r="M1451" s="4">
        <f>+VLOOKUP(L1451,'Cotizacion menor valor'!$C$2:$M$60,11,0)</f>
        <v>3347515.15</v>
      </c>
      <c r="N1451" s="4" t="b">
        <f t="shared" si="22"/>
        <v>1</v>
      </c>
      <c r="O1451">
        <v>21</v>
      </c>
      <c r="P1451" s="2" t="s">
        <v>153</v>
      </c>
      <c r="Q1451">
        <v>3347515.15</v>
      </c>
      <c r="R1451">
        <v>3347515.15</v>
      </c>
      <c r="S1451">
        <v>0</v>
      </c>
      <c r="T1451" s="5">
        <v>0</v>
      </c>
    </row>
    <row r="1452" spans="2:20" x14ac:dyDescent="0.2">
      <c r="B1452" s="2">
        <v>1205622</v>
      </c>
      <c r="C1452" s="2" t="s">
        <v>29</v>
      </c>
      <c r="D1452" s="2" t="s">
        <v>57</v>
      </c>
      <c r="E1452" s="3">
        <v>45881.609131944446</v>
      </c>
      <c r="G1452" s="2" t="s">
        <v>937</v>
      </c>
      <c r="H1452" s="2">
        <v>1740405</v>
      </c>
      <c r="I1452" s="2" t="s">
        <v>392</v>
      </c>
      <c r="L1452" s="4" t="s">
        <v>396</v>
      </c>
      <c r="M1452" s="4">
        <f>+VLOOKUP(L1452,'Cotizacion menor valor'!$C$2:$M$60,11,0)</f>
        <v>559044.72</v>
      </c>
      <c r="N1452" s="4" t="b">
        <f t="shared" si="22"/>
        <v>1</v>
      </c>
      <c r="O1452">
        <v>21</v>
      </c>
      <c r="P1452" s="2" t="s">
        <v>153</v>
      </c>
      <c r="Q1452">
        <v>559044.72</v>
      </c>
      <c r="R1452">
        <v>559044.72</v>
      </c>
      <c r="S1452">
        <v>0</v>
      </c>
      <c r="T1452" s="5">
        <v>0</v>
      </c>
    </row>
    <row r="1453" spans="2:20" x14ac:dyDescent="0.2">
      <c r="B1453" s="2">
        <v>1205622</v>
      </c>
      <c r="C1453" s="2" t="s">
        <v>29</v>
      </c>
      <c r="D1453" s="2" t="s">
        <v>57</v>
      </c>
      <c r="E1453" s="3">
        <v>45881.609131944446</v>
      </c>
      <c r="G1453" s="2" t="s">
        <v>937</v>
      </c>
      <c r="H1453" s="2">
        <v>1740406</v>
      </c>
      <c r="I1453" s="2" t="s">
        <v>405</v>
      </c>
      <c r="L1453" s="4" t="s">
        <v>409</v>
      </c>
      <c r="M1453" s="4">
        <f>+VLOOKUP(L1453,'Cotizacion menor valor'!$C$2:$M$60,11,0)</f>
        <v>5087777.78</v>
      </c>
      <c r="N1453" s="4" t="b">
        <f t="shared" si="22"/>
        <v>1</v>
      </c>
      <c r="O1453">
        <v>21</v>
      </c>
      <c r="P1453" s="2" t="s">
        <v>153</v>
      </c>
      <c r="Q1453">
        <v>5087777.78</v>
      </c>
      <c r="R1453">
        <v>5087777.78</v>
      </c>
      <c r="S1453">
        <v>0</v>
      </c>
      <c r="T1453" s="5">
        <v>0</v>
      </c>
    </row>
    <row r="1454" spans="2:20" x14ac:dyDescent="0.2">
      <c r="B1454" s="2">
        <v>1205622</v>
      </c>
      <c r="C1454" s="2" t="s">
        <v>29</v>
      </c>
      <c r="D1454" s="2" t="s">
        <v>57</v>
      </c>
      <c r="E1454" s="3">
        <v>45881.609131944446</v>
      </c>
      <c r="G1454" s="2" t="s">
        <v>937</v>
      </c>
      <c r="H1454" s="2">
        <v>1740407</v>
      </c>
      <c r="I1454" s="2" t="s">
        <v>418</v>
      </c>
      <c r="L1454" s="4" t="s">
        <v>422</v>
      </c>
      <c r="M1454" s="4">
        <f>+VLOOKUP(L1454,'Cotizacion menor valor'!$C$2:$M$60,11,0)</f>
        <v>3347515.15</v>
      </c>
      <c r="N1454" s="4" t="b">
        <f t="shared" si="22"/>
        <v>1</v>
      </c>
      <c r="O1454">
        <v>21</v>
      </c>
      <c r="P1454" s="2" t="s">
        <v>153</v>
      </c>
      <c r="Q1454">
        <v>3347515.15</v>
      </c>
      <c r="R1454">
        <v>3347515.15</v>
      </c>
      <c r="S1454">
        <v>0</v>
      </c>
      <c r="T1454" s="5">
        <v>0</v>
      </c>
    </row>
    <row r="1455" spans="2:20" x14ac:dyDescent="0.2">
      <c r="B1455" s="2">
        <v>1205622</v>
      </c>
      <c r="C1455" s="2" t="s">
        <v>29</v>
      </c>
      <c r="D1455" s="2" t="s">
        <v>57</v>
      </c>
      <c r="E1455" s="3">
        <v>45881.609131944446</v>
      </c>
      <c r="G1455" s="2" t="s">
        <v>937</v>
      </c>
      <c r="H1455" s="2">
        <v>1740408</v>
      </c>
      <c r="I1455" s="2" t="s">
        <v>431</v>
      </c>
      <c r="L1455" s="4" t="s">
        <v>435</v>
      </c>
      <c r="M1455" s="4">
        <f>+VLOOKUP(L1455,'Cotizacion menor valor'!$C$2:$M$60,11,0)</f>
        <v>1947760.9</v>
      </c>
      <c r="N1455" s="4" t="b">
        <f t="shared" si="22"/>
        <v>1</v>
      </c>
      <c r="O1455">
        <v>21</v>
      </c>
      <c r="P1455" s="2" t="s">
        <v>153</v>
      </c>
      <c r="Q1455">
        <v>1947760.9</v>
      </c>
      <c r="R1455">
        <v>1947760.9</v>
      </c>
      <c r="S1455">
        <v>0</v>
      </c>
      <c r="T1455" s="5">
        <v>0</v>
      </c>
    </row>
    <row r="1456" spans="2:20" x14ac:dyDescent="0.2">
      <c r="B1456" s="2">
        <v>1205622</v>
      </c>
      <c r="C1456" s="2" t="s">
        <v>29</v>
      </c>
      <c r="D1456" s="2" t="s">
        <v>57</v>
      </c>
      <c r="E1456" s="3">
        <v>45881.609131944446</v>
      </c>
      <c r="G1456" s="2" t="s">
        <v>937</v>
      </c>
      <c r="H1456" s="2">
        <v>1740409</v>
      </c>
      <c r="I1456" s="2" t="s">
        <v>444</v>
      </c>
      <c r="L1456" s="4" t="s">
        <v>448</v>
      </c>
      <c r="M1456" s="4">
        <f>+VLOOKUP(L1456,'Cotizacion menor valor'!$C$2:$M$60,11,0)</f>
        <v>2306665.77</v>
      </c>
      <c r="N1456" s="4" t="b">
        <f t="shared" si="22"/>
        <v>1</v>
      </c>
      <c r="O1456">
        <v>21</v>
      </c>
      <c r="P1456" s="2" t="s">
        <v>153</v>
      </c>
      <c r="Q1456">
        <v>2355091.08</v>
      </c>
      <c r="R1456">
        <v>2306665.77</v>
      </c>
      <c r="S1456">
        <v>1016931.51</v>
      </c>
      <c r="T1456" s="5">
        <v>2.0561969093781291E-2</v>
      </c>
    </row>
    <row r="1457" spans="2:20" x14ac:dyDescent="0.2">
      <c r="B1457" s="2">
        <v>1205622</v>
      </c>
      <c r="C1457" s="2" t="s">
        <v>29</v>
      </c>
      <c r="D1457" s="2" t="s">
        <v>57</v>
      </c>
      <c r="E1457" s="3">
        <v>45881.609131944446</v>
      </c>
      <c r="G1457" s="2" t="s">
        <v>937</v>
      </c>
      <c r="H1457" s="2">
        <v>1740410</v>
      </c>
      <c r="I1457" s="2" t="s">
        <v>457</v>
      </c>
      <c r="L1457" s="4" t="s">
        <v>461</v>
      </c>
      <c r="M1457" s="4">
        <f>+VLOOKUP(L1457,'Cotizacion menor valor'!$C$2:$M$60,11,0)</f>
        <v>2306665.77</v>
      </c>
      <c r="N1457" s="4" t="b">
        <f t="shared" si="22"/>
        <v>1</v>
      </c>
      <c r="O1457">
        <v>21</v>
      </c>
      <c r="P1457" s="2" t="s">
        <v>153</v>
      </c>
      <c r="Q1457">
        <v>2355091.08</v>
      </c>
      <c r="R1457">
        <v>2306665.77</v>
      </c>
      <c r="S1457">
        <v>1016931.51</v>
      </c>
      <c r="T1457" s="5">
        <v>2.0561969093781291E-2</v>
      </c>
    </row>
    <row r="1458" spans="2:20" x14ac:dyDescent="0.2">
      <c r="B1458" s="2">
        <v>1205622</v>
      </c>
      <c r="C1458" s="2" t="s">
        <v>29</v>
      </c>
      <c r="D1458" s="2" t="s">
        <v>57</v>
      </c>
      <c r="E1458" s="3">
        <v>45881.609131944446</v>
      </c>
      <c r="G1458" s="2" t="s">
        <v>937</v>
      </c>
      <c r="H1458" s="2">
        <v>1740411</v>
      </c>
      <c r="I1458" s="2" t="s">
        <v>470</v>
      </c>
      <c r="L1458" s="4" t="s">
        <v>474</v>
      </c>
      <c r="M1458" s="4">
        <f>+VLOOKUP(L1458,'Cotizacion menor valor'!$C$2:$M$60,11,0)</f>
        <v>962329</v>
      </c>
      <c r="N1458" s="4" t="b">
        <f t="shared" si="22"/>
        <v>1</v>
      </c>
      <c r="O1458">
        <v>21</v>
      </c>
      <c r="P1458" s="2" t="s">
        <v>153</v>
      </c>
      <c r="Q1458">
        <v>962329</v>
      </c>
      <c r="R1458">
        <v>962329</v>
      </c>
      <c r="S1458">
        <v>0</v>
      </c>
      <c r="T1458" s="5">
        <v>0</v>
      </c>
    </row>
    <row r="1459" spans="2:20" x14ac:dyDescent="0.2">
      <c r="B1459" s="2">
        <v>1205622</v>
      </c>
      <c r="C1459" s="2" t="s">
        <v>29</v>
      </c>
      <c r="D1459" s="2" t="s">
        <v>57</v>
      </c>
      <c r="E1459" s="3">
        <v>45881.609131944446</v>
      </c>
      <c r="G1459" s="2" t="s">
        <v>937</v>
      </c>
      <c r="H1459" s="2">
        <v>1740412</v>
      </c>
      <c r="I1459" s="2" t="s">
        <v>483</v>
      </c>
      <c r="L1459" s="4" t="s">
        <v>487</v>
      </c>
      <c r="M1459" s="4">
        <f>+VLOOKUP(L1459,'Cotizacion menor valor'!$C$2:$M$60,11,0)</f>
        <v>278177.25</v>
      </c>
      <c r="N1459" s="4" t="b">
        <f t="shared" si="22"/>
        <v>1</v>
      </c>
      <c r="O1459">
        <v>21</v>
      </c>
      <c r="P1459" s="2" t="s">
        <v>153</v>
      </c>
      <c r="Q1459">
        <v>278177.25</v>
      </c>
      <c r="R1459">
        <v>278177.25</v>
      </c>
      <c r="S1459">
        <v>0</v>
      </c>
      <c r="T1459" s="5">
        <v>0</v>
      </c>
    </row>
    <row r="1460" spans="2:20" x14ac:dyDescent="0.2">
      <c r="B1460" s="2">
        <v>1205622</v>
      </c>
      <c r="C1460" s="2" t="s">
        <v>29</v>
      </c>
      <c r="D1460" s="2" t="s">
        <v>57</v>
      </c>
      <c r="E1460" s="3">
        <v>45881.609131944446</v>
      </c>
      <c r="G1460" s="2" t="s">
        <v>937</v>
      </c>
      <c r="H1460" s="2">
        <v>1740413</v>
      </c>
      <c r="I1460" s="2" t="s">
        <v>496</v>
      </c>
      <c r="L1460" s="4" t="s">
        <v>500</v>
      </c>
      <c r="M1460" s="4">
        <f>+VLOOKUP(L1460,'Cotizacion menor valor'!$C$2:$M$60,11,0)</f>
        <v>278177.25</v>
      </c>
      <c r="N1460" s="4" t="b">
        <f t="shared" si="22"/>
        <v>1</v>
      </c>
      <c r="O1460">
        <v>21</v>
      </c>
      <c r="P1460" s="2" t="s">
        <v>153</v>
      </c>
      <c r="Q1460">
        <v>278177.25</v>
      </c>
      <c r="R1460">
        <v>278177.25</v>
      </c>
      <c r="S1460">
        <v>0</v>
      </c>
      <c r="T1460" s="5">
        <v>0</v>
      </c>
    </row>
    <row r="1461" spans="2:20" x14ac:dyDescent="0.2">
      <c r="B1461" s="2">
        <v>1205622</v>
      </c>
      <c r="C1461" s="2" t="s">
        <v>29</v>
      </c>
      <c r="D1461" s="2" t="s">
        <v>57</v>
      </c>
      <c r="E1461" s="3">
        <v>45881.609131944446</v>
      </c>
      <c r="G1461" s="2" t="s">
        <v>937</v>
      </c>
      <c r="H1461" s="2">
        <v>1740414</v>
      </c>
      <c r="I1461" s="2" t="s">
        <v>509</v>
      </c>
      <c r="L1461" s="4" t="s">
        <v>513</v>
      </c>
      <c r="M1461" s="4">
        <f>+VLOOKUP(L1461,'Cotizacion menor valor'!$C$2:$M$60,11,0)</f>
        <v>2471351.1</v>
      </c>
      <c r="N1461" s="4" t="b">
        <f t="shared" si="22"/>
        <v>1</v>
      </c>
      <c r="O1461">
        <v>21</v>
      </c>
      <c r="P1461" s="2" t="s">
        <v>153</v>
      </c>
      <c r="Q1461">
        <v>2846724.3</v>
      </c>
      <c r="R1461">
        <v>2471351.1</v>
      </c>
      <c r="S1461">
        <v>7882837.2000000002</v>
      </c>
      <c r="T1461" s="5">
        <v>0.13186145212586972</v>
      </c>
    </row>
    <row r="1462" spans="2:20" x14ac:dyDescent="0.2">
      <c r="B1462" s="2">
        <v>1205622</v>
      </c>
      <c r="C1462" s="2" t="s">
        <v>29</v>
      </c>
      <c r="D1462" s="2" t="s">
        <v>57</v>
      </c>
      <c r="E1462" s="3">
        <v>45881.609131944446</v>
      </c>
      <c r="G1462" s="2" t="s">
        <v>937</v>
      </c>
      <c r="H1462" s="2">
        <v>1740415</v>
      </c>
      <c r="I1462" s="2" t="s">
        <v>522</v>
      </c>
      <c r="L1462" s="4" t="s">
        <v>526</v>
      </c>
      <c r="M1462" s="4">
        <f>+VLOOKUP(L1462,'Cotizacion menor valor'!$C$2:$M$60,11,0)</f>
        <v>1948296.5</v>
      </c>
      <c r="N1462" s="4" t="b">
        <f t="shared" si="22"/>
        <v>1</v>
      </c>
      <c r="O1462">
        <v>21</v>
      </c>
      <c r="P1462" s="2" t="s">
        <v>153</v>
      </c>
      <c r="Q1462">
        <v>2175998.6</v>
      </c>
      <c r="R1462">
        <v>1948296.5</v>
      </c>
      <c r="S1462">
        <v>4781744.0999999996</v>
      </c>
      <c r="T1462" s="5">
        <v>0.10464257651636356</v>
      </c>
    </row>
    <row r="1463" spans="2:20" x14ac:dyDescent="0.2">
      <c r="B1463" s="2">
        <v>1205622</v>
      </c>
      <c r="C1463" s="2" t="s">
        <v>29</v>
      </c>
      <c r="D1463" s="2" t="s">
        <v>57</v>
      </c>
      <c r="E1463" s="3">
        <v>45881.609131944446</v>
      </c>
      <c r="G1463" s="2" t="s">
        <v>937</v>
      </c>
      <c r="H1463" s="2">
        <v>1740416</v>
      </c>
      <c r="I1463" s="2" t="s">
        <v>535</v>
      </c>
      <c r="L1463" s="4" t="s">
        <v>539</v>
      </c>
      <c r="M1463" s="4">
        <f>+VLOOKUP(L1463,'Cotizacion menor valor'!$C$2:$M$60,11,0)</f>
        <v>1948296.5</v>
      </c>
      <c r="N1463" s="4" t="b">
        <f t="shared" si="22"/>
        <v>1</v>
      </c>
      <c r="O1463">
        <v>21</v>
      </c>
      <c r="P1463" s="2" t="s">
        <v>153</v>
      </c>
      <c r="Q1463">
        <v>2175998.6</v>
      </c>
      <c r="R1463">
        <v>1948296.5</v>
      </c>
      <c r="S1463">
        <v>4781744.0999999996</v>
      </c>
      <c r="T1463" s="5">
        <v>0.10464257651636356</v>
      </c>
    </row>
    <row r="1464" spans="2:20" x14ac:dyDescent="0.2">
      <c r="B1464" s="2">
        <v>1205622</v>
      </c>
      <c r="C1464" s="2" t="s">
        <v>29</v>
      </c>
      <c r="D1464" s="2" t="s">
        <v>57</v>
      </c>
      <c r="E1464" s="3">
        <v>45881.609131944446</v>
      </c>
      <c r="G1464" s="2" t="s">
        <v>937</v>
      </c>
      <c r="H1464" s="2">
        <v>1740417</v>
      </c>
      <c r="I1464" s="2" t="s">
        <v>548</v>
      </c>
      <c r="L1464" s="4" t="s">
        <v>552</v>
      </c>
      <c r="M1464" s="4">
        <f>+VLOOKUP(L1464,'Cotizacion menor valor'!$C$2:$M$60,11,0)</f>
        <v>8006931.5999999996</v>
      </c>
      <c r="N1464" s="4" t="b">
        <f t="shared" si="22"/>
        <v>1</v>
      </c>
      <c r="O1464">
        <v>21</v>
      </c>
      <c r="P1464" s="2" t="s">
        <v>153</v>
      </c>
      <c r="Q1464">
        <v>9732372.1500000004</v>
      </c>
      <c r="R1464">
        <v>8006931.5999999996</v>
      </c>
      <c r="S1464">
        <v>36234251.549999997</v>
      </c>
      <c r="T1464" s="5">
        <v>0.17728879695583774</v>
      </c>
    </row>
    <row r="1465" spans="2:20" x14ac:dyDescent="0.2">
      <c r="B1465" s="2">
        <v>1205622</v>
      </c>
      <c r="C1465" s="2" t="s">
        <v>29</v>
      </c>
      <c r="D1465" s="2" t="s">
        <v>57</v>
      </c>
      <c r="E1465" s="3">
        <v>45881.609131944446</v>
      </c>
      <c r="G1465" s="2" t="s">
        <v>937</v>
      </c>
      <c r="H1465" s="2">
        <v>1740418</v>
      </c>
      <c r="I1465" s="2" t="s">
        <v>561</v>
      </c>
      <c r="L1465" s="4" t="s">
        <v>565</v>
      </c>
      <c r="M1465" s="4">
        <f>+VLOOKUP(L1465,'Cotizacion menor valor'!$C$2:$M$60,11,0)</f>
        <v>5892156.2000000002</v>
      </c>
      <c r="N1465" s="4" t="b">
        <f t="shared" si="22"/>
        <v>1</v>
      </c>
      <c r="O1465">
        <v>21</v>
      </c>
      <c r="P1465" s="2" t="s">
        <v>153</v>
      </c>
      <c r="Q1465">
        <v>7457024.9000000004</v>
      </c>
      <c r="R1465">
        <v>5892156.2000000002</v>
      </c>
      <c r="S1465">
        <v>32862242.699999999</v>
      </c>
      <c r="T1465" s="5">
        <v>0.20985161253786347</v>
      </c>
    </row>
    <row r="1466" spans="2:20" x14ac:dyDescent="0.2">
      <c r="B1466" s="2">
        <v>1205622</v>
      </c>
      <c r="C1466" s="2" t="s">
        <v>29</v>
      </c>
      <c r="D1466" s="2" t="s">
        <v>57</v>
      </c>
      <c r="E1466" s="3">
        <v>45881.609131944446</v>
      </c>
      <c r="G1466" s="2" t="s">
        <v>937</v>
      </c>
      <c r="H1466" s="2">
        <v>1740419</v>
      </c>
      <c r="I1466" s="2" t="s">
        <v>574</v>
      </c>
      <c r="L1466" s="4" t="s">
        <v>578</v>
      </c>
      <c r="M1466" s="4">
        <f>+VLOOKUP(L1466,'Cotizacion menor valor'!$C$2:$M$60,11,0)</f>
        <v>5892156.2000000002</v>
      </c>
      <c r="N1466" s="4" t="b">
        <f t="shared" si="22"/>
        <v>1</v>
      </c>
      <c r="O1466">
        <v>21</v>
      </c>
      <c r="P1466" s="2" t="s">
        <v>153</v>
      </c>
      <c r="Q1466">
        <v>7457024.9000000004</v>
      </c>
      <c r="R1466">
        <v>5892156.2000000002</v>
      </c>
      <c r="S1466">
        <v>32862242.699999999</v>
      </c>
      <c r="T1466" s="5">
        <v>0.20985161253786347</v>
      </c>
    </row>
    <row r="1467" spans="2:20" x14ac:dyDescent="0.2">
      <c r="B1467" s="2">
        <v>1205622</v>
      </c>
      <c r="C1467" s="2" t="s">
        <v>29</v>
      </c>
      <c r="D1467" s="2" t="s">
        <v>57</v>
      </c>
      <c r="E1467" s="3">
        <v>45881.609131944446</v>
      </c>
      <c r="G1467" s="2" t="s">
        <v>937</v>
      </c>
      <c r="H1467" s="2">
        <v>1740420</v>
      </c>
      <c r="I1467" s="2" t="s">
        <v>587</v>
      </c>
      <c r="L1467" s="4" t="s">
        <v>591</v>
      </c>
      <c r="M1467" s="4">
        <f>+VLOOKUP(L1467,'Cotizacion menor valor'!$C$2:$M$60,11,0)</f>
        <v>1694828.95</v>
      </c>
      <c r="N1467" s="4" t="b">
        <f t="shared" si="22"/>
        <v>1</v>
      </c>
      <c r="O1467">
        <v>21</v>
      </c>
      <c r="P1467" s="2" t="s">
        <v>153</v>
      </c>
      <c r="Q1467">
        <v>1694828.95</v>
      </c>
      <c r="R1467">
        <v>1694828.95</v>
      </c>
      <c r="S1467">
        <v>0</v>
      </c>
      <c r="T1467" s="5">
        <v>0</v>
      </c>
    </row>
    <row r="1468" spans="2:20" x14ac:dyDescent="0.2">
      <c r="B1468" s="2">
        <v>1205622</v>
      </c>
      <c r="C1468" s="2" t="s">
        <v>29</v>
      </c>
      <c r="D1468" s="2" t="s">
        <v>57</v>
      </c>
      <c r="E1468" s="3">
        <v>45881.609131944446</v>
      </c>
      <c r="G1468" s="2" t="s">
        <v>937</v>
      </c>
      <c r="H1468" s="2">
        <v>1740421</v>
      </c>
      <c r="I1468" s="2" t="s">
        <v>600</v>
      </c>
      <c r="L1468" s="4" t="s">
        <v>604</v>
      </c>
      <c r="M1468" s="4">
        <f>+VLOOKUP(L1468,'Cotizacion menor valor'!$C$2:$M$60,11,0)</f>
        <v>1935411.2</v>
      </c>
      <c r="N1468" s="4" t="b">
        <f t="shared" si="22"/>
        <v>1</v>
      </c>
      <c r="O1468">
        <v>21</v>
      </c>
      <c r="P1468" s="2" t="s">
        <v>153</v>
      </c>
      <c r="Q1468">
        <v>1935411.2</v>
      </c>
      <c r="R1468">
        <v>1935411.2</v>
      </c>
      <c r="S1468">
        <v>0</v>
      </c>
      <c r="T1468" s="5">
        <v>0</v>
      </c>
    </row>
    <row r="1469" spans="2:20" x14ac:dyDescent="0.2">
      <c r="B1469" s="2">
        <v>1205622</v>
      </c>
      <c r="C1469" s="2" t="s">
        <v>29</v>
      </c>
      <c r="D1469" s="2" t="s">
        <v>57</v>
      </c>
      <c r="E1469" s="3">
        <v>45881.609131944446</v>
      </c>
      <c r="G1469" s="2" t="s">
        <v>937</v>
      </c>
      <c r="H1469" s="2">
        <v>1740422</v>
      </c>
      <c r="I1469" s="2" t="s">
        <v>613</v>
      </c>
      <c r="L1469" s="4" t="s">
        <v>617</v>
      </c>
      <c r="M1469" s="4">
        <f>+VLOOKUP(L1469,'Cotizacion menor valor'!$C$2:$M$60,11,0)</f>
        <v>4886918.2</v>
      </c>
      <c r="N1469" s="4" t="b">
        <f t="shared" si="22"/>
        <v>1</v>
      </c>
      <c r="O1469">
        <v>21</v>
      </c>
      <c r="P1469" s="2" t="s">
        <v>153</v>
      </c>
      <c r="Q1469">
        <v>4886918.2</v>
      </c>
      <c r="R1469">
        <v>4886918.2</v>
      </c>
      <c r="S1469">
        <v>0</v>
      </c>
      <c r="T1469" s="5">
        <v>0</v>
      </c>
    </row>
    <row r="1470" spans="2:20" x14ac:dyDescent="0.2">
      <c r="B1470" s="2">
        <v>1205622</v>
      </c>
      <c r="C1470" s="2" t="s">
        <v>29</v>
      </c>
      <c r="D1470" s="2" t="s">
        <v>57</v>
      </c>
      <c r="E1470" s="3">
        <v>45881.609131944446</v>
      </c>
      <c r="G1470" s="2" t="s">
        <v>937</v>
      </c>
      <c r="H1470" s="2">
        <v>1740423</v>
      </c>
      <c r="I1470" s="2" t="s">
        <v>626</v>
      </c>
      <c r="L1470" s="4" t="s">
        <v>630</v>
      </c>
      <c r="M1470" s="4">
        <f>+VLOOKUP(L1470,'Cotizacion menor valor'!$C$2:$M$60,11,0)</f>
        <v>2168996.63</v>
      </c>
      <c r="N1470" s="4" t="b">
        <f t="shared" si="22"/>
        <v>1</v>
      </c>
      <c r="O1470">
        <v>21</v>
      </c>
      <c r="P1470" s="2" t="s">
        <v>153</v>
      </c>
      <c r="Q1470">
        <v>2168996.63</v>
      </c>
      <c r="R1470">
        <v>2168996.63</v>
      </c>
      <c r="S1470">
        <v>0</v>
      </c>
      <c r="T1470" s="5">
        <v>0</v>
      </c>
    </row>
    <row r="1471" spans="2:20" x14ac:dyDescent="0.2">
      <c r="B1471" s="2">
        <v>1205622</v>
      </c>
      <c r="C1471" s="2" t="s">
        <v>29</v>
      </c>
      <c r="D1471" s="2" t="s">
        <v>57</v>
      </c>
      <c r="E1471" s="3">
        <v>45881.609131944446</v>
      </c>
      <c r="G1471" s="2" t="s">
        <v>937</v>
      </c>
      <c r="H1471" s="2">
        <v>1740424</v>
      </c>
      <c r="I1471" s="2" t="s">
        <v>639</v>
      </c>
      <c r="L1471" t="s">
        <v>643</v>
      </c>
      <c r="M1471" s="4">
        <f>+VLOOKUP(L1471,'Cotizacion menor valor'!$C$2:$M$60,11,0)</f>
        <v>320683.68</v>
      </c>
      <c r="N1471" s="4" t="b">
        <f t="shared" si="22"/>
        <v>1</v>
      </c>
      <c r="O1471">
        <v>21</v>
      </c>
      <c r="P1471" s="2" t="s">
        <v>153</v>
      </c>
      <c r="Q1471">
        <v>424529.97</v>
      </c>
      <c r="R1471">
        <v>320683.68</v>
      </c>
      <c r="S1471">
        <v>2180772.09</v>
      </c>
      <c r="T1471" s="5">
        <v>0.24461474416046528</v>
      </c>
    </row>
    <row r="1472" spans="2:20" x14ac:dyDescent="0.2">
      <c r="B1472" s="2">
        <v>1205622</v>
      </c>
      <c r="C1472" s="2" t="s">
        <v>29</v>
      </c>
      <c r="D1472" s="2" t="s">
        <v>57</v>
      </c>
      <c r="E1472" s="3">
        <v>45881.609131944446</v>
      </c>
      <c r="G1472" s="2" t="s">
        <v>937</v>
      </c>
      <c r="H1472" s="2">
        <v>1740425</v>
      </c>
      <c r="I1472" s="2" t="s">
        <v>652</v>
      </c>
      <c r="L1472" s="4" t="s">
        <v>656</v>
      </c>
      <c r="M1472" s="4">
        <f>+VLOOKUP(L1472,'Cotizacion menor valor'!$C$2:$M$60,11,0)</f>
        <v>42581.88</v>
      </c>
      <c r="N1472" s="4" t="b">
        <f t="shared" si="22"/>
        <v>1</v>
      </c>
      <c r="O1472">
        <v>21</v>
      </c>
      <c r="P1472" s="2" t="s">
        <v>153</v>
      </c>
      <c r="Q1472">
        <v>42581.88</v>
      </c>
      <c r="R1472">
        <v>42581.88</v>
      </c>
      <c r="S1472">
        <v>0</v>
      </c>
      <c r="T1472" s="5">
        <v>0</v>
      </c>
    </row>
    <row r="1473" spans="2:20" x14ac:dyDescent="0.2">
      <c r="B1473" s="2">
        <v>1205622</v>
      </c>
      <c r="C1473" s="2" t="s">
        <v>29</v>
      </c>
      <c r="D1473" s="2" t="s">
        <v>57</v>
      </c>
      <c r="E1473" s="3">
        <v>45881.609131944446</v>
      </c>
      <c r="G1473" s="2" t="s">
        <v>937</v>
      </c>
      <c r="H1473" s="2">
        <v>1740426</v>
      </c>
      <c r="I1473" s="2" t="s">
        <v>665</v>
      </c>
      <c r="L1473" s="4" t="s">
        <v>669</v>
      </c>
      <c r="M1473" s="4">
        <f>+VLOOKUP(L1473,'Cotizacion menor valor'!$C$2:$M$60,11,0)</f>
        <v>2020798.2</v>
      </c>
      <c r="N1473" s="4" t="b">
        <f t="shared" si="22"/>
        <v>1</v>
      </c>
      <c r="O1473">
        <v>21</v>
      </c>
      <c r="P1473" s="2" t="s">
        <v>153</v>
      </c>
      <c r="Q1473">
        <v>2020798.2</v>
      </c>
      <c r="R1473">
        <v>2020798.2</v>
      </c>
      <c r="S1473">
        <v>0</v>
      </c>
      <c r="T1473" s="5">
        <v>0</v>
      </c>
    </row>
    <row r="1474" spans="2:20" x14ac:dyDescent="0.2">
      <c r="B1474" s="2">
        <v>1205622</v>
      </c>
      <c r="C1474" s="2" t="s">
        <v>29</v>
      </c>
      <c r="D1474" s="2" t="s">
        <v>57</v>
      </c>
      <c r="E1474" s="3">
        <v>45881.609131944446</v>
      </c>
      <c r="G1474" s="2" t="s">
        <v>937</v>
      </c>
      <c r="H1474" s="2">
        <v>1740427</v>
      </c>
      <c r="I1474" s="2" t="s">
        <v>678</v>
      </c>
      <c r="L1474" s="4" t="s">
        <v>682</v>
      </c>
      <c r="M1474" s="4">
        <f>+VLOOKUP(L1474,'Cotizacion menor valor'!$C$2:$M$60,11,0)</f>
        <v>2203927.0499999998</v>
      </c>
      <c r="N1474" s="4" t="b">
        <f t="shared" si="22"/>
        <v>1</v>
      </c>
      <c r="O1474">
        <v>21</v>
      </c>
      <c r="P1474" s="2" t="s">
        <v>153</v>
      </c>
      <c r="Q1474">
        <v>2203927.0499999998</v>
      </c>
      <c r="R1474">
        <v>2203927.0499999998</v>
      </c>
      <c r="S1474">
        <v>0</v>
      </c>
      <c r="T1474" s="5">
        <v>0</v>
      </c>
    </row>
    <row r="1475" spans="2:20" x14ac:dyDescent="0.2">
      <c r="B1475" s="2">
        <v>1205622</v>
      </c>
      <c r="C1475" s="2" t="s">
        <v>29</v>
      </c>
      <c r="D1475" s="2" t="s">
        <v>57</v>
      </c>
      <c r="E1475" s="3">
        <v>45881.609131944446</v>
      </c>
      <c r="G1475" s="2" t="s">
        <v>937</v>
      </c>
      <c r="H1475" s="2">
        <v>1740428</v>
      </c>
      <c r="I1475" s="2" t="s">
        <v>691</v>
      </c>
      <c r="L1475" s="4" t="s">
        <v>695</v>
      </c>
      <c r="M1475" s="4">
        <f>+VLOOKUP(L1475,'Cotizacion menor valor'!$C$2:$M$60,11,0)</f>
        <v>1609977.55</v>
      </c>
      <c r="N1475" s="4" t="b">
        <f t="shared" ref="N1475:N1538" si="23">IFERROR(M1475=R1475,"n/a")</f>
        <v>1</v>
      </c>
      <c r="O1475">
        <v>21</v>
      </c>
      <c r="P1475" s="2" t="s">
        <v>153</v>
      </c>
      <c r="Q1475">
        <v>3389657.9</v>
      </c>
      <c r="R1475">
        <v>1609977.55</v>
      </c>
      <c r="S1475">
        <v>37373287.350000001</v>
      </c>
      <c r="T1475" s="5">
        <v>0.52503243763920837</v>
      </c>
    </row>
    <row r="1476" spans="2:20" x14ac:dyDescent="0.2">
      <c r="B1476" s="2">
        <v>1205622</v>
      </c>
      <c r="C1476" s="2" t="s">
        <v>29</v>
      </c>
      <c r="D1476" s="2" t="s">
        <v>57</v>
      </c>
      <c r="E1476" s="3">
        <v>45881.609131944446</v>
      </c>
      <c r="G1476" s="2" t="s">
        <v>937</v>
      </c>
      <c r="H1476" s="2">
        <v>1740429</v>
      </c>
      <c r="I1476" s="2" t="s">
        <v>704</v>
      </c>
      <c r="L1476" s="4" t="s">
        <v>708</v>
      </c>
      <c r="M1476" s="4">
        <f>+VLOOKUP(L1476,'Cotizacion menor valor'!$C$2:$M$60,11,0)</f>
        <v>784886.22</v>
      </c>
      <c r="N1476" s="4" t="b">
        <f t="shared" si="23"/>
        <v>1</v>
      </c>
      <c r="O1476">
        <v>21</v>
      </c>
      <c r="P1476" s="2" t="s">
        <v>153</v>
      </c>
      <c r="Q1476">
        <v>888550.56</v>
      </c>
      <c r="R1476">
        <v>784886.22</v>
      </c>
      <c r="S1476">
        <v>2176951.14</v>
      </c>
      <c r="T1476" s="5">
        <v>0.11666678821292961</v>
      </c>
    </row>
    <row r="1477" spans="2:20" x14ac:dyDescent="0.2">
      <c r="B1477" s="2">
        <v>1205622</v>
      </c>
      <c r="C1477" s="2" t="s">
        <v>29</v>
      </c>
      <c r="D1477" s="2" t="s">
        <v>57</v>
      </c>
      <c r="E1477" s="3">
        <v>45881.609131944446</v>
      </c>
      <c r="G1477" s="2" t="s">
        <v>937</v>
      </c>
      <c r="H1477" s="2">
        <v>1740430</v>
      </c>
      <c r="I1477" s="2" t="s">
        <v>717</v>
      </c>
      <c r="L1477" s="4" t="s">
        <v>721</v>
      </c>
      <c r="M1477" s="4">
        <f>+VLOOKUP(L1477,'Cotizacion menor valor'!$C$2:$M$60,11,0)</f>
        <v>1808913.23</v>
      </c>
      <c r="N1477" s="4" t="b">
        <f t="shared" si="23"/>
        <v>1</v>
      </c>
      <c r="O1477">
        <v>21</v>
      </c>
      <c r="P1477" s="2" t="s">
        <v>153</v>
      </c>
      <c r="Q1477">
        <v>1808913.23</v>
      </c>
      <c r="R1477">
        <v>1808913.23</v>
      </c>
      <c r="S1477">
        <v>0</v>
      </c>
      <c r="T1477" s="5">
        <v>0</v>
      </c>
    </row>
    <row r="1478" spans="2:20" x14ac:dyDescent="0.2">
      <c r="B1478" s="2">
        <v>1205622</v>
      </c>
      <c r="C1478" s="2" t="s">
        <v>29</v>
      </c>
      <c r="D1478" s="2" t="s">
        <v>57</v>
      </c>
      <c r="E1478" s="3">
        <v>45881.609131944446</v>
      </c>
      <c r="G1478" s="2" t="s">
        <v>937</v>
      </c>
      <c r="H1478" s="2">
        <v>1740431</v>
      </c>
      <c r="I1478" s="2" t="s">
        <v>730</v>
      </c>
      <c r="L1478" s="4" t="s">
        <v>734</v>
      </c>
      <c r="M1478" s="4">
        <f>+VLOOKUP(L1478,'Cotizacion menor valor'!$C$2:$M$60,11,0)</f>
        <v>360340.35</v>
      </c>
      <c r="N1478" s="4" t="b">
        <f t="shared" si="23"/>
        <v>1</v>
      </c>
      <c r="O1478">
        <v>21</v>
      </c>
      <c r="P1478" s="2" t="s">
        <v>153</v>
      </c>
      <c r="Q1478">
        <v>2824713.2</v>
      </c>
      <c r="R1478">
        <v>360340.35</v>
      </c>
      <c r="S1478">
        <v>51751829.850000001</v>
      </c>
      <c r="T1478" s="5">
        <v>0.87243294292673679</v>
      </c>
    </row>
    <row r="1479" spans="2:20" x14ac:dyDescent="0.2">
      <c r="B1479" s="2">
        <v>1205622</v>
      </c>
      <c r="C1479" s="2" t="s">
        <v>29</v>
      </c>
      <c r="D1479" s="2" t="s">
        <v>57</v>
      </c>
      <c r="E1479" s="3">
        <v>45881.609131944446</v>
      </c>
      <c r="G1479" s="2" t="s">
        <v>937</v>
      </c>
      <c r="H1479" s="2">
        <v>1740432</v>
      </c>
      <c r="I1479" s="2" t="s">
        <v>743</v>
      </c>
      <c r="L1479" s="4" t="s">
        <v>747</v>
      </c>
      <c r="M1479" s="4">
        <f>+VLOOKUP(L1479,'Cotizacion menor valor'!$C$2:$M$60,11,0)</f>
        <v>5197933.74</v>
      </c>
      <c r="N1479" s="4" t="b">
        <f t="shared" si="23"/>
        <v>1</v>
      </c>
      <c r="O1479">
        <v>21</v>
      </c>
      <c r="P1479" s="2" t="s">
        <v>153</v>
      </c>
      <c r="Q1479">
        <v>11419794.66</v>
      </c>
      <c r="R1479">
        <v>5197933.74</v>
      </c>
      <c r="S1479">
        <v>130659079.31999999</v>
      </c>
      <c r="T1479" s="5">
        <v>0.54483124305144026</v>
      </c>
    </row>
    <row r="1480" spans="2:20" x14ac:dyDescent="0.2">
      <c r="B1480" s="2">
        <v>1205622</v>
      </c>
      <c r="C1480" s="2" t="s">
        <v>29</v>
      </c>
      <c r="D1480" s="2" t="s">
        <v>57</v>
      </c>
      <c r="E1480" s="3">
        <v>45881.609131944446</v>
      </c>
      <c r="G1480" s="2" t="s">
        <v>937</v>
      </c>
      <c r="H1480" s="2">
        <v>1740433</v>
      </c>
      <c r="I1480" s="2" t="s">
        <v>756</v>
      </c>
      <c r="L1480" s="4" t="s">
        <v>760</v>
      </c>
      <c r="M1480" s="4">
        <f>+VLOOKUP(L1480,'Cotizacion menor valor'!$C$2:$M$60,11,0)</f>
        <v>1401935.47</v>
      </c>
      <c r="N1480" s="4" t="b">
        <f t="shared" si="23"/>
        <v>1</v>
      </c>
      <c r="O1480">
        <v>21</v>
      </c>
      <c r="P1480" s="2" t="s">
        <v>153</v>
      </c>
      <c r="Q1480">
        <v>1401935.47</v>
      </c>
      <c r="R1480">
        <v>1401935.47</v>
      </c>
      <c r="S1480">
        <v>0</v>
      </c>
      <c r="T1480" s="5">
        <v>0</v>
      </c>
    </row>
    <row r="1481" spans="2:20" x14ac:dyDescent="0.2">
      <c r="B1481" s="2">
        <v>1205622</v>
      </c>
      <c r="C1481" s="2" t="s">
        <v>29</v>
      </c>
      <c r="D1481" s="2" t="s">
        <v>57</v>
      </c>
      <c r="E1481" s="3">
        <v>45881.609131944446</v>
      </c>
      <c r="G1481" s="2" t="s">
        <v>937</v>
      </c>
      <c r="H1481" s="2">
        <v>1740434</v>
      </c>
      <c r="I1481" s="2" t="s">
        <v>769</v>
      </c>
      <c r="L1481" s="4" t="s">
        <v>773</v>
      </c>
      <c r="M1481" s="4">
        <f>+VLOOKUP(L1481,'Cotizacion menor valor'!$C$2:$M$60,11,0)</f>
        <v>463017.98</v>
      </c>
      <c r="N1481" s="4" t="b">
        <f t="shared" si="23"/>
        <v>1</v>
      </c>
      <c r="O1481">
        <v>21</v>
      </c>
      <c r="P1481" s="2" t="s">
        <v>153</v>
      </c>
      <c r="Q1481">
        <v>993037.24</v>
      </c>
      <c r="R1481">
        <v>463017.98</v>
      </c>
      <c r="S1481">
        <v>11130404.460000001</v>
      </c>
      <c r="T1481" s="5">
        <v>0.53373553241568261</v>
      </c>
    </row>
    <row r="1482" spans="2:20" x14ac:dyDescent="0.2">
      <c r="B1482" s="2">
        <v>1205622</v>
      </c>
      <c r="C1482" s="2" t="s">
        <v>29</v>
      </c>
      <c r="D1482" s="2" t="s">
        <v>57</v>
      </c>
      <c r="E1482" s="3">
        <v>45881.609131944446</v>
      </c>
      <c r="G1482" s="2" t="s">
        <v>937</v>
      </c>
      <c r="H1482" s="2">
        <v>1740435</v>
      </c>
      <c r="I1482" s="2" t="s">
        <v>782</v>
      </c>
      <c r="L1482" s="4" t="s">
        <v>786</v>
      </c>
      <c r="M1482" s="4">
        <f>+VLOOKUP(L1482,'Cotizacion menor valor'!$C$2:$M$60,11,0)</f>
        <v>1287767.8</v>
      </c>
      <c r="N1482" s="4" t="b">
        <f t="shared" si="23"/>
        <v>1</v>
      </c>
      <c r="O1482">
        <v>21</v>
      </c>
      <c r="P1482" s="2" t="s">
        <v>153</v>
      </c>
      <c r="Q1482">
        <v>1864526.6</v>
      </c>
      <c r="R1482">
        <v>1287767.8</v>
      </c>
      <c r="S1482">
        <v>12111934.800000001</v>
      </c>
      <c r="T1482" s="5">
        <v>0.30933256731226039</v>
      </c>
    </row>
    <row r="1483" spans="2:20" x14ac:dyDescent="0.2">
      <c r="B1483" s="2">
        <v>1205622</v>
      </c>
      <c r="C1483" s="2" t="s">
        <v>29</v>
      </c>
      <c r="D1483" s="2" t="s">
        <v>57</v>
      </c>
      <c r="E1483" s="3">
        <v>45881.609131944446</v>
      </c>
      <c r="G1483" s="2" t="s">
        <v>937</v>
      </c>
      <c r="H1483" s="2">
        <v>1740436</v>
      </c>
      <c r="I1483" s="2" t="s">
        <v>795</v>
      </c>
      <c r="L1483" s="4" t="s">
        <v>799</v>
      </c>
      <c r="M1483" s="4">
        <f>+VLOOKUP(L1483,'Cotizacion menor valor'!$C$2:$M$60,11,0)</f>
        <v>711988.41</v>
      </c>
      <c r="N1483" s="4" t="b">
        <f t="shared" si="23"/>
        <v>1</v>
      </c>
      <c r="O1483">
        <v>21</v>
      </c>
      <c r="P1483" s="2" t="s">
        <v>153</v>
      </c>
      <c r="Q1483">
        <v>3077840.67</v>
      </c>
      <c r="R1483">
        <v>711988.41</v>
      </c>
      <c r="S1483">
        <v>49682897.460000001</v>
      </c>
      <c r="T1483" s="5">
        <v>0.76867275264122104</v>
      </c>
    </row>
    <row r="1484" spans="2:20" x14ac:dyDescent="0.2">
      <c r="B1484" s="2">
        <v>1205622</v>
      </c>
      <c r="C1484" s="2" t="s">
        <v>29</v>
      </c>
      <c r="D1484" s="2" t="s">
        <v>57</v>
      </c>
      <c r="E1484" s="3">
        <v>45881.609131944446</v>
      </c>
      <c r="G1484" s="2" t="s">
        <v>937</v>
      </c>
      <c r="H1484" s="2">
        <v>1740437</v>
      </c>
      <c r="I1484" s="2" t="s">
        <v>808</v>
      </c>
      <c r="L1484" s="4" t="s">
        <v>812</v>
      </c>
      <c r="M1484" s="4">
        <f>+VLOOKUP(L1484,'Cotizacion menor valor'!$C$2:$M$60,11,0)</f>
        <v>302802.92</v>
      </c>
      <c r="N1484" s="4" t="b">
        <f t="shared" si="23"/>
        <v>1</v>
      </c>
      <c r="O1484">
        <v>21</v>
      </c>
      <c r="P1484" s="2" t="s">
        <v>153</v>
      </c>
      <c r="Q1484">
        <v>806277.36</v>
      </c>
      <c r="R1484">
        <v>302802.92</v>
      </c>
      <c r="S1484">
        <v>10572963.24</v>
      </c>
      <c r="T1484" s="5">
        <v>0.62444323129698198</v>
      </c>
    </row>
    <row r="1485" spans="2:20" x14ac:dyDescent="0.2">
      <c r="B1485" s="2">
        <v>1205622</v>
      </c>
      <c r="C1485" s="2" t="s">
        <v>29</v>
      </c>
      <c r="D1485" s="2" t="s">
        <v>57</v>
      </c>
      <c r="E1485" s="3">
        <v>45881.609131944446</v>
      </c>
      <c r="G1485" s="2" t="s">
        <v>937</v>
      </c>
      <c r="H1485" s="2">
        <v>1740438</v>
      </c>
      <c r="I1485" s="2" t="s">
        <v>821</v>
      </c>
      <c r="L1485" s="4" t="s">
        <v>825</v>
      </c>
      <c r="M1485" s="4">
        <f>+VLOOKUP(L1485,'Cotizacion menor valor'!$C$2:$M$60,11,0)</f>
        <v>10613242.800000001</v>
      </c>
      <c r="N1485" s="4" t="b">
        <f t="shared" si="23"/>
        <v>1</v>
      </c>
      <c r="O1485">
        <v>21</v>
      </c>
      <c r="P1485" s="2" t="s">
        <v>153</v>
      </c>
      <c r="Q1485">
        <v>14150990.4</v>
      </c>
      <c r="R1485">
        <v>10613242.800000001</v>
      </c>
      <c r="S1485">
        <v>74292699.599999994</v>
      </c>
      <c r="T1485" s="5">
        <v>0.25</v>
      </c>
    </row>
    <row r="1486" spans="2:20" x14ac:dyDescent="0.2">
      <c r="B1486" s="2">
        <v>1205622</v>
      </c>
      <c r="C1486" s="2" t="s">
        <v>29</v>
      </c>
      <c r="D1486" s="2" t="s">
        <v>57</v>
      </c>
      <c r="E1486" s="3">
        <v>45881.609131944446</v>
      </c>
      <c r="G1486" s="2" t="s">
        <v>937</v>
      </c>
      <c r="H1486" s="2">
        <v>1740439</v>
      </c>
      <c r="I1486" s="2" t="s">
        <v>834</v>
      </c>
      <c r="L1486" s="4" t="s">
        <v>838</v>
      </c>
      <c r="M1486" s="4">
        <f>+VLOOKUP(L1486,'Cotizacion menor valor'!$C$2:$M$60,11,0)</f>
        <v>3784567.2</v>
      </c>
      <c r="N1486" s="4" t="b">
        <f t="shared" si="23"/>
        <v>1</v>
      </c>
      <c r="O1486">
        <v>21</v>
      </c>
      <c r="P1486" s="2" t="s">
        <v>153</v>
      </c>
      <c r="Q1486">
        <v>3784567.2</v>
      </c>
      <c r="R1486">
        <v>3784567.2</v>
      </c>
      <c r="S1486">
        <v>0</v>
      </c>
      <c r="T1486" s="5">
        <v>0</v>
      </c>
    </row>
    <row r="1487" spans="2:20" x14ac:dyDescent="0.2">
      <c r="B1487" s="2">
        <v>1205622</v>
      </c>
      <c r="C1487" s="2" t="s">
        <v>29</v>
      </c>
      <c r="D1487" s="2" t="s">
        <v>57</v>
      </c>
      <c r="E1487" s="3">
        <v>45881.609131944446</v>
      </c>
      <c r="G1487" s="2" t="s">
        <v>937</v>
      </c>
      <c r="H1487" s="2">
        <v>1740440</v>
      </c>
      <c r="I1487" s="2" t="s">
        <v>847</v>
      </c>
      <c r="L1487" s="31" t="s">
        <v>847</v>
      </c>
      <c r="M1487" s="4" t="e">
        <f>+VLOOKUP(L1487,'Cotizacion menor valor'!$C$2:$M$60,11,0)</f>
        <v>#N/A</v>
      </c>
      <c r="N1487" s="4" t="str">
        <f t="shared" si="23"/>
        <v>n/a</v>
      </c>
      <c r="O1487">
        <v>1</v>
      </c>
      <c r="P1487" s="2" t="s">
        <v>153</v>
      </c>
      <c r="Q1487">
        <v>0</v>
      </c>
      <c r="R1487">
        <v>0</v>
      </c>
      <c r="S1487">
        <v>0</v>
      </c>
      <c r="T1487" s="5"/>
    </row>
    <row r="1488" spans="2:20" x14ac:dyDescent="0.2">
      <c r="B1488" s="2">
        <v>1205622</v>
      </c>
      <c r="C1488" s="2" t="s">
        <v>29</v>
      </c>
      <c r="D1488" s="2" t="s">
        <v>57</v>
      </c>
      <c r="E1488" s="3">
        <v>45881.609131944446</v>
      </c>
      <c r="G1488" s="2" t="s">
        <v>937</v>
      </c>
      <c r="H1488" s="2">
        <v>1740441</v>
      </c>
      <c r="I1488" s="2" t="s">
        <v>860</v>
      </c>
      <c r="L1488" s="31" t="s">
        <v>860</v>
      </c>
      <c r="M1488" s="4" t="e">
        <f>+VLOOKUP(L1488,'Cotizacion menor valor'!$C$2:$M$60,11,0)</f>
        <v>#N/A</v>
      </c>
      <c r="N1488" s="4" t="str">
        <f t="shared" si="23"/>
        <v>n/a</v>
      </c>
      <c r="O1488">
        <v>1</v>
      </c>
      <c r="P1488" s="2" t="s">
        <v>153</v>
      </c>
      <c r="Q1488">
        <v>3640399765.46</v>
      </c>
      <c r="R1488">
        <v>3564766039.3800001</v>
      </c>
      <c r="S1488">
        <v>75633726.079999998</v>
      </c>
      <c r="T1488" s="5">
        <v>2.0776214414035085E-2</v>
      </c>
    </row>
    <row r="1489" spans="2:20" x14ac:dyDescent="0.2">
      <c r="B1489" s="2">
        <v>1205622</v>
      </c>
      <c r="C1489" s="2" t="s">
        <v>29</v>
      </c>
      <c r="D1489" s="2" t="s">
        <v>57</v>
      </c>
      <c r="E1489" s="3">
        <v>45881.609131944446</v>
      </c>
      <c r="G1489" s="2" t="s">
        <v>937</v>
      </c>
      <c r="H1489" s="2">
        <v>1740442</v>
      </c>
      <c r="I1489" s="2" t="s">
        <v>873</v>
      </c>
      <c r="L1489" s="31" t="s">
        <v>873</v>
      </c>
      <c r="M1489" s="4" t="e">
        <f>+VLOOKUP(L1489,'Cotizacion menor valor'!$C$2:$M$60,11,0)</f>
        <v>#N/A</v>
      </c>
      <c r="N1489" s="4" t="str">
        <f t="shared" si="23"/>
        <v>n/a</v>
      </c>
      <c r="O1489">
        <v>1</v>
      </c>
      <c r="P1489" s="2" t="s">
        <v>153</v>
      </c>
      <c r="Q1489">
        <v>691675955.44000006</v>
      </c>
      <c r="R1489">
        <v>677305547.48000002</v>
      </c>
      <c r="S1489">
        <v>14370407.960000001</v>
      </c>
      <c r="T1489" s="5">
        <v>2.0776214420896656E-2</v>
      </c>
    </row>
    <row r="1490" spans="2:20" x14ac:dyDescent="0.2">
      <c r="B1490" s="2">
        <v>1205623</v>
      </c>
      <c r="C1490" s="2" t="s">
        <v>30</v>
      </c>
      <c r="D1490" s="2" t="s">
        <v>58</v>
      </c>
      <c r="E1490" s="3">
        <v>45878.509456018517</v>
      </c>
      <c r="G1490" s="2" t="s">
        <v>937</v>
      </c>
      <c r="H1490" s="2">
        <v>1740381</v>
      </c>
      <c r="I1490" s="2" t="s">
        <v>64</v>
      </c>
      <c r="L1490" s="4" t="s">
        <v>993</v>
      </c>
      <c r="M1490" s="4" t="e">
        <f>+VLOOKUP(L1490,'Cotizacion menor valor'!$C$2:$M$60,11,0)</f>
        <v>#N/A</v>
      </c>
      <c r="N1490" s="4" t="str">
        <f t="shared" si="23"/>
        <v>n/a</v>
      </c>
      <c r="O1490">
        <v>21</v>
      </c>
      <c r="P1490" s="2" t="s">
        <v>84</v>
      </c>
      <c r="Q1490">
        <v>1450014991.3499999</v>
      </c>
      <c r="R1490">
        <v>1450014991.3499999</v>
      </c>
      <c r="S1490">
        <v>0</v>
      </c>
      <c r="T1490" s="5">
        <v>0</v>
      </c>
    </row>
    <row r="1491" spans="2:20" x14ac:dyDescent="0.2">
      <c r="B1491" s="2">
        <v>1205623</v>
      </c>
      <c r="C1491" s="2" t="s">
        <v>30</v>
      </c>
      <c r="D1491" s="2" t="s">
        <v>58</v>
      </c>
      <c r="E1491" s="3">
        <v>45878.509456018517</v>
      </c>
      <c r="G1491" s="2" t="s">
        <v>937</v>
      </c>
      <c r="H1491" s="2">
        <v>1740382</v>
      </c>
      <c r="I1491" s="2" t="s">
        <v>92</v>
      </c>
      <c r="L1491" s="4" t="s">
        <v>994</v>
      </c>
      <c r="M1491" s="4" t="e">
        <f>+VLOOKUP(L1491,'Cotizacion menor valor'!$C$2:$M$60,11,0)</f>
        <v>#N/A</v>
      </c>
      <c r="N1491" s="4" t="str">
        <f t="shared" si="23"/>
        <v>n/a</v>
      </c>
      <c r="O1491">
        <v>21</v>
      </c>
      <c r="P1491" s="2" t="s">
        <v>84</v>
      </c>
      <c r="Q1491">
        <v>9590460</v>
      </c>
      <c r="R1491">
        <v>9590460</v>
      </c>
      <c r="S1491">
        <v>0</v>
      </c>
      <c r="T1491" s="5">
        <v>0</v>
      </c>
    </row>
    <row r="1492" spans="2:20" x14ac:dyDescent="0.2">
      <c r="B1492" s="2">
        <v>1205623</v>
      </c>
      <c r="C1492" s="2" t="s">
        <v>30</v>
      </c>
      <c r="D1492" s="2" t="s">
        <v>58</v>
      </c>
      <c r="E1492" s="3">
        <v>45878.509456018517</v>
      </c>
      <c r="G1492" s="2" t="s">
        <v>937</v>
      </c>
      <c r="H1492" s="2">
        <v>1740383</v>
      </c>
      <c r="I1492" s="2" t="s">
        <v>105</v>
      </c>
      <c r="L1492" s="31" t="s">
        <v>997</v>
      </c>
      <c r="M1492" s="4" t="e">
        <f>+VLOOKUP(L1492,'Cotizacion menor valor'!$C$2:$M$60,11,0)</f>
        <v>#N/A</v>
      </c>
      <c r="N1492" s="4" t="str">
        <f t="shared" si="23"/>
        <v>n/a</v>
      </c>
      <c r="O1492">
        <v>21</v>
      </c>
      <c r="P1492" s="2" t="s">
        <v>84</v>
      </c>
      <c r="Q1492">
        <v>935307.52</v>
      </c>
      <c r="R1492">
        <v>935307.52</v>
      </c>
      <c r="S1492">
        <v>0</v>
      </c>
      <c r="T1492" s="5">
        <v>0</v>
      </c>
    </row>
    <row r="1493" spans="2:20" x14ac:dyDescent="0.2">
      <c r="B1493" s="2">
        <v>1205623</v>
      </c>
      <c r="C1493" s="2" t="s">
        <v>30</v>
      </c>
      <c r="D1493" s="2" t="s">
        <v>58</v>
      </c>
      <c r="E1493" s="3">
        <v>45878.509456018517</v>
      </c>
      <c r="G1493" s="2" t="s">
        <v>937</v>
      </c>
      <c r="H1493" s="2">
        <v>1740384</v>
      </c>
      <c r="I1493" s="2" t="s">
        <v>118</v>
      </c>
      <c r="L1493" s="4" t="s">
        <v>995</v>
      </c>
      <c r="M1493" s="4" t="e">
        <f>+VLOOKUP(L1493,'Cotizacion menor valor'!$C$2:$M$60,11,0)</f>
        <v>#N/A</v>
      </c>
      <c r="N1493" s="4" t="str">
        <f t="shared" si="23"/>
        <v>n/a</v>
      </c>
      <c r="O1493">
        <v>21</v>
      </c>
      <c r="P1493" s="2" t="s">
        <v>84</v>
      </c>
      <c r="Q1493">
        <v>87282455.790000007</v>
      </c>
      <c r="R1493">
        <v>87282455.790000007</v>
      </c>
      <c r="S1493">
        <v>0</v>
      </c>
      <c r="T1493" s="5">
        <v>0</v>
      </c>
    </row>
    <row r="1494" spans="2:20" x14ac:dyDescent="0.2">
      <c r="B1494" s="2">
        <v>1205623</v>
      </c>
      <c r="C1494" s="2" t="s">
        <v>30</v>
      </c>
      <c r="D1494" s="2" t="s">
        <v>58</v>
      </c>
      <c r="E1494" s="3">
        <v>45878.509456018517</v>
      </c>
      <c r="G1494" s="2" t="s">
        <v>937</v>
      </c>
      <c r="H1494" s="2">
        <v>1740385</v>
      </c>
      <c r="I1494" s="2" t="s">
        <v>131</v>
      </c>
      <c r="L1494" s="4" t="s">
        <v>996</v>
      </c>
      <c r="M1494" s="4" t="e">
        <f>+VLOOKUP(L1494,'Cotizacion menor valor'!$C$2:$M$60,11,0)</f>
        <v>#N/A</v>
      </c>
      <c r="N1494" s="4" t="str">
        <f t="shared" si="23"/>
        <v>n/a</v>
      </c>
      <c r="O1494">
        <v>21</v>
      </c>
      <c r="P1494" s="2" t="s">
        <v>84</v>
      </c>
      <c r="Q1494">
        <v>25340067.809999999</v>
      </c>
      <c r="R1494">
        <v>25340067.809999999</v>
      </c>
      <c r="S1494">
        <v>0</v>
      </c>
      <c r="T1494" s="5">
        <v>0</v>
      </c>
    </row>
    <row r="1495" spans="2:20" x14ac:dyDescent="0.2">
      <c r="B1495" s="2">
        <v>1205623</v>
      </c>
      <c r="C1495" s="2" t="s">
        <v>30</v>
      </c>
      <c r="D1495" s="2" t="s">
        <v>58</v>
      </c>
      <c r="E1495" s="3">
        <v>45878.509456018517</v>
      </c>
      <c r="G1495" s="2" t="s">
        <v>937</v>
      </c>
      <c r="H1495" s="2">
        <v>1740386</v>
      </c>
      <c r="I1495" s="2" t="s">
        <v>144</v>
      </c>
      <c r="L1495" s="4" t="s">
        <v>148</v>
      </c>
      <c r="M1495" s="4">
        <f>+VLOOKUP(L1495,'Cotizacion menor valor'!$C$2:$M$60,11,0)</f>
        <v>2885395.65</v>
      </c>
      <c r="N1495" s="4" t="b">
        <f t="shared" si="23"/>
        <v>1</v>
      </c>
      <c r="O1495">
        <v>21</v>
      </c>
      <c r="P1495" s="2" t="s">
        <v>153</v>
      </c>
      <c r="Q1495">
        <v>3107185.55</v>
      </c>
      <c r="R1495">
        <v>2885395.65</v>
      </c>
      <c r="S1495">
        <v>4657587.9000000004</v>
      </c>
      <c r="T1495" s="5">
        <v>7.1379676698097416E-2</v>
      </c>
    </row>
    <row r="1496" spans="2:20" x14ac:dyDescent="0.2">
      <c r="B1496" s="2">
        <v>1205623</v>
      </c>
      <c r="C1496" s="2" t="s">
        <v>30</v>
      </c>
      <c r="D1496" s="2" t="s">
        <v>58</v>
      </c>
      <c r="E1496" s="3">
        <v>45878.509456018517</v>
      </c>
      <c r="G1496" s="2" t="s">
        <v>937</v>
      </c>
      <c r="H1496" s="2">
        <v>1740387</v>
      </c>
      <c r="I1496" s="2" t="s">
        <v>158</v>
      </c>
      <c r="L1496" s="4" t="s">
        <v>162</v>
      </c>
      <c r="M1496" s="4">
        <f>+VLOOKUP(L1496,'Cotizacion menor valor'!$C$2:$M$60,11,0)</f>
        <v>1518675.72</v>
      </c>
      <c r="N1496" s="4" t="b">
        <f t="shared" si="23"/>
        <v>1</v>
      </c>
      <c r="O1496">
        <v>21</v>
      </c>
      <c r="P1496" s="2" t="s">
        <v>153</v>
      </c>
      <c r="Q1496">
        <v>2122648.56</v>
      </c>
      <c r="R1496">
        <v>1518675.72</v>
      </c>
      <c r="S1496">
        <v>12683429.640000001</v>
      </c>
      <c r="T1496" s="5">
        <v>0.28453737061400308</v>
      </c>
    </row>
    <row r="1497" spans="2:20" x14ac:dyDescent="0.2">
      <c r="B1497" s="2">
        <v>1205623</v>
      </c>
      <c r="C1497" s="2" t="s">
        <v>30</v>
      </c>
      <c r="D1497" s="2" t="s">
        <v>58</v>
      </c>
      <c r="E1497" s="3">
        <v>45878.509456018517</v>
      </c>
      <c r="G1497" s="2" t="s">
        <v>937</v>
      </c>
      <c r="H1497" s="2">
        <v>1740388</v>
      </c>
      <c r="I1497" s="2" t="s">
        <v>171</v>
      </c>
      <c r="L1497" s="4" t="s">
        <v>175</v>
      </c>
      <c r="M1497" s="4">
        <f>+VLOOKUP(L1497,'Cotizacion menor valor'!$C$2:$M$60,11,0)</f>
        <v>2641589.5</v>
      </c>
      <c r="N1497" s="4" t="b">
        <f t="shared" si="23"/>
        <v>1</v>
      </c>
      <c r="O1497">
        <v>21</v>
      </c>
      <c r="P1497" s="2" t="s">
        <v>153</v>
      </c>
      <c r="Q1497">
        <v>3954597.45</v>
      </c>
      <c r="R1497">
        <v>2641589.5</v>
      </c>
      <c r="S1497">
        <v>27573166.949999999</v>
      </c>
      <c r="T1497" s="5">
        <v>0.33202063335169552</v>
      </c>
    </row>
    <row r="1498" spans="2:20" x14ac:dyDescent="0.2">
      <c r="B1498" s="2">
        <v>1205623</v>
      </c>
      <c r="C1498" s="2" t="s">
        <v>30</v>
      </c>
      <c r="D1498" s="2" t="s">
        <v>58</v>
      </c>
      <c r="E1498" s="3">
        <v>45878.509456018517</v>
      </c>
      <c r="G1498" s="2" t="s">
        <v>937</v>
      </c>
      <c r="H1498" s="2">
        <v>1740389</v>
      </c>
      <c r="I1498" s="2" t="s">
        <v>184</v>
      </c>
      <c r="L1498" s="4" t="s">
        <v>188</v>
      </c>
      <c r="M1498" s="4">
        <f>+VLOOKUP(L1498,'Cotizacion menor valor'!$C$2:$M$60,11,0)</f>
        <v>1236194.1000000001</v>
      </c>
      <c r="N1498" s="4" t="b">
        <f t="shared" si="23"/>
        <v>1</v>
      </c>
      <c r="O1498">
        <v>21</v>
      </c>
      <c r="P1498" s="2" t="s">
        <v>153</v>
      </c>
      <c r="Q1498">
        <v>2264158.98</v>
      </c>
      <c r="R1498">
        <v>1236194.1000000001</v>
      </c>
      <c r="S1498">
        <v>21587262.48</v>
      </c>
      <c r="T1498" s="5">
        <v>0.45401621046946095</v>
      </c>
    </row>
    <row r="1499" spans="2:20" x14ac:dyDescent="0.2">
      <c r="B1499" s="2">
        <v>1205623</v>
      </c>
      <c r="C1499" s="2" t="s">
        <v>30</v>
      </c>
      <c r="D1499" s="2" t="s">
        <v>58</v>
      </c>
      <c r="E1499" s="3">
        <v>45878.509456018517</v>
      </c>
      <c r="G1499" s="2" t="s">
        <v>937</v>
      </c>
      <c r="H1499" s="2">
        <v>1740390</v>
      </c>
      <c r="I1499" s="2" t="s">
        <v>197</v>
      </c>
      <c r="L1499" s="4" t="s">
        <v>201</v>
      </c>
      <c r="M1499" s="4">
        <f>+VLOOKUP(L1499,'Cotizacion menor valor'!$C$2:$M$60,11,0)</f>
        <v>3156483.66</v>
      </c>
      <c r="N1499" s="4" t="b">
        <f t="shared" si="23"/>
        <v>1</v>
      </c>
      <c r="O1499">
        <v>21</v>
      </c>
      <c r="P1499" s="2" t="s">
        <v>153</v>
      </c>
      <c r="Q1499">
        <v>5935735.5899999999</v>
      </c>
      <c r="R1499">
        <v>3156483.66</v>
      </c>
      <c r="S1499">
        <v>58364290.530000001</v>
      </c>
      <c r="T1499" s="5">
        <v>0.46822367470044263</v>
      </c>
    </row>
    <row r="1500" spans="2:20" x14ac:dyDescent="0.2">
      <c r="B1500" s="2">
        <v>1205623</v>
      </c>
      <c r="C1500" s="2" t="s">
        <v>30</v>
      </c>
      <c r="D1500" s="2" t="s">
        <v>58</v>
      </c>
      <c r="E1500" s="3">
        <v>45878.509456018517</v>
      </c>
      <c r="G1500" s="2" t="s">
        <v>937</v>
      </c>
      <c r="H1500" s="2">
        <v>1740391</v>
      </c>
      <c r="I1500" s="2" t="s">
        <v>210</v>
      </c>
      <c r="L1500" s="4" t="s">
        <v>214</v>
      </c>
      <c r="M1500" s="4">
        <f>+VLOOKUP(L1500,'Cotizacion menor valor'!$C$2:$M$60,11,0)</f>
        <v>3062101.38</v>
      </c>
      <c r="N1500" s="4" t="b">
        <f t="shared" si="23"/>
        <v>1</v>
      </c>
      <c r="O1500">
        <v>21</v>
      </c>
      <c r="P1500" s="2" t="s">
        <v>153</v>
      </c>
      <c r="Q1500">
        <v>6509456.0999999996</v>
      </c>
      <c r="R1500">
        <v>3062101.38</v>
      </c>
      <c r="S1500">
        <v>72394449.120000005</v>
      </c>
      <c r="T1500" s="5">
        <v>0.52959182257946247</v>
      </c>
    </row>
    <row r="1501" spans="2:20" x14ac:dyDescent="0.2">
      <c r="B1501" s="2">
        <v>1205623</v>
      </c>
      <c r="C1501" s="2" t="s">
        <v>30</v>
      </c>
      <c r="D1501" s="2" t="s">
        <v>58</v>
      </c>
      <c r="E1501" s="3">
        <v>45878.509456018517</v>
      </c>
      <c r="G1501" s="2" t="s">
        <v>937</v>
      </c>
      <c r="H1501" s="2">
        <v>1740392</v>
      </c>
      <c r="I1501" s="2" t="s">
        <v>223</v>
      </c>
      <c r="L1501" s="4" t="s">
        <v>227</v>
      </c>
      <c r="M1501" s="4">
        <f>+VLOOKUP(L1501,'Cotizacion menor valor'!$C$2:$M$60,11,0)</f>
        <v>355254.39</v>
      </c>
      <c r="N1501" s="4" t="b">
        <f t="shared" si="23"/>
        <v>1</v>
      </c>
      <c r="O1501">
        <v>21</v>
      </c>
      <c r="P1501" s="2" t="s">
        <v>153</v>
      </c>
      <c r="Q1501">
        <v>566039.1</v>
      </c>
      <c r="R1501">
        <v>355254.39</v>
      </c>
      <c r="S1501">
        <v>4426478.91</v>
      </c>
      <c r="T1501" s="5">
        <v>0.37238542355112925</v>
      </c>
    </row>
    <row r="1502" spans="2:20" x14ac:dyDescent="0.2">
      <c r="B1502" s="2">
        <v>1205623</v>
      </c>
      <c r="C1502" s="2" t="s">
        <v>30</v>
      </c>
      <c r="D1502" s="2" t="s">
        <v>58</v>
      </c>
      <c r="E1502" s="3">
        <v>45878.509456018517</v>
      </c>
      <c r="G1502" s="2" t="s">
        <v>937</v>
      </c>
      <c r="H1502" s="2">
        <v>1740393</v>
      </c>
      <c r="I1502" s="2" t="s">
        <v>236</v>
      </c>
      <c r="L1502" s="4" t="s">
        <v>240</v>
      </c>
      <c r="M1502" s="4">
        <f>+VLOOKUP(L1502,'Cotizacion menor valor'!$C$2:$M$60,11,0)</f>
        <v>293916.18</v>
      </c>
      <c r="N1502" s="4" t="b">
        <f t="shared" si="23"/>
        <v>1</v>
      </c>
      <c r="O1502">
        <v>21</v>
      </c>
      <c r="P1502" s="2" t="s">
        <v>153</v>
      </c>
      <c r="Q1502">
        <v>495285.18</v>
      </c>
      <c r="R1502">
        <v>293916.18</v>
      </c>
      <c r="S1502">
        <v>4228749</v>
      </c>
      <c r="T1502" s="5">
        <v>0.40657182595287827</v>
      </c>
    </row>
    <row r="1503" spans="2:20" x14ac:dyDescent="0.2">
      <c r="B1503" s="2">
        <v>1205623</v>
      </c>
      <c r="C1503" s="2" t="s">
        <v>30</v>
      </c>
      <c r="D1503" s="2" t="s">
        <v>58</v>
      </c>
      <c r="E1503" s="3">
        <v>45878.509456018517</v>
      </c>
      <c r="G1503" s="2" t="s">
        <v>937</v>
      </c>
      <c r="H1503" s="2">
        <v>1740394</v>
      </c>
      <c r="I1503" s="2" t="s">
        <v>249</v>
      </c>
      <c r="L1503" s="4" t="s">
        <v>253</v>
      </c>
      <c r="M1503" s="4">
        <f>+VLOOKUP(L1503,'Cotizacion menor valor'!$C$2:$M$60,11,0)</f>
        <v>7909194.9000000004</v>
      </c>
      <c r="N1503" s="4" t="b">
        <f t="shared" si="23"/>
        <v>1</v>
      </c>
      <c r="O1503">
        <v>21</v>
      </c>
      <c r="P1503" s="2" t="s">
        <v>153</v>
      </c>
      <c r="Q1503">
        <v>7909194.9000000004</v>
      </c>
      <c r="R1503">
        <v>7909194.9000000004</v>
      </c>
      <c r="S1503">
        <v>0</v>
      </c>
      <c r="T1503" s="5">
        <v>0</v>
      </c>
    </row>
    <row r="1504" spans="2:20" x14ac:dyDescent="0.2">
      <c r="B1504" s="2">
        <v>1205623</v>
      </c>
      <c r="C1504" s="2" t="s">
        <v>30</v>
      </c>
      <c r="D1504" s="2" t="s">
        <v>58</v>
      </c>
      <c r="E1504" s="3">
        <v>45878.509456018517</v>
      </c>
      <c r="G1504" s="2" t="s">
        <v>937</v>
      </c>
      <c r="H1504" s="2">
        <v>1740395</v>
      </c>
      <c r="I1504" s="2" t="s">
        <v>262</v>
      </c>
      <c r="L1504" s="4" t="s">
        <v>266</v>
      </c>
      <c r="M1504" s="4">
        <f>+VLOOKUP(L1504,'Cotizacion menor valor'!$C$2:$M$60,11,0)</f>
        <v>1981138.14</v>
      </c>
      <c r="N1504" s="4" t="b">
        <f t="shared" si="23"/>
        <v>1</v>
      </c>
      <c r="O1504">
        <v>21</v>
      </c>
      <c r="P1504" s="2" t="s">
        <v>153</v>
      </c>
      <c r="Q1504">
        <v>1981138.14</v>
      </c>
      <c r="R1504">
        <v>1981138.14</v>
      </c>
      <c r="S1504">
        <v>0</v>
      </c>
      <c r="T1504" s="5">
        <v>0</v>
      </c>
    </row>
    <row r="1505" spans="2:20" x14ac:dyDescent="0.2">
      <c r="B1505" s="2">
        <v>1205623</v>
      </c>
      <c r="C1505" s="2" t="s">
        <v>30</v>
      </c>
      <c r="D1505" s="2" t="s">
        <v>58</v>
      </c>
      <c r="E1505" s="3">
        <v>45878.509456018517</v>
      </c>
      <c r="G1505" s="2" t="s">
        <v>937</v>
      </c>
      <c r="H1505" s="2">
        <v>1740396</v>
      </c>
      <c r="I1505" s="2" t="s">
        <v>275</v>
      </c>
      <c r="L1505" s="4" t="s">
        <v>279</v>
      </c>
      <c r="M1505" s="4">
        <f>+VLOOKUP(L1505,'Cotizacion menor valor'!$C$2:$M$60,11,0)</f>
        <v>820677.36</v>
      </c>
      <c r="N1505" s="4" t="b">
        <f t="shared" si="23"/>
        <v>1</v>
      </c>
      <c r="O1505">
        <v>21</v>
      </c>
      <c r="P1505" s="2" t="s">
        <v>153</v>
      </c>
      <c r="Q1505">
        <v>2122648.56</v>
      </c>
      <c r="R1505">
        <v>820677.36</v>
      </c>
      <c r="S1505">
        <v>27341395.199999999</v>
      </c>
      <c r="T1505" s="5">
        <v>0.61337106129334951</v>
      </c>
    </row>
    <row r="1506" spans="2:20" x14ac:dyDescent="0.2">
      <c r="B1506" s="2">
        <v>1205623</v>
      </c>
      <c r="C1506" s="2" t="s">
        <v>30</v>
      </c>
      <c r="D1506" s="2" t="s">
        <v>58</v>
      </c>
      <c r="E1506" s="3">
        <v>45878.509456018517</v>
      </c>
      <c r="G1506" s="2" t="s">
        <v>937</v>
      </c>
      <c r="H1506" s="2">
        <v>1740397</v>
      </c>
      <c r="I1506" s="2" t="s">
        <v>288</v>
      </c>
      <c r="L1506" s="4" t="s">
        <v>292</v>
      </c>
      <c r="M1506" s="4">
        <f>+VLOOKUP(L1506,'Cotizacion menor valor'!$C$2:$M$60,11,0)</f>
        <v>1371786</v>
      </c>
      <c r="N1506" s="4" t="b">
        <f t="shared" si="23"/>
        <v>1</v>
      </c>
      <c r="O1506">
        <v>21</v>
      </c>
      <c r="P1506" s="2" t="s">
        <v>153</v>
      </c>
      <c r="Q1506">
        <v>1981138.14</v>
      </c>
      <c r="R1506">
        <v>1371786</v>
      </c>
      <c r="S1506">
        <v>12796394.939999999</v>
      </c>
      <c r="T1506" s="5">
        <v>0.30757680532060222</v>
      </c>
    </row>
    <row r="1507" spans="2:20" x14ac:dyDescent="0.2">
      <c r="B1507" s="2">
        <v>1205623</v>
      </c>
      <c r="C1507" s="2" t="s">
        <v>30</v>
      </c>
      <c r="D1507" s="2" t="s">
        <v>58</v>
      </c>
      <c r="E1507" s="3">
        <v>45878.509456018517</v>
      </c>
      <c r="G1507" s="2" t="s">
        <v>937</v>
      </c>
      <c r="H1507" s="2">
        <v>1740398</v>
      </c>
      <c r="I1507" s="2" t="s">
        <v>301</v>
      </c>
      <c r="L1507" s="4" t="s">
        <v>305</v>
      </c>
      <c r="M1507" s="4">
        <f>+VLOOKUP(L1507,'Cotizacion menor valor'!$C$2:$M$60,11,0)</f>
        <v>661411.38</v>
      </c>
      <c r="N1507" s="4" t="b">
        <f t="shared" si="23"/>
        <v>1</v>
      </c>
      <c r="O1507">
        <v>21</v>
      </c>
      <c r="P1507" s="2" t="s">
        <v>153</v>
      </c>
      <c r="Q1507">
        <v>990569.07</v>
      </c>
      <c r="R1507">
        <v>661411.38</v>
      </c>
      <c r="S1507">
        <v>6912311.4900000002</v>
      </c>
      <c r="T1507" s="5">
        <v>0.33229150795108109</v>
      </c>
    </row>
    <row r="1508" spans="2:20" x14ac:dyDescent="0.2">
      <c r="B1508" s="2">
        <v>1205623</v>
      </c>
      <c r="C1508" s="2" t="s">
        <v>30</v>
      </c>
      <c r="D1508" s="2" t="s">
        <v>58</v>
      </c>
      <c r="E1508" s="3">
        <v>45878.509456018517</v>
      </c>
      <c r="G1508" s="2" t="s">
        <v>937</v>
      </c>
      <c r="H1508" s="2">
        <v>1740399</v>
      </c>
      <c r="I1508" s="2" t="s">
        <v>314</v>
      </c>
      <c r="L1508" s="4" t="s">
        <v>318</v>
      </c>
      <c r="M1508" s="4">
        <f>+VLOOKUP(L1508,'Cotizacion menor valor'!$C$2:$M$60,11,0)</f>
        <v>2655015.5499999998</v>
      </c>
      <c r="N1508" s="4" t="b">
        <f t="shared" si="23"/>
        <v>1</v>
      </c>
      <c r="O1508">
        <v>21</v>
      </c>
      <c r="P1508" s="2" t="s">
        <v>153</v>
      </c>
      <c r="Q1508">
        <v>2655015.5499999998</v>
      </c>
      <c r="R1508">
        <v>2655015.5499999998</v>
      </c>
      <c r="S1508">
        <v>0</v>
      </c>
      <c r="T1508" s="5">
        <v>0</v>
      </c>
    </row>
    <row r="1509" spans="2:20" x14ac:dyDescent="0.2">
      <c r="B1509" s="2">
        <v>1205623</v>
      </c>
      <c r="C1509" s="2" t="s">
        <v>30</v>
      </c>
      <c r="D1509" s="2" t="s">
        <v>58</v>
      </c>
      <c r="E1509" s="3">
        <v>45878.509456018517</v>
      </c>
      <c r="G1509" s="2" t="s">
        <v>937</v>
      </c>
      <c r="H1509" s="2">
        <v>1740400</v>
      </c>
      <c r="I1509" s="2" t="s">
        <v>327</v>
      </c>
      <c r="L1509" s="4" t="s">
        <v>331</v>
      </c>
      <c r="M1509" s="4">
        <f>+VLOOKUP(L1509,'Cotizacion menor valor'!$C$2:$M$60,11,0)</f>
        <v>1330085.46</v>
      </c>
      <c r="N1509" s="4" t="b">
        <f t="shared" si="23"/>
        <v>1</v>
      </c>
      <c r="O1509">
        <v>21</v>
      </c>
      <c r="P1509" s="2" t="s">
        <v>153</v>
      </c>
      <c r="Q1509">
        <v>1330085.46</v>
      </c>
      <c r="R1509">
        <v>1330085.46</v>
      </c>
      <c r="S1509">
        <v>0</v>
      </c>
      <c r="T1509" s="5">
        <v>0</v>
      </c>
    </row>
    <row r="1510" spans="2:20" x14ac:dyDescent="0.2">
      <c r="B1510" s="2">
        <v>1205623</v>
      </c>
      <c r="C1510" s="2" t="s">
        <v>30</v>
      </c>
      <c r="D1510" s="2" t="s">
        <v>58</v>
      </c>
      <c r="E1510" s="3">
        <v>45878.509456018517</v>
      </c>
      <c r="G1510" s="2" t="s">
        <v>937</v>
      </c>
      <c r="H1510" s="2">
        <v>1740401</v>
      </c>
      <c r="I1510" s="2" t="s">
        <v>340</v>
      </c>
      <c r="L1510" s="4" t="s">
        <v>344</v>
      </c>
      <c r="M1510" s="4">
        <f>+VLOOKUP(L1510,'Cotizacion menor valor'!$C$2:$M$60,11,0)</f>
        <v>215877.7</v>
      </c>
      <c r="N1510" s="4" t="b">
        <f t="shared" si="23"/>
        <v>1</v>
      </c>
      <c r="O1510">
        <v>21</v>
      </c>
      <c r="P1510" s="2" t="s">
        <v>153</v>
      </c>
      <c r="Q1510">
        <v>215877.7</v>
      </c>
      <c r="R1510">
        <v>215877.7</v>
      </c>
      <c r="S1510">
        <v>0</v>
      </c>
      <c r="T1510" s="5">
        <v>0</v>
      </c>
    </row>
    <row r="1511" spans="2:20" x14ac:dyDescent="0.2">
      <c r="B1511" s="2">
        <v>1205623</v>
      </c>
      <c r="C1511" s="2" t="s">
        <v>30</v>
      </c>
      <c r="D1511" s="2" t="s">
        <v>58</v>
      </c>
      <c r="E1511" s="3">
        <v>45878.509456018517</v>
      </c>
      <c r="G1511" s="2" t="s">
        <v>937</v>
      </c>
      <c r="H1511" s="2">
        <v>1740402</v>
      </c>
      <c r="I1511" s="2" t="s">
        <v>353</v>
      </c>
      <c r="L1511" s="4" t="s">
        <v>357</v>
      </c>
      <c r="M1511" s="4">
        <f>+VLOOKUP(L1511,'Cotizacion menor valor'!$C$2:$M$60,11,0)</f>
        <v>1388728.4</v>
      </c>
      <c r="N1511" s="4" t="b">
        <f t="shared" si="23"/>
        <v>1</v>
      </c>
      <c r="O1511">
        <v>21</v>
      </c>
      <c r="P1511" s="2" t="s">
        <v>153</v>
      </c>
      <c r="Q1511">
        <v>1388728.4</v>
      </c>
      <c r="R1511">
        <v>1388728.4</v>
      </c>
      <c r="S1511">
        <v>0</v>
      </c>
      <c r="T1511" s="5">
        <v>0</v>
      </c>
    </row>
    <row r="1512" spans="2:20" x14ac:dyDescent="0.2">
      <c r="B1512" s="2">
        <v>1205623</v>
      </c>
      <c r="C1512" s="2" t="s">
        <v>30</v>
      </c>
      <c r="D1512" s="2" t="s">
        <v>58</v>
      </c>
      <c r="E1512" s="3">
        <v>45878.509456018517</v>
      </c>
      <c r="G1512" s="2" t="s">
        <v>937</v>
      </c>
      <c r="H1512" s="2">
        <v>1740403</v>
      </c>
      <c r="I1512" s="2" t="s">
        <v>366</v>
      </c>
      <c r="L1512" s="4" t="s">
        <v>370</v>
      </c>
      <c r="M1512" s="4">
        <f>+VLOOKUP(L1512,'Cotizacion menor valor'!$C$2:$M$60,11,0)</f>
        <v>678493.56</v>
      </c>
      <c r="N1512" s="4" t="b">
        <f t="shared" si="23"/>
        <v>1</v>
      </c>
      <c r="O1512">
        <v>21</v>
      </c>
      <c r="P1512" s="2" t="s">
        <v>153</v>
      </c>
      <c r="Q1512">
        <v>678493.56</v>
      </c>
      <c r="R1512">
        <v>678493.56</v>
      </c>
      <c r="S1512">
        <v>0</v>
      </c>
      <c r="T1512" s="5">
        <v>0</v>
      </c>
    </row>
    <row r="1513" spans="2:20" x14ac:dyDescent="0.2">
      <c r="B1513" s="2">
        <v>1205623</v>
      </c>
      <c r="C1513" s="2" t="s">
        <v>30</v>
      </c>
      <c r="D1513" s="2" t="s">
        <v>58</v>
      </c>
      <c r="E1513" s="3">
        <v>45878.509456018517</v>
      </c>
      <c r="G1513" s="2" t="s">
        <v>937</v>
      </c>
      <c r="H1513" s="2">
        <v>1740404</v>
      </c>
      <c r="I1513" s="2" t="s">
        <v>379</v>
      </c>
      <c r="L1513" s="4" t="s">
        <v>383</v>
      </c>
      <c r="M1513" s="4">
        <f>+VLOOKUP(L1513,'Cotizacion menor valor'!$C$2:$M$60,11,0)</f>
        <v>3347515.15</v>
      </c>
      <c r="N1513" s="4" t="b">
        <f t="shared" si="23"/>
        <v>1</v>
      </c>
      <c r="O1513">
        <v>21</v>
      </c>
      <c r="P1513" s="2" t="s">
        <v>153</v>
      </c>
      <c r="Q1513">
        <v>3347515.15</v>
      </c>
      <c r="R1513">
        <v>3347515.15</v>
      </c>
      <c r="S1513">
        <v>0</v>
      </c>
      <c r="T1513" s="5">
        <v>0</v>
      </c>
    </row>
    <row r="1514" spans="2:20" x14ac:dyDescent="0.2">
      <c r="B1514" s="2">
        <v>1205623</v>
      </c>
      <c r="C1514" s="2" t="s">
        <v>30</v>
      </c>
      <c r="D1514" s="2" t="s">
        <v>58</v>
      </c>
      <c r="E1514" s="3">
        <v>45878.509456018517</v>
      </c>
      <c r="G1514" s="2" t="s">
        <v>937</v>
      </c>
      <c r="H1514" s="2">
        <v>1740405</v>
      </c>
      <c r="I1514" s="2" t="s">
        <v>392</v>
      </c>
      <c r="L1514" s="4" t="s">
        <v>396</v>
      </c>
      <c r="M1514" s="4">
        <f>+VLOOKUP(L1514,'Cotizacion menor valor'!$C$2:$M$60,11,0)</f>
        <v>559044.72</v>
      </c>
      <c r="N1514" s="4" t="b">
        <f t="shared" si="23"/>
        <v>1</v>
      </c>
      <c r="O1514">
        <v>21</v>
      </c>
      <c r="P1514" s="2" t="s">
        <v>153</v>
      </c>
      <c r="Q1514">
        <v>559044.72</v>
      </c>
      <c r="R1514">
        <v>559044.72</v>
      </c>
      <c r="S1514">
        <v>0</v>
      </c>
      <c r="T1514" s="5">
        <v>0</v>
      </c>
    </row>
    <row r="1515" spans="2:20" x14ac:dyDescent="0.2">
      <c r="B1515" s="2">
        <v>1205623</v>
      </c>
      <c r="C1515" s="2" t="s">
        <v>30</v>
      </c>
      <c r="D1515" s="2" t="s">
        <v>58</v>
      </c>
      <c r="E1515" s="3">
        <v>45878.509456018517</v>
      </c>
      <c r="G1515" s="2" t="s">
        <v>937</v>
      </c>
      <c r="H1515" s="2">
        <v>1740406</v>
      </c>
      <c r="I1515" s="2" t="s">
        <v>405</v>
      </c>
      <c r="L1515" s="4" t="s">
        <v>409</v>
      </c>
      <c r="M1515" s="4">
        <f>+VLOOKUP(L1515,'Cotizacion menor valor'!$C$2:$M$60,11,0)</f>
        <v>5087777.78</v>
      </c>
      <c r="N1515" s="4" t="b">
        <f t="shared" si="23"/>
        <v>1</v>
      </c>
      <c r="O1515">
        <v>21</v>
      </c>
      <c r="P1515" s="2" t="s">
        <v>153</v>
      </c>
      <c r="Q1515">
        <v>5087777.78</v>
      </c>
      <c r="R1515">
        <v>5087777.78</v>
      </c>
      <c r="S1515">
        <v>0</v>
      </c>
      <c r="T1515" s="5">
        <v>0</v>
      </c>
    </row>
    <row r="1516" spans="2:20" x14ac:dyDescent="0.2">
      <c r="B1516" s="2">
        <v>1205623</v>
      </c>
      <c r="C1516" s="2" t="s">
        <v>30</v>
      </c>
      <c r="D1516" s="2" t="s">
        <v>58</v>
      </c>
      <c r="E1516" s="3">
        <v>45878.509456018517</v>
      </c>
      <c r="G1516" s="2" t="s">
        <v>937</v>
      </c>
      <c r="H1516" s="2">
        <v>1740407</v>
      </c>
      <c r="I1516" s="2" t="s">
        <v>418</v>
      </c>
      <c r="L1516" s="4" t="s">
        <v>422</v>
      </c>
      <c r="M1516" s="4">
        <f>+VLOOKUP(L1516,'Cotizacion menor valor'!$C$2:$M$60,11,0)</f>
        <v>3347515.15</v>
      </c>
      <c r="N1516" s="4" t="b">
        <f t="shared" si="23"/>
        <v>1</v>
      </c>
      <c r="O1516">
        <v>21</v>
      </c>
      <c r="P1516" s="2" t="s">
        <v>153</v>
      </c>
      <c r="Q1516">
        <v>3347515.15</v>
      </c>
      <c r="R1516">
        <v>3347515.15</v>
      </c>
      <c r="S1516">
        <v>0</v>
      </c>
      <c r="T1516" s="5">
        <v>0</v>
      </c>
    </row>
    <row r="1517" spans="2:20" x14ac:dyDescent="0.2">
      <c r="B1517" s="2">
        <v>1205623</v>
      </c>
      <c r="C1517" s="2" t="s">
        <v>30</v>
      </c>
      <c r="D1517" s="2" t="s">
        <v>58</v>
      </c>
      <c r="E1517" s="3">
        <v>45878.509456018517</v>
      </c>
      <c r="G1517" s="2" t="s">
        <v>937</v>
      </c>
      <c r="H1517" s="2">
        <v>1740408</v>
      </c>
      <c r="I1517" s="2" t="s">
        <v>431</v>
      </c>
      <c r="L1517" s="4" t="s">
        <v>435</v>
      </c>
      <c r="M1517" s="4">
        <f>+VLOOKUP(L1517,'Cotizacion menor valor'!$C$2:$M$60,11,0)</f>
        <v>1947760.9</v>
      </c>
      <c r="N1517" s="4" t="b">
        <f t="shared" si="23"/>
        <v>1</v>
      </c>
      <c r="O1517">
        <v>21</v>
      </c>
      <c r="P1517" s="2" t="s">
        <v>153</v>
      </c>
      <c r="Q1517">
        <v>1947760.9</v>
      </c>
      <c r="R1517">
        <v>1947760.9</v>
      </c>
      <c r="S1517">
        <v>0</v>
      </c>
      <c r="T1517" s="5">
        <v>0</v>
      </c>
    </row>
    <row r="1518" spans="2:20" x14ac:dyDescent="0.2">
      <c r="B1518" s="2">
        <v>1205623</v>
      </c>
      <c r="C1518" s="2" t="s">
        <v>30</v>
      </c>
      <c r="D1518" s="2" t="s">
        <v>58</v>
      </c>
      <c r="E1518" s="3">
        <v>45878.509456018517</v>
      </c>
      <c r="G1518" s="2" t="s">
        <v>937</v>
      </c>
      <c r="H1518" s="2">
        <v>1740409</v>
      </c>
      <c r="I1518" s="2" t="s">
        <v>444</v>
      </c>
      <c r="L1518" s="4" t="s">
        <v>448</v>
      </c>
      <c r="M1518" s="4">
        <f>+VLOOKUP(L1518,'Cotizacion menor valor'!$C$2:$M$60,11,0)</f>
        <v>2306665.77</v>
      </c>
      <c r="N1518" s="4" t="b">
        <f t="shared" si="23"/>
        <v>1</v>
      </c>
      <c r="O1518">
        <v>21</v>
      </c>
      <c r="P1518" s="2" t="s">
        <v>153</v>
      </c>
      <c r="Q1518">
        <v>2355091.08</v>
      </c>
      <c r="R1518">
        <v>2306665.77</v>
      </c>
      <c r="S1518">
        <v>1016931.51</v>
      </c>
      <c r="T1518" s="5">
        <v>2.0561969093781291E-2</v>
      </c>
    </row>
    <row r="1519" spans="2:20" x14ac:dyDescent="0.2">
      <c r="B1519" s="2">
        <v>1205623</v>
      </c>
      <c r="C1519" s="2" t="s">
        <v>30</v>
      </c>
      <c r="D1519" s="2" t="s">
        <v>58</v>
      </c>
      <c r="E1519" s="3">
        <v>45878.509456018517</v>
      </c>
      <c r="G1519" s="2" t="s">
        <v>937</v>
      </c>
      <c r="H1519" s="2">
        <v>1740410</v>
      </c>
      <c r="I1519" s="2" t="s">
        <v>457</v>
      </c>
      <c r="L1519" s="4" t="s">
        <v>461</v>
      </c>
      <c r="M1519" s="4">
        <f>+VLOOKUP(L1519,'Cotizacion menor valor'!$C$2:$M$60,11,0)</f>
        <v>2306665.77</v>
      </c>
      <c r="N1519" s="4" t="b">
        <f t="shared" si="23"/>
        <v>1</v>
      </c>
      <c r="O1519">
        <v>21</v>
      </c>
      <c r="P1519" s="2" t="s">
        <v>153</v>
      </c>
      <c r="Q1519">
        <v>2355091.08</v>
      </c>
      <c r="R1519">
        <v>2306665.77</v>
      </c>
      <c r="S1519">
        <v>1016931.51</v>
      </c>
      <c r="T1519" s="5">
        <v>2.0561969093781291E-2</v>
      </c>
    </row>
    <row r="1520" spans="2:20" x14ac:dyDescent="0.2">
      <c r="B1520" s="2">
        <v>1205623</v>
      </c>
      <c r="C1520" s="2" t="s">
        <v>30</v>
      </c>
      <c r="D1520" s="2" t="s">
        <v>58</v>
      </c>
      <c r="E1520" s="3">
        <v>45878.509456018517</v>
      </c>
      <c r="G1520" s="2" t="s">
        <v>937</v>
      </c>
      <c r="H1520" s="2">
        <v>1740411</v>
      </c>
      <c r="I1520" s="2" t="s">
        <v>470</v>
      </c>
      <c r="L1520" s="4" t="s">
        <v>474</v>
      </c>
      <c r="M1520" s="4">
        <f>+VLOOKUP(L1520,'Cotizacion menor valor'!$C$2:$M$60,11,0)</f>
        <v>962329</v>
      </c>
      <c r="N1520" s="4" t="b">
        <f t="shared" si="23"/>
        <v>1</v>
      </c>
      <c r="O1520">
        <v>21</v>
      </c>
      <c r="P1520" s="2" t="s">
        <v>153</v>
      </c>
      <c r="Q1520">
        <v>962329</v>
      </c>
      <c r="R1520">
        <v>962329</v>
      </c>
      <c r="S1520">
        <v>0</v>
      </c>
      <c r="T1520" s="5">
        <v>0</v>
      </c>
    </row>
    <row r="1521" spans="2:20" x14ac:dyDescent="0.2">
      <c r="B1521" s="2">
        <v>1205623</v>
      </c>
      <c r="C1521" s="2" t="s">
        <v>30</v>
      </c>
      <c r="D1521" s="2" t="s">
        <v>58</v>
      </c>
      <c r="E1521" s="3">
        <v>45878.509456018517</v>
      </c>
      <c r="G1521" s="2" t="s">
        <v>937</v>
      </c>
      <c r="H1521" s="2">
        <v>1740412</v>
      </c>
      <c r="I1521" s="2" t="s">
        <v>483</v>
      </c>
      <c r="L1521" s="4" t="s">
        <v>487</v>
      </c>
      <c r="M1521" s="4">
        <f>+VLOOKUP(L1521,'Cotizacion menor valor'!$C$2:$M$60,11,0)</f>
        <v>278177.25</v>
      </c>
      <c r="N1521" s="4" t="b">
        <f t="shared" si="23"/>
        <v>1</v>
      </c>
      <c r="O1521">
        <v>21</v>
      </c>
      <c r="P1521" s="2" t="s">
        <v>153</v>
      </c>
      <c r="Q1521">
        <v>278177.25</v>
      </c>
      <c r="R1521">
        <v>278177.25</v>
      </c>
      <c r="S1521">
        <v>0</v>
      </c>
      <c r="T1521" s="5">
        <v>0</v>
      </c>
    </row>
    <row r="1522" spans="2:20" x14ac:dyDescent="0.2">
      <c r="B1522" s="2">
        <v>1205623</v>
      </c>
      <c r="C1522" s="2" t="s">
        <v>30</v>
      </c>
      <c r="D1522" s="2" t="s">
        <v>58</v>
      </c>
      <c r="E1522" s="3">
        <v>45878.509456018517</v>
      </c>
      <c r="G1522" s="2" t="s">
        <v>937</v>
      </c>
      <c r="H1522" s="2">
        <v>1740413</v>
      </c>
      <c r="I1522" s="2" t="s">
        <v>496</v>
      </c>
      <c r="L1522" s="4" t="s">
        <v>500</v>
      </c>
      <c r="M1522" s="4">
        <f>+VLOOKUP(L1522,'Cotizacion menor valor'!$C$2:$M$60,11,0)</f>
        <v>278177.25</v>
      </c>
      <c r="N1522" s="4" t="b">
        <f t="shared" si="23"/>
        <v>1</v>
      </c>
      <c r="O1522">
        <v>21</v>
      </c>
      <c r="P1522" s="2" t="s">
        <v>153</v>
      </c>
      <c r="Q1522">
        <v>278177.25</v>
      </c>
      <c r="R1522">
        <v>278177.25</v>
      </c>
      <c r="S1522">
        <v>0</v>
      </c>
      <c r="T1522" s="5">
        <v>0</v>
      </c>
    </row>
    <row r="1523" spans="2:20" x14ac:dyDescent="0.2">
      <c r="B1523" s="2">
        <v>1205623</v>
      </c>
      <c r="C1523" s="2" t="s">
        <v>30</v>
      </c>
      <c r="D1523" s="2" t="s">
        <v>58</v>
      </c>
      <c r="E1523" s="3">
        <v>45878.509456018517</v>
      </c>
      <c r="G1523" s="2" t="s">
        <v>937</v>
      </c>
      <c r="H1523" s="2">
        <v>1740414</v>
      </c>
      <c r="I1523" s="2" t="s">
        <v>509</v>
      </c>
      <c r="L1523" s="4" t="s">
        <v>513</v>
      </c>
      <c r="M1523" s="4">
        <f>+VLOOKUP(L1523,'Cotizacion menor valor'!$C$2:$M$60,11,0)</f>
        <v>2471351.1</v>
      </c>
      <c r="N1523" s="4" t="b">
        <f t="shared" si="23"/>
        <v>1</v>
      </c>
      <c r="O1523">
        <v>21</v>
      </c>
      <c r="P1523" s="2" t="s">
        <v>153</v>
      </c>
      <c r="Q1523">
        <v>2846724.3</v>
      </c>
      <c r="R1523">
        <v>2471351.1</v>
      </c>
      <c r="S1523">
        <v>7882837.2000000002</v>
      </c>
      <c r="T1523" s="5">
        <v>0.13186145212586972</v>
      </c>
    </row>
    <row r="1524" spans="2:20" x14ac:dyDescent="0.2">
      <c r="B1524" s="2">
        <v>1205623</v>
      </c>
      <c r="C1524" s="2" t="s">
        <v>30</v>
      </c>
      <c r="D1524" s="2" t="s">
        <v>58</v>
      </c>
      <c r="E1524" s="3">
        <v>45878.509456018517</v>
      </c>
      <c r="G1524" s="2" t="s">
        <v>937</v>
      </c>
      <c r="H1524" s="2">
        <v>1740415</v>
      </c>
      <c r="I1524" s="2" t="s">
        <v>522</v>
      </c>
      <c r="L1524" s="4" t="s">
        <v>526</v>
      </c>
      <c r="M1524" s="4">
        <f>+VLOOKUP(L1524,'Cotizacion menor valor'!$C$2:$M$60,11,0)</f>
        <v>1948296.5</v>
      </c>
      <c r="N1524" s="4" t="b">
        <f t="shared" si="23"/>
        <v>1</v>
      </c>
      <c r="O1524">
        <v>21</v>
      </c>
      <c r="P1524" s="2" t="s">
        <v>153</v>
      </c>
      <c r="Q1524">
        <v>2175998.6</v>
      </c>
      <c r="R1524">
        <v>1948296.5</v>
      </c>
      <c r="S1524">
        <v>4781744.0999999996</v>
      </c>
      <c r="T1524" s="5">
        <v>0.10464257651636356</v>
      </c>
    </row>
    <row r="1525" spans="2:20" x14ac:dyDescent="0.2">
      <c r="B1525" s="2">
        <v>1205623</v>
      </c>
      <c r="C1525" s="2" t="s">
        <v>30</v>
      </c>
      <c r="D1525" s="2" t="s">
        <v>58</v>
      </c>
      <c r="E1525" s="3">
        <v>45878.509456018517</v>
      </c>
      <c r="G1525" s="2" t="s">
        <v>937</v>
      </c>
      <c r="H1525" s="2">
        <v>1740416</v>
      </c>
      <c r="I1525" s="2" t="s">
        <v>535</v>
      </c>
      <c r="L1525" s="4" t="s">
        <v>539</v>
      </c>
      <c r="M1525" s="4">
        <f>+VLOOKUP(L1525,'Cotizacion menor valor'!$C$2:$M$60,11,0)</f>
        <v>1948296.5</v>
      </c>
      <c r="N1525" s="4" t="b">
        <f t="shared" si="23"/>
        <v>1</v>
      </c>
      <c r="O1525">
        <v>21</v>
      </c>
      <c r="P1525" s="2" t="s">
        <v>153</v>
      </c>
      <c r="Q1525">
        <v>2175998.6</v>
      </c>
      <c r="R1525">
        <v>1948296.5</v>
      </c>
      <c r="S1525">
        <v>4781744.0999999996</v>
      </c>
      <c r="T1525" s="5">
        <v>0.10464257651636356</v>
      </c>
    </row>
    <row r="1526" spans="2:20" x14ac:dyDescent="0.2">
      <c r="B1526" s="2">
        <v>1205623</v>
      </c>
      <c r="C1526" s="2" t="s">
        <v>30</v>
      </c>
      <c r="D1526" s="2" t="s">
        <v>58</v>
      </c>
      <c r="E1526" s="3">
        <v>45878.509456018517</v>
      </c>
      <c r="G1526" s="2" t="s">
        <v>937</v>
      </c>
      <c r="H1526" s="2">
        <v>1740417</v>
      </c>
      <c r="I1526" s="2" t="s">
        <v>548</v>
      </c>
      <c r="L1526" s="4" t="s">
        <v>552</v>
      </c>
      <c r="M1526" s="4">
        <f>+VLOOKUP(L1526,'Cotizacion menor valor'!$C$2:$M$60,11,0)</f>
        <v>8006931.5999999996</v>
      </c>
      <c r="N1526" s="4" t="b">
        <f t="shared" si="23"/>
        <v>1</v>
      </c>
      <c r="O1526">
        <v>21</v>
      </c>
      <c r="P1526" s="2" t="s">
        <v>153</v>
      </c>
      <c r="Q1526">
        <v>9732372.1500000004</v>
      </c>
      <c r="R1526">
        <v>8006931.5999999996</v>
      </c>
      <c r="S1526">
        <v>36234251.549999997</v>
      </c>
      <c r="T1526" s="5">
        <v>0.17728879695583774</v>
      </c>
    </row>
    <row r="1527" spans="2:20" x14ac:dyDescent="0.2">
      <c r="B1527" s="2">
        <v>1205623</v>
      </c>
      <c r="C1527" s="2" t="s">
        <v>30</v>
      </c>
      <c r="D1527" s="2" t="s">
        <v>58</v>
      </c>
      <c r="E1527" s="3">
        <v>45878.509456018517</v>
      </c>
      <c r="G1527" s="2" t="s">
        <v>937</v>
      </c>
      <c r="H1527" s="2">
        <v>1740418</v>
      </c>
      <c r="I1527" s="2" t="s">
        <v>561</v>
      </c>
      <c r="L1527" s="4" t="s">
        <v>565</v>
      </c>
      <c r="M1527" s="4">
        <f>+VLOOKUP(L1527,'Cotizacion menor valor'!$C$2:$M$60,11,0)</f>
        <v>5892156.2000000002</v>
      </c>
      <c r="N1527" s="4" t="b">
        <f t="shared" si="23"/>
        <v>1</v>
      </c>
      <c r="O1527">
        <v>21</v>
      </c>
      <c r="P1527" s="2" t="s">
        <v>153</v>
      </c>
      <c r="Q1527">
        <v>7457024.9000000004</v>
      </c>
      <c r="R1527">
        <v>5892156.2000000002</v>
      </c>
      <c r="S1527">
        <v>32862242.699999999</v>
      </c>
      <c r="T1527" s="5">
        <v>0.20985161253786347</v>
      </c>
    </row>
    <row r="1528" spans="2:20" x14ac:dyDescent="0.2">
      <c r="B1528" s="2">
        <v>1205623</v>
      </c>
      <c r="C1528" s="2" t="s">
        <v>30</v>
      </c>
      <c r="D1528" s="2" t="s">
        <v>58</v>
      </c>
      <c r="E1528" s="3">
        <v>45878.509456018517</v>
      </c>
      <c r="G1528" s="2" t="s">
        <v>937</v>
      </c>
      <c r="H1528" s="2">
        <v>1740419</v>
      </c>
      <c r="I1528" s="2" t="s">
        <v>574</v>
      </c>
      <c r="L1528" s="4" t="s">
        <v>578</v>
      </c>
      <c r="M1528" s="4">
        <f>+VLOOKUP(L1528,'Cotizacion menor valor'!$C$2:$M$60,11,0)</f>
        <v>5892156.2000000002</v>
      </c>
      <c r="N1528" s="4" t="b">
        <f t="shared" si="23"/>
        <v>1</v>
      </c>
      <c r="O1528">
        <v>21</v>
      </c>
      <c r="P1528" s="2" t="s">
        <v>153</v>
      </c>
      <c r="Q1528">
        <v>7457024.9000000004</v>
      </c>
      <c r="R1528">
        <v>5892156.2000000002</v>
      </c>
      <c r="S1528">
        <v>32862242.699999999</v>
      </c>
      <c r="T1528" s="5">
        <v>0.20985161253786347</v>
      </c>
    </row>
    <row r="1529" spans="2:20" x14ac:dyDescent="0.2">
      <c r="B1529" s="2">
        <v>1205623</v>
      </c>
      <c r="C1529" s="2" t="s">
        <v>30</v>
      </c>
      <c r="D1529" s="2" t="s">
        <v>58</v>
      </c>
      <c r="E1529" s="3">
        <v>45878.509456018517</v>
      </c>
      <c r="G1529" s="2" t="s">
        <v>937</v>
      </c>
      <c r="H1529" s="2">
        <v>1740420</v>
      </c>
      <c r="I1529" s="2" t="s">
        <v>587</v>
      </c>
      <c r="L1529" s="4" t="s">
        <v>591</v>
      </c>
      <c r="M1529" s="4">
        <f>+VLOOKUP(L1529,'Cotizacion menor valor'!$C$2:$M$60,11,0)</f>
        <v>1694828.95</v>
      </c>
      <c r="N1529" s="4" t="b">
        <f t="shared" si="23"/>
        <v>1</v>
      </c>
      <c r="O1529">
        <v>21</v>
      </c>
      <c r="P1529" s="2" t="s">
        <v>153</v>
      </c>
      <c r="Q1529">
        <v>1694828.95</v>
      </c>
      <c r="R1529">
        <v>1694828.95</v>
      </c>
      <c r="S1529">
        <v>0</v>
      </c>
      <c r="T1529" s="5">
        <v>0</v>
      </c>
    </row>
    <row r="1530" spans="2:20" x14ac:dyDescent="0.2">
      <c r="B1530" s="2">
        <v>1205623</v>
      </c>
      <c r="C1530" s="2" t="s">
        <v>30</v>
      </c>
      <c r="D1530" s="2" t="s">
        <v>58</v>
      </c>
      <c r="E1530" s="3">
        <v>45878.509456018517</v>
      </c>
      <c r="G1530" s="2" t="s">
        <v>937</v>
      </c>
      <c r="H1530" s="2">
        <v>1740421</v>
      </c>
      <c r="I1530" s="2" t="s">
        <v>600</v>
      </c>
      <c r="L1530" s="4" t="s">
        <v>604</v>
      </c>
      <c r="M1530" s="4">
        <f>+VLOOKUP(L1530,'Cotizacion menor valor'!$C$2:$M$60,11,0)</f>
        <v>1935411.2</v>
      </c>
      <c r="N1530" s="4" t="b">
        <f t="shared" si="23"/>
        <v>1</v>
      </c>
      <c r="O1530">
        <v>21</v>
      </c>
      <c r="P1530" s="2" t="s">
        <v>153</v>
      </c>
      <c r="Q1530">
        <v>1935411.2</v>
      </c>
      <c r="R1530">
        <v>1935411.2</v>
      </c>
      <c r="S1530">
        <v>0</v>
      </c>
      <c r="T1530" s="5">
        <v>0</v>
      </c>
    </row>
    <row r="1531" spans="2:20" x14ac:dyDescent="0.2">
      <c r="B1531" s="2">
        <v>1205623</v>
      </c>
      <c r="C1531" s="2" t="s">
        <v>30</v>
      </c>
      <c r="D1531" s="2" t="s">
        <v>58</v>
      </c>
      <c r="E1531" s="3">
        <v>45878.509456018517</v>
      </c>
      <c r="G1531" s="2" t="s">
        <v>937</v>
      </c>
      <c r="H1531" s="2">
        <v>1740422</v>
      </c>
      <c r="I1531" s="2" t="s">
        <v>613</v>
      </c>
      <c r="L1531" s="4" t="s">
        <v>617</v>
      </c>
      <c r="M1531" s="4">
        <f>+VLOOKUP(L1531,'Cotizacion menor valor'!$C$2:$M$60,11,0)</f>
        <v>4886918.2</v>
      </c>
      <c r="N1531" s="4" t="b">
        <f t="shared" si="23"/>
        <v>1</v>
      </c>
      <c r="O1531">
        <v>21</v>
      </c>
      <c r="P1531" s="2" t="s">
        <v>153</v>
      </c>
      <c r="Q1531">
        <v>4886918.2</v>
      </c>
      <c r="R1531">
        <v>4886918.2</v>
      </c>
      <c r="S1531">
        <v>0</v>
      </c>
      <c r="T1531" s="5">
        <v>0</v>
      </c>
    </row>
    <row r="1532" spans="2:20" x14ac:dyDescent="0.2">
      <c r="B1532" s="2">
        <v>1205623</v>
      </c>
      <c r="C1532" s="2" t="s">
        <v>30</v>
      </c>
      <c r="D1532" s="2" t="s">
        <v>58</v>
      </c>
      <c r="E1532" s="3">
        <v>45878.509456018517</v>
      </c>
      <c r="G1532" s="2" t="s">
        <v>937</v>
      </c>
      <c r="H1532" s="2">
        <v>1740423</v>
      </c>
      <c r="I1532" s="2" t="s">
        <v>626</v>
      </c>
      <c r="L1532" s="4" t="s">
        <v>630</v>
      </c>
      <c r="M1532" s="4">
        <f>+VLOOKUP(L1532,'Cotizacion menor valor'!$C$2:$M$60,11,0)</f>
        <v>2168996.63</v>
      </c>
      <c r="N1532" s="4" t="b">
        <f t="shared" si="23"/>
        <v>1</v>
      </c>
      <c r="O1532">
        <v>21</v>
      </c>
      <c r="P1532" s="2" t="s">
        <v>153</v>
      </c>
      <c r="Q1532">
        <v>2168996.63</v>
      </c>
      <c r="R1532">
        <v>2168996.63</v>
      </c>
      <c r="S1532">
        <v>0</v>
      </c>
      <c r="T1532" s="5">
        <v>0</v>
      </c>
    </row>
    <row r="1533" spans="2:20" x14ac:dyDescent="0.2">
      <c r="B1533" s="2">
        <v>1205623</v>
      </c>
      <c r="C1533" s="2" t="s">
        <v>30</v>
      </c>
      <c r="D1533" s="2" t="s">
        <v>58</v>
      </c>
      <c r="E1533" s="3">
        <v>45878.509456018517</v>
      </c>
      <c r="G1533" s="2" t="s">
        <v>937</v>
      </c>
      <c r="H1533" s="2">
        <v>1740424</v>
      </c>
      <c r="I1533" s="2" t="s">
        <v>639</v>
      </c>
      <c r="L1533" t="s">
        <v>643</v>
      </c>
      <c r="M1533" s="4">
        <f>+VLOOKUP(L1533,'Cotizacion menor valor'!$C$2:$M$60,11,0)</f>
        <v>320683.68</v>
      </c>
      <c r="N1533" s="4" t="b">
        <f t="shared" si="23"/>
        <v>1</v>
      </c>
      <c r="O1533">
        <v>21</v>
      </c>
      <c r="P1533" s="2" t="s">
        <v>153</v>
      </c>
      <c r="Q1533">
        <v>424529.97</v>
      </c>
      <c r="R1533">
        <v>320683.68</v>
      </c>
      <c r="S1533">
        <v>2180772.09</v>
      </c>
      <c r="T1533" s="5">
        <v>0.24461474416046528</v>
      </c>
    </row>
    <row r="1534" spans="2:20" x14ac:dyDescent="0.2">
      <c r="B1534" s="2">
        <v>1205623</v>
      </c>
      <c r="C1534" s="2" t="s">
        <v>30</v>
      </c>
      <c r="D1534" s="2" t="s">
        <v>58</v>
      </c>
      <c r="E1534" s="3">
        <v>45878.509456018517</v>
      </c>
      <c r="G1534" s="2" t="s">
        <v>937</v>
      </c>
      <c r="H1534" s="2">
        <v>1740425</v>
      </c>
      <c r="I1534" s="2" t="s">
        <v>652</v>
      </c>
      <c r="L1534" s="4" t="s">
        <v>656</v>
      </c>
      <c r="M1534" s="4">
        <f>+VLOOKUP(L1534,'Cotizacion menor valor'!$C$2:$M$60,11,0)</f>
        <v>42581.88</v>
      </c>
      <c r="N1534" s="4" t="b">
        <f t="shared" si="23"/>
        <v>1</v>
      </c>
      <c r="O1534">
        <v>21</v>
      </c>
      <c r="P1534" s="2" t="s">
        <v>153</v>
      </c>
      <c r="Q1534">
        <v>42581.88</v>
      </c>
      <c r="R1534">
        <v>42581.88</v>
      </c>
      <c r="S1534">
        <v>0</v>
      </c>
      <c r="T1534" s="5">
        <v>0</v>
      </c>
    </row>
    <row r="1535" spans="2:20" x14ac:dyDescent="0.2">
      <c r="B1535" s="2">
        <v>1205623</v>
      </c>
      <c r="C1535" s="2" t="s">
        <v>30</v>
      </c>
      <c r="D1535" s="2" t="s">
        <v>58</v>
      </c>
      <c r="E1535" s="3">
        <v>45878.509456018517</v>
      </c>
      <c r="G1535" s="2" t="s">
        <v>937</v>
      </c>
      <c r="H1535" s="2">
        <v>1740426</v>
      </c>
      <c r="I1535" s="2" t="s">
        <v>665</v>
      </c>
      <c r="L1535" s="4" t="s">
        <v>669</v>
      </c>
      <c r="M1535" s="4">
        <f>+VLOOKUP(L1535,'Cotizacion menor valor'!$C$2:$M$60,11,0)</f>
        <v>2020798.2</v>
      </c>
      <c r="N1535" s="4" t="b">
        <f t="shared" si="23"/>
        <v>1</v>
      </c>
      <c r="O1535">
        <v>21</v>
      </c>
      <c r="P1535" s="2" t="s">
        <v>153</v>
      </c>
      <c r="Q1535">
        <v>2020798.2</v>
      </c>
      <c r="R1535">
        <v>2020798.2</v>
      </c>
      <c r="S1535">
        <v>0</v>
      </c>
      <c r="T1535" s="5">
        <v>0</v>
      </c>
    </row>
    <row r="1536" spans="2:20" x14ac:dyDescent="0.2">
      <c r="B1536" s="2">
        <v>1205623</v>
      </c>
      <c r="C1536" s="2" t="s">
        <v>30</v>
      </c>
      <c r="D1536" s="2" t="s">
        <v>58</v>
      </c>
      <c r="E1536" s="3">
        <v>45878.509456018517</v>
      </c>
      <c r="G1536" s="2" t="s">
        <v>937</v>
      </c>
      <c r="H1536" s="2">
        <v>1740427</v>
      </c>
      <c r="I1536" s="2" t="s">
        <v>678</v>
      </c>
      <c r="L1536" s="4" t="s">
        <v>682</v>
      </c>
      <c r="M1536" s="4">
        <f>+VLOOKUP(L1536,'Cotizacion menor valor'!$C$2:$M$60,11,0)</f>
        <v>2203927.0499999998</v>
      </c>
      <c r="N1536" s="4" t="b">
        <f t="shared" si="23"/>
        <v>1</v>
      </c>
      <c r="O1536">
        <v>21</v>
      </c>
      <c r="P1536" s="2" t="s">
        <v>153</v>
      </c>
      <c r="Q1536">
        <v>2203927.0499999998</v>
      </c>
      <c r="R1536">
        <v>2203927.0499999998</v>
      </c>
      <c r="S1536">
        <v>0</v>
      </c>
      <c r="T1536" s="5">
        <v>0</v>
      </c>
    </row>
    <row r="1537" spans="2:20" x14ac:dyDescent="0.2">
      <c r="B1537" s="2">
        <v>1205623</v>
      </c>
      <c r="C1537" s="2" t="s">
        <v>30</v>
      </c>
      <c r="D1537" s="2" t="s">
        <v>58</v>
      </c>
      <c r="E1537" s="3">
        <v>45878.509456018517</v>
      </c>
      <c r="G1537" s="2" t="s">
        <v>937</v>
      </c>
      <c r="H1537" s="2">
        <v>1740428</v>
      </c>
      <c r="I1537" s="2" t="s">
        <v>691</v>
      </c>
      <c r="L1537" s="4" t="s">
        <v>695</v>
      </c>
      <c r="M1537" s="4">
        <f>+VLOOKUP(L1537,'Cotizacion menor valor'!$C$2:$M$60,11,0)</f>
        <v>1609977.55</v>
      </c>
      <c r="N1537" s="4" t="b">
        <f t="shared" si="23"/>
        <v>1</v>
      </c>
      <c r="O1537">
        <v>21</v>
      </c>
      <c r="P1537" s="2" t="s">
        <v>153</v>
      </c>
      <c r="Q1537">
        <v>3389657.9</v>
      </c>
      <c r="R1537">
        <v>1609977.55</v>
      </c>
      <c r="S1537">
        <v>37373287.350000001</v>
      </c>
      <c r="T1537" s="5">
        <v>0.52503243763920837</v>
      </c>
    </row>
    <row r="1538" spans="2:20" x14ac:dyDescent="0.2">
      <c r="B1538" s="2">
        <v>1205623</v>
      </c>
      <c r="C1538" s="2" t="s">
        <v>30</v>
      </c>
      <c r="D1538" s="2" t="s">
        <v>58</v>
      </c>
      <c r="E1538" s="3">
        <v>45878.509456018517</v>
      </c>
      <c r="G1538" s="2" t="s">
        <v>937</v>
      </c>
      <c r="H1538" s="2">
        <v>1740429</v>
      </c>
      <c r="I1538" s="2" t="s">
        <v>704</v>
      </c>
      <c r="L1538" s="4" t="s">
        <v>708</v>
      </c>
      <c r="M1538" s="4">
        <f>+VLOOKUP(L1538,'Cotizacion menor valor'!$C$2:$M$60,11,0)</f>
        <v>784886.22</v>
      </c>
      <c r="N1538" s="4" t="b">
        <f t="shared" si="23"/>
        <v>1</v>
      </c>
      <c r="O1538">
        <v>21</v>
      </c>
      <c r="P1538" s="2" t="s">
        <v>153</v>
      </c>
      <c r="Q1538">
        <v>888550.56</v>
      </c>
      <c r="R1538">
        <v>784886.22</v>
      </c>
      <c r="S1538">
        <v>2176951.14</v>
      </c>
      <c r="T1538" s="5">
        <v>0.11666678821292961</v>
      </c>
    </row>
    <row r="1539" spans="2:20" x14ac:dyDescent="0.2">
      <c r="B1539" s="2">
        <v>1205623</v>
      </c>
      <c r="C1539" s="2" t="s">
        <v>30</v>
      </c>
      <c r="D1539" s="2" t="s">
        <v>58</v>
      </c>
      <c r="E1539" s="3">
        <v>45878.509456018517</v>
      </c>
      <c r="G1539" s="2" t="s">
        <v>937</v>
      </c>
      <c r="H1539" s="2">
        <v>1740430</v>
      </c>
      <c r="I1539" s="2" t="s">
        <v>717</v>
      </c>
      <c r="L1539" s="4" t="s">
        <v>721</v>
      </c>
      <c r="M1539" s="4">
        <f>+VLOOKUP(L1539,'Cotizacion menor valor'!$C$2:$M$60,11,0)</f>
        <v>1808913.23</v>
      </c>
      <c r="N1539" s="4" t="b">
        <f t="shared" ref="N1539:N1602" si="24">IFERROR(M1539=R1539,"n/a")</f>
        <v>1</v>
      </c>
      <c r="O1539">
        <v>21</v>
      </c>
      <c r="P1539" s="2" t="s">
        <v>153</v>
      </c>
      <c r="Q1539">
        <v>1808913.23</v>
      </c>
      <c r="R1539">
        <v>1808913.23</v>
      </c>
      <c r="S1539">
        <v>0</v>
      </c>
      <c r="T1539" s="5">
        <v>0</v>
      </c>
    </row>
    <row r="1540" spans="2:20" x14ac:dyDescent="0.2">
      <c r="B1540" s="2">
        <v>1205623</v>
      </c>
      <c r="C1540" s="2" t="s">
        <v>30</v>
      </c>
      <c r="D1540" s="2" t="s">
        <v>58</v>
      </c>
      <c r="E1540" s="3">
        <v>45878.509456018517</v>
      </c>
      <c r="G1540" s="2" t="s">
        <v>937</v>
      </c>
      <c r="H1540" s="2">
        <v>1740431</v>
      </c>
      <c r="I1540" s="2" t="s">
        <v>730</v>
      </c>
      <c r="L1540" s="4" t="s">
        <v>734</v>
      </c>
      <c r="M1540" s="4">
        <f>+VLOOKUP(L1540,'Cotizacion menor valor'!$C$2:$M$60,11,0)</f>
        <v>360340.35</v>
      </c>
      <c r="N1540" s="4" t="b">
        <f t="shared" si="24"/>
        <v>1</v>
      </c>
      <c r="O1540">
        <v>21</v>
      </c>
      <c r="P1540" s="2" t="s">
        <v>153</v>
      </c>
      <c r="Q1540">
        <v>2824713.2</v>
      </c>
      <c r="R1540">
        <v>360340.35</v>
      </c>
      <c r="S1540">
        <v>51751829.850000001</v>
      </c>
      <c r="T1540" s="5">
        <v>0.87243294292673679</v>
      </c>
    </row>
    <row r="1541" spans="2:20" x14ac:dyDescent="0.2">
      <c r="B1541" s="2">
        <v>1205623</v>
      </c>
      <c r="C1541" s="2" t="s">
        <v>30</v>
      </c>
      <c r="D1541" s="2" t="s">
        <v>58</v>
      </c>
      <c r="E1541" s="3">
        <v>45878.509456018517</v>
      </c>
      <c r="G1541" s="2" t="s">
        <v>937</v>
      </c>
      <c r="H1541" s="2">
        <v>1740432</v>
      </c>
      <c r="I1541" s="2" t="s">
        <v>743</v>
      </c>
      <c r="L1541" s="4" t="s">
        <v>747</v>
      </c>
      <c r="M1541" s="4">
        <f>+VLOOKUP(L1541,'Cotizacion menor valor'!$C$2:$M$60,11,0)</f>
        <v>5197933.74</v>
      </c>
      <c r="N1541" s="4" t="b">
        <f t="shared" si="24"/>
        <v>1</v>
      </c>
      <c r="O1541">
        <v>21</v>
      </c>
      <c r="P1541" s="2" t="s">
        <v>153</v>
      </c>
      <c r="Q1541">
        <v>11419794.66</v>
      </c>
      <c r="R1541">
        <v>5197933.74</v>
      </c>
      <c r="S1541">
        <v>130659079.31999999</v>
      </c>
      <c r="T1541" s="5">
        <v>0.54483124305144026</v>
      </c>
    </row>
    <row r="1542" spans="2:20" x14ac:dyDescent="0.2">
      <c r="B1542" s="2">
        <v>1205623</v>
      </c>
      <c r="C1542" s="2" t="s">
        <v>30</v>
      </c>
      <c r="D1542" s="2" t="s">
        <v>58</v>
      </c>
      <c r="E1542" s="3">
        <v>45878.509456018517</v>
      </c>
      <c r="G1542" s="2" t="s">
        <v>937</v>
      </c>
      <c r="H1542" s="2">
        <v>1740433</v>
      </c>
      <c r="I1542" s="2" t="s">
        <v>756</v>
      </c>
      <c r="L1542" s="4" t="s">
        <v>760</v>
      </c>
      <c r="M1542" s="4">
        <f>+VLOOKUP(L1542,'Cotizacion menor valor'!$C$2:$M$60,11,0)</f>
        <v>1401935.47</v>
      </c>
      <c r="N1542" s="4" t="b">
        <f t="shared" si="24"/>
        <v>1</v>
      </c>
      <c r="O1542">
        <v>21</v>
      </c>
      <c r="P1542" s="2" t="s">
        <v>153</v>
      </c>
      <c r="Q1542">
        <v>1401935.47</v>
      </c>
      <c r="R1542">
        <v>1401935.47</v>
      </c>
      <c r="S1542">
        <v>0</v>
      </c>
      <c r="T1542" s="5">
        <v>0</v>
      </c>
    </row>
    <row r="1543" spans="2:20" x14ac:dyDescent="0.2">
      <c r="B1543" s="2">
        <v>1205623</v>
      </c>
      <c r="C1543" s="2" t="s">
        <v>30</v>
      </c>
      <c r="D1543" s="2" t="s">
        <v>58</v>
      </c>
      <c r="E1543" s="3">
        <v>45878.509456018517</v>
      </c>
      <c r="G1543" s="2" t="s">
        <v>937</v>
      </c>
      <c r="H1543" s="2">
        <v>1740434</v>
      </c>
      <c r="I1543" s="2" t="s">
        <v>769</v>
      </c>
      <c r="L1543" s="4" t="s">
        <v>773</v>
      </c>
      <c r="M1543" s="4">
        <f>+VLOOKUP(L1543,'Cotizacion menor valor'!$C$2:$M$60,11,0)</f>
        <v>463017.98</v>
      </c>
      <c r="N1543" s="4" t="b">
        <f t="shared" si="24"/>
        <v>1</v>
      </c>
      <c r="O1543">
        <v>21</v>
      </c>
      <c r="P1543" s="2" t="s">
        <v>153</v>
      </c>
      <c r="Q1543">
        <v>993037.24</v>
      </c>
      <c r="R1543">
        <v>463017.98</v>
      </c>
      <c r="S1543">
        <v>11130404.460000001</v>
      </c>
      <c r="T1543" s="5">
        <v>0.53373553241568261</v>
      </c>
    </row>
    <row r="1544" spans="2:20" x14ac:dyDescent="0.2">
      <c r="B1544" s="2">
        <v>1205623</v>
      </c>
      <c r="C1544" s="2" t="s">
        <v>30</v>
      </c>
      <c r="D1544" s="2" t="s">
        <v>58</v>
      </c>
      <c r="E1544" s="3">
        <v>45878.509456018517</v>
      </c>
      <c r="G1544" s="2" t="s">
        <v>937</v>
      </c>
      <c r="H1544" s="2">
        <v>1740435</v>
      </c>
      <c r="I1544" s="2" t="s">
        <v>782</v>
      </c>
      <c r="L1544" s="4" t="s">
        <v>786</v>
      </c>
      <c r="M1544" s="4">
        <f>+VLOOKUP(L1544,'Cotizacion menor valor'!$C$2:$M$60,11,0)</f>
        <v>1287767.8</v>
      </c>
      <c r="N1544" s="4" t="b">
        <f t="shared" si="24"/>
        <v>1</v>
      </c>
      <c r="O1544">
        <v>21</v>
      </c>
      <c r="P1544" s="2" t="s">
        <v>153</v>
      </c>
      <c r="Q1544">
        <v>1864526.6</v>
      </c>
      <c r="R1544">
        <v>1287767.8</v>
      </c>
      <c r="S1544">
        <v>12111934.800000001</v>
      </c>
      <c r="T1544" s="5">
        <v>0.30933256731226039</v>
      </c>
    </row>
    <row r="1545" spans="2:20" x14ac:dyDescent="0.2">
      <c r="B1545" s="2">
        <v>1205623</v>
      </c>
      <c r="C1545" s="2" t="s">
        <v>30</v>
      </c>
      <c r="D1545" s="2" t="s">
        <v>58</v>
      </c>
      <c r="E1545" s="3">
        <v>45878.509456018517</v>
      </c>
      <c r="G1545" s="2" t="s">
        <v>937</v>
      </c>
      <c r="H1545" s="2">
        <v>1740436</v>
      </c>
      <c r="I1545" s="2" t="s">
        <v>795</v>
      </c>
      <c r="L1545" s="4" t="s">
        <v>799</v>
      </c>
      <c r="M1545" s="4">
        <f>+VLOOKUP(L1545,'Cotizacion menor valor'!$C$2:$M$60,11,0)</f>
        <v>711988.41</v>
      </c>
      <c r="N1545" s="4" t="b">
        <f t="shared" si="24"/>
        <v>1</v>
      </c>
      <c r="O1545">
        <v>21</v>
      </c>
      <c r="P1545" s="2" t="s">
        <v>153</v>
      </c>
      <c r="Q1545">
        <v>3077840.67</v>
      </c>
      <c r="R1545">
        <v>711988.41</v>
      </c>
      <c r="S1545">
        <v>49682897.460000001</v>
      </c>
      <c r="T1545" s="5">
        <v>0.76867275264122104</v>
      </c>
    </row>
    <row r="1546" spans="2:20" x14ac:dyDescent="0.2">
      <c r="B1546" s="2">
        <v>1205623</v>
      </c>
      <c r="C1546" s="2" t="s">
        <v>30</v>
      </c>
      <c r="D1546" s="2" t="s">
        <v>58</v>
      </c>
      <c r="E1546" s="3">
        <v>45878.509456018517</v>
      </c>
      <c r="G1546" s="2" t="s">
        <v>937</v>
      </c>
      <c r="H1546" s="2">
        <v>1740437</v>
      </c>
      <c r="I1546" s="2" t="s">
        <v>808</v>
      </c>
      <c r="L1546" s="4" t="s">
        <v>812</v>
      </c>
      <c r="M1546" s="4">
        <f>+VLOOKUP(L1546,'Cotizacion menor valor'!$C$2:$M$60,11,0)</f>
        <v>302802.92</v>
      </c>
      <c r="N1546" s="4" t="b">
        <f t="shared" si="24"/>
        <v>1</v>
      </c>
      <c r="O1546">
        <v>21</v>
      </c>
      <c r="P1546" s="2" t="s">
        <v>153</v>
      </c>
      <c r="Q1546">
        <v>806277.36</v>
      </c>
      <c r="R1546">
        <v>302802.92</v>
      </c>
      <c r="S1546">
        <v>10572963.24</v>
      </c>
      <c r="T1546" s="5">
        <v>0.62444323129698198</v>
      </c>
    </row>
    <row r="1547" spans="2:20" x14ac:dyDescent="0.2">
      <c r="B1547" s="2">
        <v>1205623</v>
      </c>
      <c r="C1547" s="2" t="s">
        <v>30</v>
      </c>
      <c r="D1547" s="2" t="s">
        <v>58</v>
      </c>
      <c r="E1547" s="3">
        <v>45878.509456018517</v>
      </c>
      <c r="G1547" s="2" t="s">
        <v>937</v>
      </c>
      <c r="H1547" s="2">
        <v>1740438</v>
      </c>
      <c r="I1547" s="2" t="s">
        <v>821</v>
      </c>
      <c r="L1547" s="4" t="s">
        <v>825</v>
      </c>
      <c r="M1547" s="4">
        <f>+VLOOKUP(L1547,'Cotizacion menor valor'!$C$2:$M$60,11,0)</f>
        <v>10613242.800000001</v>
      </c>
      <c r="N1547" s="4" t="b">
        <f t="shared" si="24"/>
        <v>1</v>
      </c>
      <c r="O1547">
        <v>21</v>
      </c>
      <c r="P1547" s="2" t="s">
        <v>153</v>
      </c>
      <c r="Q1547">
        <v>14150990.4</v>
      </c>
      <c r="R1547">
        <v>10613242.800000001</v>
      </c>
      <c r="S1547">
        <v>74292699.599999994</v>
      </c>
      <c r="T1547" s="5">
        <v>0.25</v>
      </c>
    </row>
    <row r="1548" spans="2:20" x14ac:dyDescent="0.2">
      <c r="B1548" s="2">
        <v>1205623</v>
      </c>
      <c r="C1548" s="2" t="s">
        <v>30</v>
      </c>
      <c r="D1548" s="2" t="s">
        <v>58</v>
      </c>
      <c r="E1548" s="3">
        <v>45878.509456018517</v>
      </c>
      <c r="G1548" s="2" t="s">
        <v>937</v>
      </c>
      <c r="H1548" s="2">
        <v>1740439</v>
      </c>
      <c r="I1548" s="2" t="s">
        <v>834</v>
      </c>
      <c r="L1548" s="4" t="s">
        <v>838</v>
      </c>
      <c r="M1548" s="4">
        <f>+VLOOKUP(L1548,'Cotizacion menor valor'!$C$2:$M$60,11,0)</f>
        <v>3784567.2</v>
      </c>
      <c r="N1548" s="4" t="b">
        <f t="shared" si="24"/>
        <v>1</v>
      </c>
      <c r="O1548">
        <v>21</v>
      </c>
      <c r="P1548" s="2" t="s">
        <v>153</v>
      </c>
      <c r="Q1548">
        <v>3784567.2</v>
      </c>
      <c r="R1548">
        <v>3784567.2</v>
      </c>
      <c r="S1548">
        <v>0</v>
      </c>
      <c r="T1548" s="5">
        <v>0</v>
      </c>
    </row>
    <row r="1549" spans="2:20" x14ac:dyDescent="0.2">
      <c r="B1549" s="2">
        <v>1205623</v>
      </c>
      <c r="C1549" s="2" t="s">
        <v>30</v>
      </c>
      <c r="D1549" s="2" t="s">
        <v>58</v>
      </c>
      <c r="E1549" s="3">
        <v>45878.509456018517</v>
      </c>
      <c r="G1549" s="2" t="s">
        <v>937</v>
      </c>
      <c r="H1549" s="2">
        <v>1740440</v>
      </c>
      <c r="I1549" s="2" t="s">
        <v>847</v>
      </c>
      <c r="L1549" s="31" t="s">
        <v>847</v>
      </c>
      <c r="M1549" s="4" t="e">
        <f>+VLOOKUP(L1549,'Cotizacion menor valor'!$C$2:$M$60,11,0)</f>
        <v>#N/A</v>
      </c>
      <c r="N1549" s="4" t="str">
        <f t="shared" si="24"/>
        <v>n/a</v>
      </c>
      <c r="O1549">
        <v>1</v>
      </c>
      <c r="P1549" s="2" t="s">
        <v>153</v>
      </c>
      <c r="Q1549">
        <v>0</v>
      </c>
      <c r="R1549">
        <v>0</v>
      </c>
      <c r="S1549">
        <v>0</v>
      </c>
      <c r="T1549" s="5"/>
    </row>
    <row r="1550" spans="2:20" x14ac:dyDescent="0.2">
      <c r="B1550" s="2">
        <v>1205623</v>
      </c>
      <c r="C1550" s="2" t="s">
        <v>30</v>
      </c>
      <c r="D1550" s="2" t="s">
        <v>58</v>
      </c>
      <c r="E1550" s="3">
        <v>45878.509456018517</v>
      </c>
      <c r="G1550" s="2" t="s">
        <v>937</v>
      </c>
      <c r="H1550" s="2">
        <v>1740441</v>
      </c>
      <c r="I1550" s="2" t="s">
        <v>860</v>
      </c>
      <c r="L1550" s="31" t="s">
        <v>860</v>
      </c>
      <c r="M1550" s="4" t="e">
        <f>+VLOOKUP(L1550,'Cotizacion menor valor'!$C$2:$M$60,11,0)</f>
        <v>#N/A</v>
      </c>
      <c r="N1550" s="4" t="str">
        <f t="shared" si="24"/>
        <v>n/a</v>
      </c>
      <c r="O1550">
        <v>1</v>
      </c>
      <c r="P1550" s="2" t="s">
        <v>153</v>
      </c>
      <c r="Q1550">
        <v>3640399765.46</v>
      </c>
      <c r="R1550">
        <v>3564766039.3800001</v>
      </c>
      <c r="S1550">
        <v>75633726.079999998</v>
      </c>
      <c r="T1550" s="5">
        <v>2.0776214414035085E-2</v>
      </c>
    </row>
    <row r="1551" spans="2:20" x14ac:dyDescent="0.2">
      <c r="B1551" s="2">
        <v>1205623</v>
      </c>
      <c r="C1551" s="2" t="s">
        <v>30</v>
      </c>
      <c r="D1551" s="2" t="s">
        <v>58</v>
      </c>
      <c r="E1551" s="3">
        <v>45878.509456018517</v>
      </c>
      <c r="G1551" s="2" t="s">
        <v>937</v>
      </c>
      <c r="H1551" s="2">
        <v>1740442</v>
      </c>
      <c r="I1551" s="2" t="s">
        <v>873</v>
      </c>
      <c r="L1551" s="31" t="s">
        <v>873</v>
      </c>
      <c r="M1551" s="4" t="e">
        <f>+VLOOKUP(L1551,'Cotizacion menor valor'!$C$2:$M$60,11,0)</f>
        <v>#N/A</v>
      </c>
      <c r="N1551" s="4" t="str">
        <f t="shared" si="24"/>
        <v>n/a</v>
      </c>
      <c r="O1551">
        <v>1</v>
      </c>
      <c r="P1551" s="2" t="s">
        <v>153</v>
      </c>
      <c r="Q1551">
        <v>691675955.44000006</v>
      </c>
      <c r="R1551">
        <v>677305547.48000002</v>
      </c>
      <c r="S1551">
        <v>14370407.960000001</v>
      </c>
      <c r="T1551" s="5">
        <v>2.0776214420896656E-2</v>
      </c>
    </row>
    <row r="1552" spans="2:20" x14ac:dyDescent="0.2">
      <c r="B1552" s="2">
        <v>1205624</v>
      </c>
      <c r="C1552" s="2" t="s">
        <v>31</v>
      </c>
      <c r="D1552" s="2" t="s">
        <v>59</v>
      </c>
      <c r="E1552" s="3">
        <v>45880.764641203707</v>
      </c>
      <c r="G1552" s="2" t="s">
        <v>937</v>
      </c>
      <c r="H1552" s="2">
        <v>1740381</v>
      </c>
      <c r="I1552" s="2" t="s">
        <v>64</v>
      </c>
      <c r="L1552" s="4" t="s">
        <v>993</v>
      </c>
      <c r="M1552" s="4" t="e">
        <f>+VLOOKUP(L1552,'Cotizacion menor valor'!$C$2:$M$60,11,0)</f>
        <v>#N/A</v>
      </c>
      <c r="N1552" s="4" t="str">
        <f t="shared" si="24"/>
        <v>n/a</v>
      </c>
      <c r="O1552">
        <v>21</v>
      </c>
      <c r="P1552" s="2" t="s">
        <v>84</v>
      </c>
      <c r="Q1552">
        <v>1450014991.3499999</v>
      </c>
      <c r="R1552">
        <v>1450014991.3499999</v>
      </c>
      <c r="S1552">
        <v>0</v>
      </c>
      <c r="T1552" s="5">
        <v>0</v>
      </c>
    </row>
    <row r="1553" spans="2:20" x14ac:dyDescent="0.2">
      <c r="B1553" s="2">
        <v>1205624</v>
      </c>
      <c r="C1553" s="2" t="s">
        <v>31</v>
      </c>
      <c r="D1553" s="2" t="s">
        <v>59</v>
      </c>
      <c r="E1553" s="3">
        <v>45880.764641203707</v>
      </c>
      <c r="G1553" s="2" t="s">
        <v>937</v>
      </c>
      <c r="H1553" s="2">
        <v>1740382</v>
      </c>
      <c r="I1553" s="2" t="s">
        <v>92</v>
      </c>
      <c r="L1553" s="4" t="s">
        <v>994</v>
      </c>
      <c r="M1553" s="4" t="e">
        <f>+VLOOKUP(L1553,'Cotizacion menor valor'!$C$2:$M$60,11,0)</f>
        <v>#N/A</v>
      </c>
      <c r="N1553" s="4" t="str">
        <f t="shared" si="24"/>
        <v>n/a</v>
      </c>
      <c r="O1553">
        <v>21</v>
      </c>
      <c r="P1553" s="2" t="s">
        <v>84</v>
      </c>
      <c r="Q1553">
        <v>9590460</v>
      </c>
      <c r="R1553">
        <v>9590460</v>
      </c>
      <c r="S1553">
        <v>0</v>
      </c>
      <c r="T1553" s="5">
        <v>0</v>
      </c>
    </row>
    <row r="1554" spans="2:20" x14ac:dyDescent="0.2">
      <c r="B1554" s="2">
        <v>1205624</v>
      </c>
      <c r="C1554" s="2" t="s">
        <v>31</v>
      </c>
      <c r="D1554" s="2" t="s">
        <v>59</v>
      </c>
      <c r="E1554" s="3">
        <v>45880.764641203707</v>
      </c>
      <c r="G1554" s="2" t="s">
        <v>937</v>
      </c>
      <c r="H1554" s="2">
        <v>1740383</v>
      </c>
      <c r="I1554" s="2" t="s">
        <v>105</v>
      </c>
      <c r="L1554" s="31" t="s">
        <v>997</v>
      </c>
      <c r="M1554" s="4" t="e">
        <f>+VLOOKUP(L1554,'Cotizacion menor valor'!$C$2:$M$60,11,0)</f>
        <v>#N/A</v>
      </c>
      <c r="N1554" s="4" t="str">
        <f t="shared" si="24"/>
        <v>n/a</v>
      </c>
      <c r="O1554">
        <v>21</v>
      </c>
      <c r="P1554" s="2" t="s">
        <v>84</v>
      </c>
      <c r="Q1554">
        <v>935307.52</v>
      </c>
      <c r="R1554">
        <v>935307.52</v>
      </c>
      <c r="S1554">
        <v>0</v>
      </c>
      <c r="T1554" s="5">
        <v>0</v>
      </c>
    </row>
    <row r="1555" spans="2:20" x14ac:dyDescent="0.2">
      <c r="B1555" s="2">
        <v>1205624</v>
      </c>
      <c r="C1555" s="2" t="s">
        <v>31</v>
      </c>
      <c r="D1555" s="2" t="s">
        <v>59</v>
      </c>
      <c r="E1555" s="3">
        <v>45880.764641203707</v>
      </c>
      <c r="G1555" s="2" t="s">
        <v>937</v>
      </c>
      <c r="H1555" s="2">
        <v>1740384</v>
      </c>
      <c r="I1555" s="2" t="s">
        <v>118</v>
      </c>
      <c r="L1555" s="4" t="s">
        <v>995</v>
      </c>
      <c r="M1555" s="4" t="e">
        <f>+VLOOKUP(L1555,'Cotizacion menor valor'!$C$2:$M$60,11,0)</f>
        <v>#N/A</v>
      </c>
      <c r="N1555" s="4" t="str">
        <f t="shared" si="24"/>
        <v>n/a</v>
      </c>
      <c r="O1555">
        <v>21</v>
      </c>
      <c r="P1555" s="2" t="s">
        <v>84</v>
      </c>
      <c r="Q1555">
        <v>87282455.790000007</v>
      </c>
      <c r="R1555">
        <v>87282455.790000007</v>
      </c>
      <c r="S1555">
        <v>0</v>
      </c>
      <c r="T1555" s="5">
        <v>0</v>
      </c>
    </row>
    <row r="1556" spans="2:20" x14ac:dyDescent="0.2">
      <c r="B1556" s="2">
        <v>1205624</v>
      </c>
      <c r="C1556" s="2" t="s">
        <v>31</v>
      </c>
      <c r="D1556" s="2" t="s">
        <v>59</v>
      </c>
      <c r="E1556" s="3">
        <v>45880.764641203707</v>
      </c>
      <c r="G1556" s="2" t="s">
        <v>937</v>
      </c>
      <c r="H1556" s="2">
        <v>1740385</v>
      </c>
      <c r="I1556" s="2" t="s">
        <v>131</v>
      </c>
      <c r="L1556" s="4" t="s">
        <v>996</v>
      </c>
      <c r="M1556" s="4" t="e">
        <f>+VLOOKUP(L1556,'Cotizacion menor valor'!$C$2:$M$60,11,0)</f>
        <v>#N/A</v>
      </c>
      <c r="N1556" s="4" t="str">
        <f t="shared" si="24"/>
        <v>n/a</v>
      </c>
      <c r="O1556">
        <v>21</v>
      </c>
      <c r="P1556" s="2" t="s">
        <v>84</v>
      </c>
      <c r="Q1556">
        <v>25340067.809999999</v>
      </c>
      <c r="R1556">
        <v>25340067.809999999</v>
      </c>
      <c r="S1556">
        <v>0</v>
      </c>
      <c r="T1556" s="5">
        <v>0</v>
      </c>
    </row>
    <row r="1557" spans="2:20" x14ac:dyDescent="0.2">
      <c r="B1557" s="2">
        <v>1205624</v>
      </c>
      <c r="C1557" s="2" t="s">
        <v>31</v>
      </c>
      <c r="D1557" s="2" t="s">
        <v>59</v>
      </c>
      <c r="E1557" s="3">
        <v>45880.764641203707</v>
      </c>
      <c r="G1557" s="2" t="s">
        <v>937</v>
      </c>
      <c r="H1557" s="2">
        <v>1740386</v>
      </c>
      <c r="I1557" s="2" t="s">
        <v>144</v>
      </c>
      <c r="L1557" s="4" t="s">
        <v>148</v>
      </c>
      <c r="M1557" s="4">
        <f>+VLOOKUP(L1557,'Cotizacion menor valor'!$C$2:$M$60,11,0)</f>
        <v>2885395.65</v>
      </c>
      <c r="N1557" s="4" t="b">
        <f t="shared" si="24"/>
        <v>1</v>
      </c>
      <c r="O1557">
        <v>21</v>
      </c>
      <c r="P1557" s="2" t="s">
        <v>153</v>
      </c>
      <c r="Q1557">
        <v>3107185.55</v>
      </c>
      <c r="R1557">
        <v>2885395.65</v>
      </c>
      <c r="S1557">
        <v>4657587.9000000004</v>
      </c>
      <c r="T1557" s="5">
        <v>7.1379676698097416E-2</v>
      </c>
    </row>
    <row r="1558" spans="2:20" x14ac:dyDescent="0.2">
      <c r="B1558" s="2">
        <v>1205624</v>
      </c>
      <c r="C1558" s="2" t="s">
        <v>31</v>
      </c>
      <c r="D1558" s="2" t="s">
        <v>59</v>
      </c>
      <c r="E1558" s="3">
        <v>45880.764641203707</v>
      </c>
      <c r="G1558" s="2" t="s">
        <v>937</v>
      </c>
      <c r="H1558" s="2">
        <v>1740387</v>
      </c>
      <c r="I1558" s="2" t="s">
        <v>158</v>
      </c>
      <c r="L1558" s="4" t="s">
        <v>162</v>
      </c>
      <c r="M1558" s="4">
        <f>+VLOOKUP(L1558,'Cotizacion menor valor'!$C$2:$M$60,11,0)</f>
        <v>1518675.72</v>
      </c>
      <c r="N1558" s="4" t="b">
        <f t="shared" si="24"/>
        <v>1</v>
      </c>
      <c r="O1558">
        <v>21</v>
      </c>
      <c r="P1558" s="2" t="s">
        <v>153</v>
      </c>
      <c r="Q1558">
        <v>2122648.56</v>
      </c>
      <c r="R1558">
        <v>1518675.72</v>
      </c>
      <c r="S1558">
        <v>12683429.640000001</v>
      </c>
      <c r="T1558" s="5">
        <v>0.28453737061400308</v>
      </c>
    </row>
    <row r="1559" spans="2:20" x14ac:dyDescent="0.2">
      <c r="B1559" s="2">
        <v>1205624</v>
      </c>
      <c r="C1559" s="2" t="s">
        <v>31</v>
      </c>
      <c r="D1559" s="2" t="s">
        <v>59</v>
      </c>
      <c r="E1559" s="3">
        <v>45880.764641203707</v>
      </c>
      <c r="G1559" s="2" t="s">
        <v>937</v>
      </c>
      <c r="H1559" s="2">
        <v>1740388</v>
      </c>
      <c r="I1559" s="2" t="s">
        <v>171</v>
      </c>
      <c r="L1559" s="4" t="s">
        <v>175</v>
      </c>
      <c r="M1559" s="4">
        <f>+VLOOKUP(L1559,'Cotizacion menor valor'!$C$2:$M$60,11,0)</f>
        <v>2641589.5</v>
      </c>
      <c r="N1559" s="4" t="b">
        <f t="shared" si="24"/>
        <v>1</v>
      </c>
      <c r="O1559">
        <v>21</v>
      </c>
      <c r="P1559" s="2" t="s">
        <v>153</v>
      </c>
      <c r="Q1559">
        <v>3954597.45</v>
      </c>
      <c r="R1559">
        <v>2641589.5</v>
      </c>
      <c r="S1559">
        <v>27573166.949999999</v>
      </c>
      <c r="T1559" s="5">
        <v>0.33202063335169552</v>
      </c>
    </row>
    <row r="1560" spans="2:20" x14ac:dyDescent="0.2">
      <c r="B1560" s="2">
        <v>1205624</v>
      </c>
      <c r="C1560" s="2" t="s">
        <v>31</v>
      </c>
      <c r="D1560" s="2" t="s">
        <v>59</v>
      </c>
      <c r="E1560" s="3">
        <v>45880.764641203707</v>
      </c>
      <c r="G1560" s="2" t="s">
        <v>937</v>
      </c>
      <c r="H1560" s="2">
        <v>1740389</v>
      </c>
      <c r="I1560" s="2" t="s">
        <v>184</v>
      </c>
      <c r="L1560" s="4" t="s">
        <v>188</v>
      </c>
      <c r="M1560" s="4">
        <f>+VLOOKUP(L1560,'Cotizacion menor valor'!$C$2:$M$60,11,0)</f>
        <v>1236194.1000000001</v>
      </c>
      <c r="N1560" s="4" t="b">
        <f t="shared" si="24"/>
        <v>1</v>
      </c>
      <c r="O1560">
        <v>21</v>
      </c>
      <c r="P1560" s="2" t="s">
        <v>153</v>
      </c>
      <c r="Q1560">
        <v>2264158.98</v>
      </c>
      <c r="R1560">
        <v>1236194.1000000001</v>
      </c>
      <c r="S1560">
        <v>21587262.48</v>
      </c>
      <c r="T1560" s="5">
        <v>0.45401621046946095</v>
      </c>
    </row>
    <row r="1561" spans="2:20" x14ac:dyDescent="0.2">
      <c r="B1561" s="2">
        <v>1205624</v>
      </c>
      <c r="C1561" s="2" t="s">
        <v>31</v>
      </c>
      <c r="D1561" s="2" t="s">
        <v>59</v>
      </c>
      <c r="E1561" s="3">
        <v>45880.764641203707</v>
      </c>
      <c r="G1561" s="2" t="s">
        <v>937</v>
      </c>
      <c r="H1561" s="2">
        <v>1740390</v>
      </c>
      <c r="I1561" s="2" t="s">
        <v>197</v>
      </c>
      <c r="L1561" s="4" t="s">
        <v>201</v>
      </c>
      <c r="M1561" s="4">
        <f>+VLOOKUP(L1561,'Cotizacion menor valor'!$C$2:$M$60,11,0)</f>
        <v>3156483.66</v>
      </c>
      <c r="N1561" s="4" t="b">
        <f t="shared" si="24"/>
        <v>1</v>
      </c>
      <c r="O1561">
        <v>21</v>
      </c>
      <c r="P1561" s="2" t="s">
        <v>153</v>
      </c>
      <c r="Q1561">
        <v>5935735.5899999999</v>
      </c>
      <c r="R1561">
        <v>3156483.66</v>
      </c>
      <c r="S1561">
        <v>58364290.530000001</v>
      </c>
      <c r="T1561" s="5">
        <v>0.46822367470044263</v>
      </c>
    </row>
    <row r="1562" spans="2:20" x14ac:dyDescent="0.2">
      <c r="B1562" s="2">
        <v>1205624</v>
      </c>
      <c r="C1562" s="2" t="s">
        <v>31</v>
      </c>
      <c r="D1562" s="2" t="s">
        <v>59</v>
      </c>
      <c r="E1562" s="3">
        <v>45880.764641203707</v>
      </c>
      <c r="G1562" s="2" t="s">
        <v>937</v>
      </c>
      <c r="H1562" s="2">
        <v>1740391</v>
      </c>
      <c r="I1562" s="2" t="s">
        <v>210</v>
      </c>
      <c r="L1562" s="4" t="s">
        <v>214</v>
      </c>
      <c r="M1562" s="4">
        <f>+VLOOKUP(L1562,'Cotizacion menor valor'!$C$2:$M$60,11,0)</f>
        <v>3062101.38</v>
      </c>
      <c r="N1562" s="4" t="b">
        <f t="shared" si="24"/>
        <v>1</v>
      </c>
      <c r="O1562">
        <v>21</v>
      </c>
      <c r="P1562" s="2" t="s">
        <v>153</v>
      </c>
      <c r="Q1562">
        <v>6509456.0999999996</v>
      </c>
      <c r="R1562">
        <v>3062101.38</v>
      </c>
      <c r="S1562">
        <v>72394449.120000005</v>
      </c>
      <c r="T1562" s="5">
        <v>0.52959182257946247</v>
      </c>
    </row>
    <row r="1563" spans="2:20" x14ac:dyDescent="0.2">
      <c r="B1563" s="2">
        <v>1205624</v>
      </c>
      <c r="C1563" s="2" t="s">
        <v>31</v>
      </c>
      <c r="D1563" s="2" t="s">
        <v>59</v>
      </c>
      <c r="E1563" s="3">
        <v>45880.764641203707</v>
      </c>
      <c r="G1563" s="2" t="s">
        <v>937</v>
      </c>
      <c r="H1563" s="2">
        <v>1740392</v>
      </c>
      <c r="I1563" s="2" t="s">
        <v>223</v>
      </c>
      <c r="L1563" s="4" t="s">
        <v>227</v>
      </c>
      <c r="M1563" s="4">
        <f>+VLOOKUP(L1563,'Cotizacion menor valor'!$C$2:$M$60,11,0)</f>
        <v>355254.39</v>
      </c>
      <c r="N1563" s="4" t="b">
        <f t="shared" si="24"/>
        <v>1</v>
      </c>
      <c r="O1563">
        <v>21</v>
      </c>
      <c r="P1563" s="2" t="s">
        <v>153</v>
      </c>
      <c r="Q1563">
        <v>566039.1</v>
      </c>
      <c r="R1563">
        <v>355254.39</v>
      </c>
      <c r="S1563">
        <v>4426478.91</v>
      </c>
      <c r="T1563" s="5">
        <v>0.37238542355112925</v>
      </c>
    </row>
    <row r="1564" spans="2:20" x14ac:dyDescent="0.2">
      <c r="B1564" s="2">
        <v>1205624</v>
      </c>
      <c r="C1564" s="2" t="s">
        <v>31</v>
      </c>
      <c r="D1564" s="2" t="s">
        <v>59</v>
      </c>
      <c r="E1564" s="3">
        <v>45880.764641203707</v>
      </c>
      <c r="G1564" s="2" t="s">
        <v>937</v>
      </c>
      <c r="H1564" s="2">
        <v>1740393</v>
      </c>
      <c r="I1564" s="2" t="s">
        <v>236</v>
      </c>
      <c r="L1564" s="4" t="s">
        <v>240</v>
      </c>
      <c r="M1564" s="4">
        <f>+VLOOKUP(L1564,'Cotizacion menor valor'!$C$2:$M$60,11,0)</f>
        <v>293916.18</v>
      </c>
      <c r="N1564" s="4" t="b">
        <f t="shared" si="24"/>
        <v>1</v>
      </c>
      <c r="O1564">
        <v>21</v>
      </c>
      <c r="P1564" s="2" t="s">
        <v>153</v>
      </c>
      <c r="Q1564">
        <v>495285.18</v>
      </c>
      <c r="R1564">
        <v>293916.18</v>
      </c>
      <c r="S1564">
        <v>4228749</v>
      </c>
      <c r="T1564" s="5">
        <v>0.40657182595287827</v>
      </c>
    </row>
    <row r="1565" spans="2:20" x14ac:dyDescent="0.2">
      <c r="B1565" s="2">
        <v>1205624</v>
      </c>
      <c r="C1565" s="2" t="s">
        <v>31</v>
      </c>
      <c r="D1565" s="2" t="s">
        <v>59</v>
      </c>
      <c r="E1565" s="3">
        <v>45880.764641203707</v>
      </c>
      <c r="G1565" s="2" t="s">
        <v>937</v>
      </c>
      <c r="H1565" s="2">
        <v>1740394</v>
      </c>
      <c r="I1565" s="2" t="s">
        <v>249</v>
      </c>
      <c r="L1565" s="4" t="s">
        <v>253</v>
      </c>
      <c r="M1565" s="4">
        <f>+VLOOKUP(L1565,'Cotizacion menor valor'!$C$2:$M$60,11,0)</f>
        <v>7909194.9000000004</v>
      </c>
      <c r="N1565" s="4" t="b">
        <f t="shared" si="24"/>
        <v>1</v>
      </c>
      <c r="O1565">
        <v>21</v>
      </c>
      <c r="P1565" s="2" t="s">
        <v>153</v>
      </c>
      <c r="Q1565">
        <v>7909194.9000000004</v>
      </c>
      <c r="R1565">
        <v>7909194.9000000004</v>
      </c>
      <c r="S1565">
        <v>0</v>
      </c>
      <c r="T1565" s="5">
        <v>0</v>
      </c>
    </row>
    <row r="1566" spans="2:20" x14ac:dyDescent="0.2">
      <c r="B1566" s="2">
        <v>1205624</v>
      </c>
      <c r="C1566" s="2" t="s">
        <v>31</v>
      </c>
      <c r="D1566" s="2" t="s">
        <v>59</v>
      </c>
      <c r="E1566" s="3">
        <v>45880.764641203707</v>
      </c>
      <c r="G1566" s="2" t="s">
        <v>937</v>
      </c>
      <c r="H1566" s="2">
        <v>1740395</v>
      </c>
      <c r="I1566" s="2" t="s">
        <v>262</v>
      </c>
      <c r="L1566" s="4" t="s">
        <v>266</v>
      </c>
      <c r="M1566" s="4">
        <f>+VLOOKUP(L1566,'Cotizacion menor valor'!$C$2:$M$60,11,0)</f>
        <v>1981138.14</v>
      </c>
      <c r="N1566" s="4" t="b">
        <f t="shared" si="24"/>
        <v>1</v>
      </c>
      <c r="O1566">
        <v>21</v>
      </c>
      <c r="P1566" s="2" t="s">
        <v>153</v>
      </c>
      <c r="Q1566">
        <v>1981138.14</v>
      </c>
      <c r="R1566">
        <v>1981138.14</v>
      </c>
      <c r="S1566">
        <v>0</v>
      </c>
      <c r="T1566" s="5">
        <v>0</v>
      </c>
    </row>
    <row r="1567" spans="2:20" x14ac:dyDescent="0.2">
      <c r="B1567" s="2">
        <v>1205624</v>
      </c>
      <c r="C1567" s="2" t="s">
        <v>31</v>
      </c>
      <c r="D1567" s="2" t="s">
        <v>59</v>
      </c>
      <c r="E1567" s="3">
        <v>45880.764641203707</v>
      </c>
      <c r="G1567" s="2" t="s">
        <v>937</v>
      </c>
      <c r="H1567" s="2">
        <v>1740396</v>
      </c>
      <c r="I1567" s="2" t="s">
        <v>275</v>
      </c>
      <c r="L1567" s="4" t="s">
        <v>279</v>
      </c>
      <c r="M1567" s="4">
        <f>+VLOOKUP(L1567,'Cotizacion menor valor'!$C$2:$M$60,11,0)</f>
        <v>820677.36</v>
      </c>
      <c r="N1567" s="4" t="b">
        <f t="shared" si="24"/>
        <v>1</v>
      </c>
      <c r="O1567">
        <v>21</v>
      </c>
      <c r="P1567" s="2" t="s">
        <v>153</v>
      </c>
      <c r="Q1567">
        <v>2122648.56</v>
      </c>
      <c r="R1567">
        <v>820677.36</v>
      </c>
      <c r="S1567">
        <v>27341395.199999999</v>
      </c>
      <c r="T1567" s="5">
        <v>0.61337106129334951</v>
      </c>
    </row>
    <row r="1568" spans="2:20" x14ac:dyDescent="0.2">
      <c r="B1568" s="2">
        <v>1205624</v>
      </c>
      <c r="C1568" s="2" t="s">
        <v>31</v>
      </c>
      <c r="D1568" s="2" t="s">
        <v>59</v>
      </c>
      <c r="E1568" s="3">
        <v>45880.764641203707</v>
      </c>
      <c r="G1568" s="2" t="s">
        <v>937</v>
      </c>
      <c r="H1568" s="2">
        <v>1740397</v>
      </c>
      <c r="I1568" s="2" t="s">
        <v>288</v>
      </c>
      <c r="L1568" s="4" t="s">
        <v>292</v>
      </c>
      <c r="M1568" s="4">
        <f>+VLOOKUP(L1568,'Cotizacion menor valor'!$C$2:$M$60,11,0)</f>
        <v>1371786</v>
      </c>
      <c r="N1568" s="4" t="b">
        <f t="shared" si="24"/>
        <v>1</v>
      </c>
      <c r="O1568">
        <v>21</v>
      </c>
      <c r="P1568" s="2" t="s">
        <v>153</v>
      </c>
      <c r="Q1568">
        <v>1981138.14</v>
      </c>
      <c r="R1568">
        <v>1371786</v>
      </c>
      <c r="S1568">
        <v>12796394.939999999</v>
      </c>
      <c r="T1568" s="5">
        <v>0.30757680532060222</v>
      </c>
    </row>
    <row r="1569" spans="2:20" x14ac:dyDescent="0.2">
      <c r="B1569" s="2">
        <v>1205624</v>
      </c>
      <c r="C1569" s="2" t="s">
        <v>31</v>
      </c>
      <c r="D1569" s="2" t="s">
        <v>59</v>
      </c>
      <c r="E1569" s="3">
        <v>45880.764641203707</v>
      </c>
      <c r="G1569" s="2" t="s">
        <v>937</v>
      </c>
      <c r="H1569" s="2">
        <v>1740398</v>
      </c>
      <c r="I1569" s="2" t="s">
        <v>301</v>
      </c>
      <c r="L1569" s="4" t="s">
        <v>305</v>
      </c>
      <c r="M1569" s="4">
        <f>+VLOOKUP(L1569,'Cotizacion menor valor'!$C$2:$M$60,11,0)</f>
        <v>661411.38</v>
      </c>
      <c r="N1569" s="4" t="b">
        <f t="shared" si="24"/>
        <v>1</v>
      </c>
      <c r="O1569">
        <v>21</v>
      </c>
      <c r="P1569" s="2" t="s">
        <v>153</v>
      </c>
      <c r="Q1569">
        <v>990569.07</v>
      </c>
      <c r="R1569">
        <v>661411.38</v>
      </c>
      <c r="S1569">
        <v>6912311.4900000002</v>
      </c>
      <c r="T1569" s="5">
        <v>0.33229150795108109</v>
      </c>
    </row>
    <row r="1570" spans="2:20" x14ac:dyDescent="0.2">
      <c r="B1570" s="2">
        <v>1205624</v>
      </c>
      <c r="C1570" s="2" t="s">
        <v>31</v>
      </c>
      <c r="D1570" s="2" t="s">
        <v>59</v>
      </c>
      <c r="E1570" s="3">
        <v>45880.764641203707</v>
      </c>
      <c r="G1570" s="2" t="s">
        <v>937</v>
      </c>
      <c r="H1570" s="2">
        <v>1740399</v>
      </c>
      <c r="I1570" s="2" t="s">
        <v>314</v>
      </c>
      <c r="L1570" s="4" t="s">
        <v>318</v>
      </c>
      <c r="M1570" s="4">
        <f>+VLOOKUP(L1570,'Cotizacion menor valor'!$C$2:$M$60,11,0)</f>
        <v>2655015.5499999998</v>
      </c>
      <c r="N1570" s="4" t="b">
        <f t="shared" si="24"/>
        <v>1</v>
      </c>
      <c r="O1570">
        <v>21</v>
      </c>
      <c r="P1570" s="2" t="s">
        <v>153</v>
      </c>
      <c r="Q1570">
        <v>2655015.5499999998</v>
      </c>
      <c r="R1570">
        <v>2655015.5499999998</v>
      </c>
      <c r="S1570">
        <v>0</v>
      </c>
      <c r="T1570" s="5">
        <v>0</v>
      </c>
    </row>
    <row r="1571" spans="2:20" x14ac:dyDescent="0.2">
      <c r="B1571" s="2">
        <v>1205624</v>
      </c>
      <c r="C1571" s="2" t="s">
        <v>31</v>
      </c>
      <c r="D1571" s="2" t="s">
        <v>59</v>
      </c>
      <c r="E1571" s="3">
        <v>45880.764641203707</v>
      </c>
      <c r="G1571" s="2" t="s">
        <v>937</v>
      </c>
      <c r="H1571" s="2">
        <v>1740400</v>
      </c>
      <c r="I1571" s="2" t="s">
        <v>327</v>
      </c>
      <c r="L1571" s="4" t="s">
        <v>331</v>
      </c>
      <c r="M1571" s="4">
        <f>+VLOOKUP(L1571,'Cotizacion menor valor'!$C$2:$M$60,11,0)</f>
        <v>1330085.46</v>
      </c>
      <c r="N1571" s="4" t="b">
        <f t="shared" si="24"/>
        <v>1</v>
      </c>
      <c r="O1571">
        <v>21</v>
      </c>
      <c r="P1571" s="2" t="s">
        <v>153</v>
      </c>
      <c r="Q1571">
        <v>1330085.46</v>
      </c>
      <c r="R1571">
        <v>1330085.46</v>
      </c>
      <c r="S1571">
        <v>0</v>
      </c>
      <c r="T1571" s="5">
        <v>0</v>
      </c>
    </row>
    <row r="1572" spans="2:20" x14ac:dyDescent="0.2">
      <c r="B1572" s="2">
        <v>1205624</v>
      </c>
      <c r="C1572" s="2" t="s">
        <v>31</v>
      </c>
      <c r="D1572" s="2" t="s">
        <v>59</v>
      </c>
      <c r="E1572" s="3">
        <v>45880.764641203707</v>
      </c>
      <c r="G1572" s="2" t="s">
        <v>937</v>
      </c>
      <c r="H1572" s="2">
        <v>1740401</v>
      </c>
      <c r="I1572" s="2" t="s">
        <v>340</v>
      </c>
      <c r="L1572" s="4" t="s">
        <v>344</v>
      </c>
      <c r="M1572" s="4">
        <f>+VLOOKUP(L1572,'Cotizacion menor valor'!$C$2:$M$60,11,0)</f>
        <v>215877.7</v>
      </c>
      <c r="N1572" s="4" t="b">
        <f t="shared" si="24"/>
        <v>1</v>
      </c>
      <c r="O1572">
        <v>21</v>
      </c>
      <c r="P1572" s="2" t="s">
        <v>153</v>
      </c>
      <c r="Q1572">
        <v>215877.7</v>
      </c>
      <c r="R1572">
        <v>215877.7</v>
      </c>
      <c r="S1572">
        <v>0</v>
      </c>
      <c r="T1572" s="5">
        <v>0</v>
      </c>
    </row>
    <row r="1573" spans="2:20" x14ac:dyDescent="0.2">
      <c r="B1573" s="2">
        <v>1205624</v>
      </c>
      <c r="C1573" s="2" t="s">
        <v>31</v>
      </c>
      <c r="D1573" s="2" t="s">
        <v>59</v>
      </c>
      <c r="E1573" s="3">
        <v>45880.764641203707</v>
      </c>
      <c r="G1573" s="2" t="s">
        <v>937</v>
      </c>
      <c r="H1573" s="2">
        <v>1740402</v>
      </c>
      <c r="I1573" s="2" t="s">
        <v>353</v>
      </c>
      <c r="L1573" s="4" t="s">
        <v>357</v>
      </c>
      <c r="M1573" s="4">
        <f>+VLOOKUP(L1573,'Cotizacion menor valor'!$C$2:$M$60,11,0)</f>
        <v>1388728.4</v>
      </c>
      <c r="N1573" s="4" t="b">
        <f t="shared" si="24"/>
        <v>1</v>
      </c>
      <c r="O1573">
        <v>21</v>
      </c>
      <c r="P1573" s="2" t="s">
        <v>153</v>
      </c>
      <c r="Q1573">
        <v>1388728.4</v>
      </c>
      <c r="R1573">
        <v>1388728.4</v>
      </c>
      <c r="S1573">
        <v>0</v>
      </c>
      <c r="T1573" s="5">
        <v>0</v>
      </c>
    </row>
    <row r="1574" spans="2:20" x14ac:dyDescent="0.2">
      <c r="B1574" s="2">
        <v>1205624</v>
      </c>
      <c r="C1574" s="2" t="s">
        <v>31</v>
      </c>
      <c r="D1574" s="2" t="s">
        <v>59</v>
      </c>
      <c r="E1574" s="3">
        <v>45880.764641203707</v>
      </c>
      <c r="G1574" s="2" t="s">
        <v>937</v>
      </c>
      <c r="H1574" s="2">
        <v>1740403</v>
      </c>
      <c r="I1574" s="2" t="s">
        <v>366</v>
      </c>
      <c r="L1574" s="4" t="s">
        <v>370</v>
      </c>
      <c r="M1574" s="4">
        <f>+VLOOKUP(L1574,'Cotizacion menor valor'!$C$2:$M$60,11,0)</f>
        <v>678493.56</v>
      </c>
      <c r="N1574" s="4" t="b">
        <f t="shared" si="24"/>
        <v>1</v>
      </c>
      <c r="O1574">
        <v>21</v>
      </c>
      <c r="P1574" s="2" t="s">
        <v>153</v>
      </c>
      <c r="Q1574">
        <v>678493.56</v>
      </c>
      <c r="R1574">
        <v>678493.56</v>
      </c>
      <c r="S1574">
        <v>0</v>
      </c>
      <c r="T1574" s="5">
        <v>0</v>
      </c>
    </row>
    <row r="1575" spans="2:20" x14ac:dyDescent="0.2">
      <c r="B1575" s="2">
        <v>1205624</v>
      </c>
      <c r="C1575" s="2" t="s">
        <v>31</v>
      </c>
      <c r="D1575" s="2" t="s">
        <v>59</v>
      </c>
      <c r="E1575" s="3">
        <v>45880.764641203707</v>
      </c>
      <c r="G1575" s="2" t="s">
        <v>937</v>
      </c>
      <c r="H1575" s="2">
        <v>1740404</v>
      </c>
      <c r="I1575" s="2" t="s">
        <v>379</v>
      </c>
      <c r="L1575" s="4" t="s">
        <v>383</v>
      </c>
      <c r="M1575" s="4">
        <f>+VLOOKUP(L1575,'Cotizacion menor valor'!$C$2:$M$60,11,0)</f>
        <v>3347515.15</v>
      </c>
      <c r="N1575" s="4" t="b">
        <f t="shared" si="24"/>
        <v>1</v>
      </c>
      <c r="O1575">
        <v>21</v>
      </c>
      <c r="P1575" s="2" t="s">
        <v>153</v>
      </c>
      <c r="Q1575">
        <v>3347515.15</v>
      </c>
      <c r="R1575">
        <v>3347515.15</v>
      </c>
      <c r="S1575">
        <v>0</v>
      </c>
      <c r="T1575" s="5">
        <v>0</v>
      </c>
    </row>
    <row r="1576" spans="2:20" x14ac:dyDescent="0.2">
      <c r="B1576" s="2">
        <v>1205624</v>
      </c>
      <c r="C1576" s="2" t="s">
        <v>31</v>
      </c>
      <c r="D1576" s="2" t="s">
        <v>59</v>
      </c>
      <c r="E1576" s="3">
        <v>45880.764641203707</v>
      </c>
      <c r="G1576" s="2" t="s">
        <v>937</v>
      </c>
      <c r="H1576" s="2">
        <v>1740405</v>
      </c>
      <c r="I1576" s="2" t="s">
        <v>392</v>
      </c>
      <c r="L1576" s="4" t="s">
        <v>396</v>
      </c>
      <c r="M1576" s="4">
        <f>+VLOOKUP(L1576,'Cotizacion menor valor'!$C$2:$M$60,11,0)</f>
        <v>559044.72</v>
      </c>
      <c r="N1576" s="4" t="b">
        <f t="shared" si="24"/>
        <v>1</v>
      </c>
      <c r="O1576">
        <v>21</v>
      </c>
      <c r="P1576" s="2" t="s">
        <v>153</v>
      </c>
      <c r="Q1576">
        <v>559044.72</v>
      </c>
      <c r="R1576">
        <v>559044.72</v>
      </c>
      <c r="S1576">
        <v>0</v>
      </c>
      <c r="T1576" s="5">
        <v>0</v>
      </c>
    </row>
    <row r="1577" spans="2:20" x14ac:dyDescent="0.2">
      <c r="B1577" s="2">
        <v>1205624</v>
      </c>
      <c r="C1577" s="2" t="s">
        <v>31</v>
      </c>
      <c r="D1577" s="2" t="s">
        <v>59</v>
      </c>
      <c r="E1577" s="3">
        <v>45880.764641203707</v>
      </c>
      <c r="G1577" s="2" t="s">
        <v>937</v>
      </c>
      <c r="H1577" s="2">
        <v>1740406</v>
      </c>
      <c r="I1577" s="2" t="s">
        <v>405</v>
      </c>
      <c r="L1577" s="4" t="s">
        <v>409</v>
      </c>
      <c r="M1577" s="4">
        <f>+VLOOKUP(L1577,'Cotizacion menor valor'!$C$2:$M$60,11,0)</f>
        <v>5087777.78</v>
      </c>
      <c r="N1577" s="4" t="b">
        <f t="shared" si="24"/>
        <v>1</v>
      </c>
      <c r="O1577">
        <v>21</v>
      </c>
      <c r="P1577" s="2" t="s">
        <v>153</v>
      </c>
      <c r="Q1577">
        <v>5087777.78</v>
      </c>
      <c r="R1577">
        <v>5087777.78</v>
      </c>
      <c r="S1577">
        <v>0</v>
      </c>
      <c r="T1577" s="5">
        <v>0</v>
      </c>
    </row>
    <row r="1578" spans="2:20" x14ac:dyDescent="0.2">
      <c r="B1578" s="2">
        <v>1205624</v>
      </c>
      <c r="C1578" s="2" t="s">
        <v>31</v>
      </c>
      <c r="D1578" s="2" t="s">
        <v>59</v>
      </c>
      <c r="E1578" s="3">
        <v>45880.764641203707</v>
      </c>
      <c r="G1578" s="2" t="s">
        <v>937</v>
      </c>
      <c r="H1578" s="2">
        <v>1740407</v>
      </c>
      <c r="I1578" s="2" t="s">
        <v>418</v>
      </c>
      <c r="L1578" s="4" t="s">
        <v>422</v>
      </c>
      <c r="M1578" s="4">
        <f>+VLOOKUP(L1578,'Cotizacion menor valor'!$C$2:$M$60,11,0)</f>
        <v>3347515.15</v>
      </c>
      <c r="N1578" s="4" t="b">
        <f t="shared" si="24"/>
        <v>1</v>
      </c>
      <c r="O1578">
        <v>21</v>
      </c>
      <c r="P1578" s="2" t="s">
        <v>153</v>
      </c>
      <c r="Q1578">
        <v>3347515.15</v>
      </c>
      <c r="R1578">
        <v>3347515.15</v>
      </c>
      <c r="S1578">
        <v>0</v>
      </c>
      <c r="T1578" s="5">
        <v>0</v>
      </c>
    </row>
    <row r="1579" spans="2:20" x14ac:dyDescent="0.2">
      <c r="B1579" s="2">
        <v>1205624</v>
      </c>
      <c r="C1579" s="2" t="s">
        <v>31</v>
      </c>
      <c r="D1579" s="2" t="s">
        <v>59</v>
      </c>
      <c r="E1579" s="3">
        <v>45880.764641203707</v>
      </c>
      <c r="G1579" s="2" t="s">
        <v>937</v>
      </c>
      <c r="H1579" s="2">
        <v>1740408</v>
      </c>
      <c r="I1579" s="2" t="s">
        <v>431</v>
      </c>
      <c r="L1579" s="4" t="s">
        <v>435</v>
      </c>
      <c r="M1579" s="4">
        <f>+VLOOKUP(L1579,'Cotizacion menor valor'!$C$2:$M$60,11,0)</f>
        <v>1947760.9</v>
      </c>
      <c r="N1579" s="4" t="b">
        <f t="shared" si="24"/>
        <v>1</v>
      </c>
      <c r="O1579">
        <v>21</v>
      </c>
      <c r="P1579" s="2" t="s">
        <v>153</v>
      </c>
      <c r="Q1579">
        <v>1947760.9</v>
      </c>
      <c r="R1579">
        <v>1947760.9</v>
      </c>
      <c r="S1579">
        <v>0</v>
      </c>
      <c r="T1579" s="5">
        <v>0</v>
      </c>
    </row>
    <row r="1580" spans="2:20" x14ac:dyDescent="0.2">
      <c r="B1580" s="2">
        <v>1205624</v>
      </c>
      <c r="C1580" s="2" t="s">
        <v>31</v>
      </c>
      <c r="D1580" s="2" t="s">
        <v>59</v>
      </c>
      <c r="E1580" s="3">
        <v>45880.764641203707</v>
      </c>
      <c r="G1580" s="2" t="s">
        <v>937</v>
      </c>
      <c r="H1580" s="2">
        <v>1740409</v>
      </c>
      <c r="I1580" s="2" t="s">
        <v>444</v>
      </c>
      <c r="L1580" s="4" t="s">
        <v>448</v>
      </c>
      <c r="M1580" s="4">
        <f>+VLOOKUP(L1580,'Cotizacion menor valor'!$C$2:$M$60,11,0)</f>
        <v>2306665.77</v>
      </c>
      <c r="N1580" s="4" t="b">
        <f t="shared" si="24"/>
        <v>1</v>
      </c>
      <c r="O1580">
        <v>21</v>
      </c>
      <c r="P1580" s="2" t="s">
        <v>153</v>
      </c>
      <c r="Q1580">
        <v>2355091.08</v>
      </c>
      <c r="R1580">
        <v>2306665.77</v>
      </c>
      <c r="S1580">
        <v>1016931.51</v>
      </c>
      <c r="T1580" s="5">
        <v>2.0561969093781291E-2</v>
      </c>
    </row>
    <row r="1581" spans="2:20" x14ac:dyDescent="0.2">
      <c r="B1581" s="2">
        <v>1205624</v>
      </c>
      <c r="C1581" s="2" t="s">
        <v>31</v>
      </c>
      <c r="D1581" s="2" t="s">
        <v>59</v>
      </c>
      <c r="E1581" s="3">
        <v>45880.764641203707</v>
      </c>
      <c r="G1581" s="2" t="s">
        <v>937</v>
      </c>
      <c r="H1581" s="2">
        <v>1740410</v>
      </c>
      <c r="I1581" s="2" t="s">
        <v>457</v>
      </c>
      <c r="L1581" s="4" t="s">
        <v>461</v>
      </c>
      <c r="M1581" s="4">
        <f>+VLOOKUP(L1581,'Cotizacion menor valor'!$C$2:$M$60,11,0)</f>
        <v>2306665.77</v>
      </c>
      <c r="N1581" s="4" t="b">
        <f t="shared" si="24"/>
        <v>1</v>
      </c>
      <c r="O1581">
        <v>21</v>
      </c>
      <c r="P1581" s="2" t="s">
        <v>153</v>
      </c>
      <c r="Q1581">
        <v>2355091.08</v>
      </c>
      <c r="R1581">
        <v>2306665.77</v>
      </c>
      <c r="S1581">
        <v>1016931.51</v>
      </c>
      <c r="T1581" s="5">
        <v>2.0561969093781291E-2</v>
      </c>
    </row>
    <row r="1582" spans="2:20" x14ac:dyDescent="0.2">
      <c r="B1582" s="2">
        <v>1205624</v>
      </c>
      <c r="C1582" s="2" t="s">
        <v>31</v>
      </c>
      <c r="D1582" s="2" t="s">
        <v>59</v>
      </c>
      <c r="E1582" s="3">
        <v>45880.764641203707</v>
      </c>
      <c r="G1582" s="2" t="s">
        <v>937</v>
      </c>
      <c r="H1582" s="2">
        <v>1740411</v>
      </c>
      <c r="I1582" s="2" t="s">
        <v>470</v>
      </c>
      <c r="L1582" s="4" t="s">
        <v>474</v>
      </c>
      <c r="M1582" s="4">
        <f>+VLOOKUP(L1582,'Cotizacion menor valor'!$C$2:$M$60,11,0)</f>
        <v>962329</v>
      </c>
      <c r="N1582" s="4" t="b">
        <f t="shared" si="24"/>
        <v>1</v>
      </c>
      <c r="O1582">
        <v>21</v>
      </c>
      <c r="P1582" s="2" t="s">
        <v>153</v>
      </c>
      <c r="Q1582">
        <v>962329</v>
      </c>
      <c r="R1582">
        <v>962329</v>
      </c>
      <c r="S1582">
        <v>0</v>
      </c>
      <c r="T1582" s="5">
        <v>0</v>
      </c>
    </row>
    <row r="1583" spans="2:20" x14ac:dyDescent="0.2">
      <c r="B1583" s="2">
        <v>1205624</v>
      </c>
      <c r="C1583" s="2" t="s">
        <v>31</v>
      </c>
      <c r="D1583" s="2" t="s">
        <v>59</v>
      </c>
      <c r="E1583" s="3">
        <v>45880.764641203707</v>
      </c>
      <c r="G1583" s="2" t="s">
        <v>937</v>
      </c>
      <c r="H1583" s="2">
        <v>1740412</v>
      </c>
      <c r="I1583" s="2" t="s">
        <v>483</v>
      </c>
      <c r="L1583" s="4" t="s">
        <v>487</v>
      </c>
      <c r="M1583" s="4">
        <f>+VLOOKUP(L1583,'Cotizacion menor valor'!$C$2:$M$60,11,0)</f>
        <v>278177.25</v>
      </c>
      <c r="N1583" s="4" t="b">
        <f t="shared" si="24"/>
        <v>1</v>
      </c>
      <c r="O1583">
        <v>21</v>
      </c>
      <c r="P1583" s="2" t="s">
        <v>153</v>
      </c>
      <c r="Q1583">
        <v>278177.25</v>
      </c>
      <c r="R1583">
        <v>278177.25</v>
      </c>
      <c r="S1583">
        <v>0</v>
      </c>
      <c r="T1583" s="5">
        <v>0</v>
      </c>
    </row>
    <row r="1584" spans="2:20" x14ac:dyDescent="0.2">
      <c r="B1584" s="2">
        <v>1205624</v>
      </c>
      <c r="C1584" s="2" t="s">
        <v>31</v>
      </c>
      <c r="D1584" s="2" t="s">
        <v>59</v>
      </c>
      <c r="E1584" s="3">
        <v>45880.764641203707</v>
      </c>
      <c r="G1584" s="2" t="s">
        <v>937</v>
      </c>
      <c r="H1584" s="2">
        <v>1740413</v>
      </c>
      <c r="I1584" s="2" t="s">
        <v>496</v>
      </c>
      <c r="L1584" s="4" t="s">
        <v>500</v>
      </c>
      <c r="M1584" s="4">
        <f>+VLOOKUP(L1584,'Cotizacion menor valor'!$C$2:$M$60,11,0)</f>
        <v>278177.25</v>
      </c>
      <c r="N1584" s="4" t="b">
        <f t="shared" si="24"/>
        <v>1</v>
      </c>
      <c r="O1584">
        <v>21</v>
      </c>
      <c r="P1584" s="2" t="s">
        <v>153</v>
      </c>
      <c r="Q1584">
        <v>278177.25</v>
      </c>
      <c r="R1584">
        <v>278177.25</v>
      </c>
      <c r="S1584">
        <v>0</v>
      </c>
      <c r="T1584" s="5">
        <v>0</v>
      </c>
    </row>
    <row r="1585" spans="2:20" x14ac:dyDescent="0.2">
      <c r="B1585" s="2">
        <v>1205624</v>
      </c>
      <c r="C1585" s="2" t="s">
        <v>31</v>
      </c>
      <c r="D1585" s="2" t="s">
        <v>59</v>
      </c>
      <c r="E1585" s="3">
        <v>45880.764641203707</v>
      </c>
      <c r="G1585" s="2" t="s">
        <v>937</v>
      </c>
      <c r="H1585" s="2">
        <v>1740414</v>
      </c>
      <c r="I1585" s="2" t="s">
        <v>509</v>
      </c>
      <c r="L1585" s="4" t="s">
        <v>513</v>
      </c>
      <c r="M1585" s="4">
        <f>+VLOOKUP(L1585,'Cotizacion menor valor'!$C$2:$M$60,11,0)</f>
        <v>2471351.1</v>
      </c>
      <c r="N1585" s="4" t="b">
        <f t="shared" si="24"/>
        <v>1</v>
      </c>
      <c r="O1585">
        <v>21</v>
      </c>
      <c r="P1585" s="2" t="s">
        <v>153</v>
      </c>
      <c r="Q1585">
        <v>2846724.3</v>
      </c>
      <c r="R1585">
        <v>2471351.1</v>
      </c>
      <c r="S1585">
        <v>7882837.2000000002</v>
      </c>
      <c r="T1585" s="5">
        <v>0.13186145212586972</v>
      </c>
    </row>
    <row r="1586" spans="2:20" x14ac:dyDescent="0.2">
      <c r="B1586" s="2">
        <v>1205624</v>
      </c>
      <c r="C1586" s="2" t="s">
        <v>31</v>
      </c>
      <c r="D1586" s="2" t="s">
        <v>59</v>
      </c>
      <c r="E1586" s="3">
        <v>45880.764641203707</v>
      </c>
      <c r="G1586" s="2" t="s">
        <v>937</v>
      </c>
      <c r="H1586" s="2">
        <v>1740415</v>
      </c>
      <c r="I1586" s="2" t="s">
        <v>522</v>
      </c>
      <c r="L1586" s="4" t="s">
        <v>526</v>
      </c>
      <c r="M1586" s="4">
        <f>+VLOOKUP(L1586,'Cotizacion menor valor'!$C$2:$M$60,11,0)</f>
        <v>1948296.5</v>
      </c>
      <c r="N1586" s="4" t="b">
        <f t="shared" si="24"/>
        <v>1</v>
      </c>
      <c r="O1586">
        <v>21</v>
      </c>
      <c r="P1586" s="2" t="s">
        <v>153</v>
      </c>
      <c r="Q1586">
        <v>2175998.6</v>
      </c>
      <c r="R1586">
        <v>1948296.5</v>
      </c>
      <c r="S1586">
        <v>4781744.0999999996</v>
      </c>
      <c r="T1586" s="5">
        <v>0.10464257651636356</v>
      </c>
    </row>
    <row r="1587" spans="2:20" x14ac:dyDescent="0.2">
      <c r="B1587" s="2">
        <v>1205624</v>
      </c>
      <c r="C1587" s="2" t="s">
        <v>31</v>
      </c>
      <c r="D1587" s="2" t="s">
        <v>59</v>
      </c>
      <c r="E1587" s="3">
        <v>45880.764641203707</v>
      </c>
      <c r="G1587" s="2" t="s">
        <v>937</v>
      </c>
      <c r="H1587" s="2">
        <v>1740416</v>
      </c>
      <c r="I1587" s="2" t="s">
        <v>535</v>
      </c>
      <c r="L1587" s="4" t="s">
        <v>539</v>
      </c>
      <c r="M1587" s="4">
        <f>+VLOOKUP(L1587,'Cotizacion menor valor'!$C$2:$M$60,11,0)</f>
        <v>1948296.5</v>
      </c>
      <c r="N1587" s="4" t="b">
        <f t="shared" si="24"/>
        <v>1</v>
      </c>
      <c r="O1587">
        <v>21</v>
      </c>
      <c r="P1587" s="2" t="s">
        <v>153</v>
      </c>
      <c r="Q1587">
        <v>2175998.6</v>
      </c>
      <c r="R1587">
        <v>1948296.5</v>
      </c>
      <c r="S1587">
        <v>4781744.0999999996</v>
      </c>
      <c r="T1587" s="5">
        <v>0.10464257651636356</v>
      </c>
    </row>
    <row r="1588" spans="2:20" x14ac:dyDescent="0.2">
      <c r="B1588" s="2">
        <v>1205624</v>
      </c>
      <c r="C1588" s="2" t="s">
        <v>31</v>
      </c>
      <c r="D1588" s="2" t="s">
        <v>59</v>
      </c>
      <c r="E1588" s="3">
        <v>45880.764641203707</v>
      </c>
      <c r="G1588" s="2" t="s">
        <v>937</v>
      </c>
      <c r="H1588" s="2">
        <v>1740417</v>
      </c>
      <c r="I1588" s="2" t="s">
        <v>548</v>
      </c>
      <c r="L1588" s="4" t="s">
        <v>552</v>
      </c>
      <c r="M1588" s="4">
        <f>+VLOOKUP(L1588,'Cotizacion menor valor'!$C$2:$M$60,11,0)</f>
        <v>8006931.5999999996</v>
      </c>
      <c r="N1588" s="4" t="b">
        <f t="shared" si="24"/>
        <v>1</v>
      </c>
      <c r="O1588">
        <v>21</v>
      </c>
      <c r="P1588" s="2" t="s">
        <v>153</v>
      </c>
      <c r="Q1588">
        <v>9732372.1500000004</v>
      </c>
      <c r="R1588">
        <v>8006931.5999999996</v>
      </c>
      <c r="S1588">
        <v>36234251.549999997</v>
      </c>
      <c r="T1588" s="5">
        <v>0.17728879695583774</v>
      </c>
    </row>
    <row r="1589" spans="2:20" x14ac:dyDescent="0.2">
      <c r="B1589" s="2">
        <v>1205624</v>
      </c>
      <c r="C1589" s="2" t="s">
        <v>31</v>
      </c>
      <c r="D1589" s="2" t="s">
        <v>59</v>
      </c>
      <c r="E1589" s="3">
        <v>45880.764641203707</v>
      </c>
      <c r="G1589" s="2" t="s">
        <v>937</v>
      </c>
      <c r="H1589" s="2">
        <v>1740418</v>
      </c>
      <c r="I1589" s="2" t="s">
        <v>561</v>
      </c>
      <c r="L1589" s="4" t="s">
        <v>565</v>
      </c>
      <c r="M1589" s="4">
        <f>+VLOOKUP(L1589,'Cotizacion menor valor'!$C$2:$M$60,11,0)</f>
        <v>5892156.2000000002</v>
      </c>
      <c r="N1589" s="4" t="b">
        <f t="shared" si="24"/>
        <v>1</v>
      </c>
      <c r="O1589">
        <v>21</v>
      </c>
      <c r="P1589" s="2" t="s">
        <v>153</v>
      </c>
      <c r="Q1589">
        <v>7457024.9000000004</v>
      </c>
      <c r="R1589">
        <v>5892156.2000000002</v>
      </c>
      <c r="S1589">
        <v>32862242.699999999</v>
      </c>
      <c r="T1589" s="5">
        <v>0.20985161253786347</v>
      </c>
    </row>
    <row r="1590" spans="2:20" x14ac:dyDescent="0.2">
      <c r="B1590" s="2">
        <v>1205624</v>
      </c>
      <c r="C1590" s="2" t="s">
        <v>31</v>
      </c>
      <c r="D1590" s="2" t="s">
        <v>59</v>
      </c>
      <c r="E1590" s="3">
        <v>45880.764641203707</v>
      </c>
      <c r="G1590" s="2" t="s">
        <v>937</v>
      </c>
      <c r="H1590" s="2">
        <v>1740419</v>
      </c>
      <c r="I1590" s="2" t="s">
        <v>574</v>
      </c>
      <c r="L1590" s="4" t="s">
        <v>578</v>
      </c>
      <c r="M1590" s="4">
        <f>+VLOOKUP(L1590,'Cotizacion menor valor'!$C$2:$M$60,11,0)</f>
        <v>5892156.2000000002</v>
      </c>
      <c r="N1590" s="4" t="b">
        <f t="shared" si="24"/>
        <v>1</v>
      </c>
      <c r="O1590">
        <v>21</v>
      </c>
      <c r="P1590" s="2" t="s">
        <v>153</v>
      </c>
      <c r="Q1590">
        <v>7457024.9000000004</v>
      </c>
      <c r="R1590">
        <v>5892156.2000000002</v>
      </c>
      <c r="S1590">
        <v>32862242.699999999</v>
      </c>
      <c r="T1590" s="5">
        <v>0.20985161253786347</v>
      </c>
    </row>
    <row r="1591" spans="2:20" x14ac:dyDescent="0.2">
      <c r="B1591" s="2">
        <v>1205624</v>
      </c>
      <c r="C1591" s="2" t="s">
        <v>31</v>
      </c>
      <c r="D1591" s="2" t="s">
        <v>59</v>
      </c>
      <c r="E1591" s="3">
        <v>45880.764641203707</v>
      </c>
      <c r="G1591" s="2" t="s">
        <v>937</v>
      </c>
      <c r="H1591" s="2">
        <v>1740420</v>
      </c>
      <c r="I1591" s="2" t="s">
        <v>587</v>
      </c>
      <c r="L1591" s="4" t="s">
        <v>591</v>
      </c>
      <c r="M1591" s="4">
        <f>+VLOOKUP(L1591,'Cotizacion menor valor'!$C$2:$M$60,11,0)</f>
        <v>1694828.95</v>
      </c>
      <c r="N1591" s="4" t="b">
        <f t="shared" si="24"/>
        <v>1</v>
      </c>
      <c r="O1591">
        <v>21</v>
      </c>
      <c r="P1591" s="2" t="s">
        <v>153</v>
      </c>
      <c r="Q1591">
        <v>1694828.95</v>
      </c>
      <c r="R1591">
        <v>1694828.95</v>
      </c>
      <c r="S1591">
        <v>0</v>
      </c>
      <c r="T1591" s="5">
        <v>0</v>
      </c>
    </row>
    <row r="1592" spans="2:20" x14ac:dyDescent="0.2">
      <c r="B1592" s="2">
        <v>1205624</v>
      </c>
      <c r="C1592" s="2" t="s">
        <v>31</v>
      </c>
      <c r="D1592" s="2" t="s">
        <v>59</v>
      </c>
      <c r="E1592" s="3">
        <v>45880.764641203707</v>
      </c>
      <c r="G1592" s="2" t="s">
        <v>937</v>
      </c>
      <c r="H1592" s="2">
        <v>1740421</v>
      </c>
      <c r="I1592" s="2" t="s">
        <v>600</v>
      </c>
      <c r="L1592" s="4" t="s">
        <v>604</v>
      </c>
      <c r="M1592" s="4">
        <f>+VLOOKUP(L1592,'Cotizacion menor valor'!$C$2:$M$60,11,0)</f>
        <v>1935411.2</v>
      </c>
      <c r="N1592" s="4" t="b">
        <f t="shared" si="24"/>
        <v>1</v>
      </c>
      <c r="O1592">
        <v>21</v>
      </c>
      <c r="P1592" s="2" t="s">
        <v>153</v>
      </c>
      <c r="Q1592">
        <v>1935411.2</v>
      </c>
      <c r="R1592">
        <v>1935411.2</v>
      </c>
      <c r="S1592">
        <v>0</v>
      </c>
      <c r="T1592" s="5">
        <v>0</v>
      </c>
    </row>
    <row r="1593" spans="2:20" x14ac:dyDescent="0.2">
      <c r="B1593" s="2">
        <v>1205624</v>
      </c>
      <c r="C1593" s="2" t="s">
        <v>31</v>
      </c>
      <c r="D1593" s="2" t="s">
        <v>59</v>
      </c>
      <c r="E1593" s="3">
        <v>45880.764641203707</v>
      </c>
      <c r="G1593" s="2" t="s">
        <v>937</v>
      </c>
      <c r="H1593" s="2">
        <v>1740422</v>
      </c>
      <c r="I1593" s="2" t="s">
        <v>613</v>
      </c>
      <c r="L1593" s="4" t="s">
        <v>617</v>
      </c>
      <c r="M1593" s="4">
        <f>+VLOOKUP(L1593,'Cotizacion menor valor'!$C$2:$M$60,11,0)</f>
        <v>4886918.2</v>
      </c>
      <c r="N1593" s="4" t="b">
        <f t="shared" si="24"/>
        <v>1</v>
      </c>
      <c r="O1593">
        <v>21</v>
      </c>
      <c r="P1593" s="2" t="s">
        <v>153</v>
      </c>
      <c r="Q1593">
        <v>4886918.2</v>
      </c>
      <c r="R1593">
        <v>4886918.2</v>
      </c>
      <c r="S1593">
        <v>0</v>
      </c>
      <c r="T1593" s="5">
        <v>0</v>
      </c>
    </row>
    <row r="1594" spans="2:20" x14ac:dyDescent="0.2">
      <c r="B1594" s="2">
        <v>1205624</v>
      </c>
      <c r="C1594" s="2" t="s">
        <v>31</v>
      </c>
      <c r="D1594" s="2" t="s">
        <v>59</v>
      </c>
      <c r="E1594" s="3">
        <v>45880.764641203707</v>
      </c>
      <c r="G1594" s="2" t="s">
        <v>937</v>
      </c>
      <c r="H1594" s="2">
        <v>1740423</v>
      </c>
      <c r="I1594" s="2" t="s">
        <v>626</v>
      </c>
      <c r="L1594" s="4" t="s">
        <v>630</v>
      </c>
      <c r="M1594" s="4">
        <f>+VLOOKUP(L1594,'Cotizacion menor valor'!$C$2:$M$60,11,0)</f>
        <v>2168996.63</v>
      </c>
      <c r="N1594" s="4" t="b">
        <f t="shared" si="24"/>
        <v>1</v>
      </c>
      <c r="O1594">
        <v>21</v>
      </c>
      <c r="P1594" s="2" t="s">
        <v>153</v>
      </c>
      <c r="Q1594">
        <v>2168996.63</v>
      </c>
      <c r="R1594">
        <v>2168996.63</v>
      </c>
      <c r="S1594">
        <v>0</v>
      </c>
      <c r="T1594" s="5">
        <v>0</v>
      </c>
    </row>
    <row r="1595" spans="2:20" x14ac:dyDescent="0.2">
      <c r="B1595" s="2">
        <v>1205624</v>
      </c>
      <c r="C1595" s="2" t="s">
        <v>31</v>
      </c>
      <c r="D1595" s="2" t="s">
        <v>59</v>
      </c>
      <c r="E1595" s="3">
        <v>45880.764641203707</v>
      </c>
      <c r="G1595" s="2" t="s">
        <v>937</v>
      </c>
      <c r="H1595" s="2">
        <v>1740424</v>
      </c>
      <c r="I1595" s="2" t="s">
        <v>639</v>
      </c>
      <c r="L1595" t="s">
        <v>643</v>
      </c>
      <c r="M1595" s="4">
        <f>+VLOOKUP(L1595,'Cotizacion menor valor'!$C$2:$M$60,11,0)</f>
        <v>320683.68</v>
      </c>
      <c r="N1595" s="4" t="b">
        <f t="shared" si="24"/>
        <v>1</v>
      </c>
      <c r="O1595">
        <v>21</v>
      </c>
      <c r="P1595" s="2" t="s">
        <v>153</v>
      </c>
      <c r="Q1595">
        <v>424529.97</v>
      </c>
      <c r="R1595">
        <v>320683.68</v>
      </c>
      <c r="S1595">
        <v>2180772.09</v>
      </c>
      <c r="T1595" s="5">
        <v>0.24461474416046528</v>
      </c>
    </row>
    <row r="1596" spans="2:20" x14ac:dyDescent="0.2">
      <c r="B1596" s="2">
        <v>1205624</v>
      </c>
      <c r="C1596" s="2" t="s">
        <v>31</v>
      </c>
      <c r="D1596" s="2" t="s">
        <v>59</v>
      </c>
      <c r="E1596" s="3">
        <v>45880.764641203707</v>
      </c>
      <c r="G1596" s="2" t="s">
        <v>937</v>
      </c>
      <c r="H1596" s="2">
        <v>1740425</v>
      </c>
      <c r="I1596" s="2" t="s">
        <v>652</v>
      </c>
      <c r="L1596" s="4" t="s">
        <v>656</v>
      </c>
      <c r="M1596" s="4">
        <f>+VLOOKUP(L1596,'Cotizacion menor valor'!$C$2:$M$60,11,0)</f>
        <v>42581.88</v>
      </c>
      <c r="N1596" s="4" t="b">
        <f t="shared" si="24"/>
        <v>1</v>
      </c>
      <c r="O1596">
        <v>21</v>
      </c>
      <c r="P1596" s="2" t="s">
        <v>153</v>
      </c>
      <c r="Q1596">
        <v>42581.88</v>
      </c>
      <c r="R1596">
        <v>42581.88</v>
      </c>
      <c r="S1596">
        <v>0</v>
      </c>
      <c r="T1596" s="5">
        <v>0</v>
      </c>
    </row>
    <row r="1597" spans="2:20" x14ac:dyDescent="0.2">
      <c r="B1597" s="2">
        <v>1205624</v>
      </c>
      <c r="C1597" s="2" t="s">
        <v>31</v>
      </c>
      <c r="D1597" s="2" t="s">
        <v>59</v>
      </c>
      <c r="E1597" s="3">
        <v>45880.764641203707</v>
      </c>
      <c r="G1597" s="2" t="s">
        <v>937</v>
      </c>
      <c r="H1597" s="2">
        <v>1740426</v>
      </c>
      <c r="I1597" s="2" t="s">
        <v>665</v>
      </c>
      <c r="L1597" s="4" t="s">
        <v>669</v>
      </c>
      <c r="M1597" s="4">
        <f>+VLOOKUP(L1597,'Cotizacion menor valor'!$C$2:$M$60,11,0)</f>
        <v>2020798.2</v>
      </c>
      <c r="N1597" s="4" t="b">
        <f t="shared" si="24"/>
        <v>1</v>
      </c>
      <c r="O1597">
        <v>21</v>
      </c>
      <c r="P1597" s="2" t="s">
        <v>153</v>
      </c>
      <c r="Q1597">
        <v>2020798.2</v>
      </c>
      <c r="R1597">
        <v>2020798.2</v>
      </c>
      <c r="S1597">
        <v>0</v>
      </c>
      <c r="T1597" s="5">
        <v>0</v>
      </c>
    </row>
    <row r="1598" spans="2:20" x14ac:dyDescent="0.2">
      <c r="B1598" s="2">
        <v>1205624</v>
      </c>
      <c r="C1598" s="2" t="s">
        <v>31</v>
      </c>
      <c r="D1598" s="2" t="s">
        <v>59</v>
      </c>
      <c r="E1598" s="3">
        <v>45880.764641203707</v>
      </c>
      <c r="G1598" s="2" t="s">
        <v>937</v>
      </c>
      <c r="H1598" s="2">
        <v>1740427</v>
      </c>
      <c r="I1598" s="2" t="s">
        <v>678</v>
      </c>
      <c r="L1598" s="4" t="s">
        <v>682</v>
      </c>
      <c r="M1598" s="4">
        <f>+VLOOKUP(L1598,'Cotizacion menor valor'!$C$2:$M$60,11,0)</f>
        <v>2203927.0499999998</v>
      </c>
      <c r="N1598" s="4" t="b">
        <f t="shared" si="24"/>
        <v>1</v>
      </c>
      <c r="O1598">
        <v>21</v>
      </c>
      <c r="P1598" s="2" t="s">
        <v>153</v>
      </c>
      <c r="Q1598">
        <v>2203927.0499999998</v>
      </c>
      <c r="R1598">
        <v>2203927.0499999998</v>
      </c>
      <c r="S1598">
        <v>0</v>
      </c>
      <c r="T1598" s="5">
        <v>0</v>
      </c>
    </row>
    <row r="1599" spans="2:20" x14ac:dyDescent="0.2">
      <c r="B1599" s="2">
        <v>1205624</v>
      </c>
      <c r="C1599" s="2" t="s">
        <v>31</v>
      </c>
      <c r="D1599" s="2" t="s">
        <v>59</v>
      </c>
      <c r="E1599" s="3">
        <v>45880.764641203707</v>
      </c>
      <c r="G1599" s="2" t="s">
        <v>937</v>
      </c>
      <c r="H1599" s="2">
        <v>1740428</v>
      </c>
      <c r="I1599" s="2" t="s">
        <v>691</v>
      </c>
      <c r="L1599" s="4" t="s">
        <v>695</v>
      </c>
      <c r="M1599" s="4">
        <f>+VLOOKUP(L1599,'Cotizacion menor valor'!$C$2:$M$60,11,0)</f>
        <v>1609977.55</v>
      </c>
      <c r="N1599" s="4" t="b">
        <f t="shared" si="24"/>
        <v>1</v>
      </c>
      <c r="O1599">
        <v>21</v>
      </c>
      <c r="P1599" s="2" t="s">
        <v>153</v>
      </c>
      <c r="Q1599">
        <v>3389657.9</v>
      </c>
      <c r="R1599">
        <v>1609977.55</v>
      </c>
      <c r="S1599">
        <v>37373287.350000001</v>
      </c>
      <c r="T1599" s="5">
        <v>0.52503243763920837</v>
      </c>
    </row>
    <row r="1600" spans="2:20" x14ac:dyDescent="0.2">
      <c r="B1600" s="2">
        <v>1205624</v>
      </c>
      <c r="C1600" s="2" t="s">
        <v>31</v>
      </c>
      <c r="D1600" s="2" t="s">
        <v>59</v>
      </c>
      <c r="E1600" s="3">
        <v>45880.764641203707</v>
      </c>
      <c r="G1600" s="2" t="s">
        <v>937</v>
      </c>
      <c r="H1600" s="2">
        <v>1740429</v>
      </c>
      <c r="I1600" s="2" t="s">
        <v>704</v>
      </c>
      <c r="L1600" s="4" t="s">
        <v>708</v>
      </c>
      <c r="M1600" s="4">
        <f>+VLOOKUP(L1600,'Cotizacion menor valor'!$C$2:$M$60,11,0)</f>
        <v>784886.22</v>
      </c>
      <c r="N1600" s="4" t="b">
        <f t="shared" si="24"/>
        <v>1</v>
      </c>
      <c r="O1600">
        <v>21</v>
      </c>
      <c r="P1600" s="2" t="s">
        <v>153</v>
      </c>
      <c r="Q1600">
        <v>888550.56</v>
      </c>
      <c r="R1600">
        <v>784886.22</v>
      </c>
      <c r="S1600">
        <v>2176951.14</v>
      </c>
      <c r="T1600" s="5">
        <v>0.11666678821292961</v>
      </c>
    </row>
    <row r="1601" spans="2:20" x14ac:dyDescent="0.2">
      <c r="B1601" s="2">
        <v>1205624</v>
      </c>
      <c r="C1601" s="2" t="s">
        <v>31</v>
      </c>
      <c r="D1601" s="2" t="s">
        <v>59</v>
      </c>
      <c r="E1601" s="3">
        <v>45880.764641203707</v>
      </c>
      <c r="G1601" s="2" t="s">
        <v>937</v>
      </c>
      <c r="H1601" s="2">
        <v>1740430</v>
      </c>
      <c r="I1601" s="2" t="s">
        <v>717</v>
      </c>
      <c r="L1601" s="4" t="s">
        <v>721</v>
      </c>
      <c r="M1601" s="4">
        <f>+VLOOKUP(L1601,'Cotizacion menor valor'!$C$2:$M$60,11,0)</f>
        <v>1808913.23</v>
      </c>
      <c r="N1601" s="4" t="b">
        <f t="shared" si="24"/>
        <v>1</v>
      </c>
      <c r="O1601">
        <v>21</v>
      </c>
      <c r="P1601" s="2" t="s">
        <v>153</v>
      </c>
      <c r="Q1601">
        <v>1808913.23</v>
      </c>
      <c r="R1601">
        <v>1808913.23</v>
      </c>
      <c r="S1601">
        <v>0</v>
      </c>
      <c r="T1601" s="5">
        <v>0</v>
      </c>
    </row>
    <row r="1602" spans="2:20" x14ac:dyDescent="0.2">
      <c r="B1602" s="2">
        <v>1205624</v>
      </c>
      <c r="C1602" s="2" t="s">
        <v>31</v>
      </c>
      <c r="D1602" s="2" t="s">
        <v>59</v>
      </c>
      <c r="E1602" s="3">
        <v>45880.764641203707</v>
      </c>
      <c r="G1602" s="2" t="s">
        <v>937</v>
      </c>
      <c r="H1602" s="2">
        <v>1740431</v>
      </c>
      <c r="I1602" s="2" t="s">
        <v>730</v>
      </c>
      <c r="L1602" s="4" t="s">
        <v>734</v>
      </c>
      <c r="M1602" s="4">
        <f>+VLOOKUP(L1602,'Cotizacion menor valor'!$C$2:$M$60,11,0)</f>
        <v>360340.35</v>
      </c>
      <c r="N1602" s="4" t="b">
        <f t="shared" si="24"/>
        <v>1</v>
      </c>
      <c r="O1602">
        <v>21</v>
      </c>
      <c r="P1602" s="2" t="s">
        <v>153</v>
      </c>
      <c r="Q1602">
        <v>2824713.2</v>
      </c>
      <c r="R1602">
        <v>360340.35</v>
      </c>
      <c r="S1602">
        <v>51751829.850000001</v>
      </c>
      <c r="T1602" s="5">
        <v>0.87243294292673679</v>
      </c>
    </row>
    <row r="1603" spans="2:20" x14ac:dyDescent="0.2">
      <c r="B1603" s="2">
        <v>1205624</v>
      </c>
      <c r="C1603" s="2" t="s">
        <v>31</v>
      </c>
      <c r="D1603" s="2" t="s">
        <v>59</v>
      </c>
      <c r="E1603" s="3">
        <v>45880.764641203707</v>
      </c>
      <c r="G1603" s="2" t="s">
        <v>937</v>
      </c>
      <c r="H1603" s="2">
        <v>1740432</v>
      </c>
      <c r="I1603" s="2" t="s">
        <v>743</v>
      </c>
      <c r="L1603" s="4" t="s">
        <v>747</v>
      </c>
      <c r="M1603" s="4">
        <f>+VLOOKUP(L1603,'Cotizacion menor valor'!$C$2:$M$60,11,0)</f>
        <v>5197933.74</v>
      </c>
      <c r="N1603" s="4" t="b">
        <f t="shared" ref="N1603:N1666" si="25">IFERROR(M1603=R1603,"n/a")</f>
        <v>1</v>
      </c>
      <c r="O1603">
        <v>21</v>
      </c>
      <c r="P1603" s="2" t="s">
        <v>153</v>
      </c>
      <c r="Q1603">
        <v>11419794.66</v>
      </c>
      <c r="R1603">
        <v>5197933.74</v>
      </c>
      <c r="S1603">
        <v>130659079.31999999</v>
      </c>
      <c r="T1603" s="5">
        <v>0.54483124305144026</v>
      </c>
    </row>
    <row r="1604" spans="2:20" x14ac:dyDescent="0.2">
      <c r="B1604" s="2">
        <v>1205624</v>
      </c>
      <c r="C1604" s="2" t="s">
        <v>31</v>
      </c>
      <c r="D1604" s="2" t="s">
        <v>59</v>
      </c>
      <c r="E1604" s="3">
        <v>45880.764641203707</v>
      </c>
      <c r="G1604" s="2" t="s">
        <v>937</v>
      </c>
      <c r="H1604" s="2">
        <v>1740433</v>
      </c>
      <c r="I1604" s="2" t="s">
        <v>756</v>
      </c>
      <c r="L1604" s="4" t="s">
        <v>760</v>
      </c>
      <c r="M1604" s="4">
        <f>+VLOOKUP(L1604,'Cotizacion menor valor'!$C$2:$M$60,11,0)</f>
        <v>1401935.47</v>
      </c>
      <c r="N1604" s="4" t="b">
        <f t="shared" si="25"/>
        <v>1</v>
      </c>
      <c r="O1604">
        <v>21</v>
      </c>
      <c r="P1604" s="2" t="s">
        <v>153</v>
      </c>
      <c r="Q1604">
        <v>1401935.47</v>
      </c>
      <c r="R1604">
        <v>1401935.47</v>
      </c>
      <c r="S1604">
        <v>0</v>
      </c>
      <c r="T1604" s="5">
        <v>0</v>
      </c>
    </row>
    <row r="1605" spans="2:20" x14ac:dyDescent="0.2">
      <c r="B1605" s="2">
        <v>1205624</v>
      </c>
      <c r="C1605" s="2" t="s">
        <v>31</v>
      </c>
      <c r="D1605" s="2" t="s">
        <v>59</v>
      </c>
      <c r="E1605" s="3">
        <v>45880.764641203707</v>
      </c>
      <c r="G1605" s="2" t="s">
        <v>937</v>
      </c>
      <c r="H1605" s="2">
        <v>1740434</v>
      </c>
      <c r="I1605" s="2" t="s">
        <v>769</v>
      </c>
      <c r="L1605" s="4" t="s">
        <v>773</v>
      </c>
      <c r="M1605" s="4">
        <f>+VLOOKUP(L1605,'Cotizacion menor valor'!$C$2:$M$60,11,0)</f>
        <v>463017.98</v>
      </c>
      <c r="N1605" s="4" t="b">
        <f t="shared" si="25"/>
        <v>1</v>
      </c>
      <c r="O1605">
        <v>21</v>
      </c>
      <c r="P1605" s="2" t="s">
        <v>153</v>
      </c>
      <c r="Q1605">
        <v>993037.24</v>
      </c>
      <c r="R1605">
        <v>463017.98</v>
      </c>
      <c r="S1605">
        <v>11130404.460000001</v>
      </c>
      <c r="T1605" s="5">
        <v>0.53373553241568261</v>
      </c>
    </row>
    <row r="1606" spans="2:20" x14ac:dyDescent="0.2">
      <c r="B1606" s="2">
        <v>1205624</v>
      </c>
      <c r="C1606" s="2" t="s">
        <v>31</v>
      </c>
      <c r="D1606" s="2" t="s">
        <v>59</v>
      </c>
      <c r="E1606" s="3">
        <v>45880.764641203707</v>
      </c>
      <c r="G1606" s="2" t="s">
        <v>937</v>
      </c>
      <c r="H1606" s="2">
        <v>1740435</v>
      </c>
      <c r="I1606" s="2" t="s">
        <v>782</v>
      </c>
      <c r="L1606" s="4" t="s">
        <v>786</v>
      </c>
      <c r="M1606" s="4">
        <f>+VLOOKUP(L1606,'Cotizacion menor valor'!$C$2:$M$60,11,0)</f>
        <v>1287767.8</v>
      </c>
      <c r="N1606" s="4" t="b">
        <f t="shared" si="25"/>
        <v>1</v>
      </c>
      <c r="O1606">
        <v>21</v>
      </c>
      <c r="P1606" s="2" t="s">
        <v>153</v>
      </c>
      <c r="Q1606">
        <v>1864526.6</v>
      </c>
      <c r="R1606">
        <v>1287767.8</v>
      </c>
      <c r="S1606">
        <v>12111934.800000001</v>
      </c>
      <c r="T1606" s="5">
        <v>0.30933256731226039</v>
      </c>
    </row>
    <row r="1607" spans="2:20" x14ac:dyDescent="0.2">
      <c r="B1607" s="2">
        <v>1205624</v>
      </c>
      <c r="C1607" s="2" t="s">
        <v>31</v>
      </c>
      <c r="D1607" s="2" t="s">
        <v>59</v>
      </c>
      <c r="E1607" s="3">
        <v>45880.764641203707</v>
      </c>
      <c r="G1607" s="2" t="s">
        <v>937</v>
      </c>
      <c r="H1607" s="2">
        <v>1740436</v>
      </c>
      <c r="I1607" s="2" t="s">
        <v>795</v>
      </c>
      <c r="L1607" s="4" t="s">
        <v>799</v>
      </c>
      <c r="M1607" s="4">
        <f>+VLOOKUP(L1607,'Cotizacion menor valor'!$C$2:$M$60,11,0)</f>
        <v>711988.41</v>
      </c>
      <c r="N1607" s="4" t="b">
        <f t="shared" si="25"/>
        <v>1</v>
      </c>
      <c r="O1607">
        <v>21</v>
      </c>
      <c r="P1607" s="2" t="s">
        <v>153</v>
      </c>
      <c r="Q1607">
        <v>3077840.67</v>
      </c>
      <c r="R1607">
        <v>711988.41</v>
      </c>
      <c r="S1607">
        <v>49682897.460000001</v>
      </c>
      <c r="T1607" s="5">
        <v>0.76867275264122104</v>
      </c>
    </row>
    <row r="1608" spans="2:20" x14ac:dyDescent="0.2">
      <c r="B1608" s="2">
        <v>1205624</v>
      </c>
      <c r="C1608" s="2" t="s">
        <v>31</v>
      </c>
      <c r="D1608" s="2" t="s">
        <v>59</v>
      </c>
      <c r="E1608" s="3">
        <v>45880.764641203707</v>
      </c>
      <c r="G1608" s="2" t="s">
        <v>937</v>
      </c>
      <c r="H1608" s="2">
        <v>1740437</v>
      </c>
      <c r="I1608" s="2" t="s">
        <v>808</v>
      </c>
      <c r="L1608" s="4" t="s">
        <v>812</v>
      </c>
      <c r="M1608" s="4">
        <f>+VLOOKUP(L1608,'Cotizacion menor valor'!$C$2:$M$60,11,0)</f>
        <v>302802.92</v>
      </c>
      <c r="N1608" s="4" t="b">
        <f t="shared" si="25"/>
        <v>1</v>
      </c>
      <c r="O1608">
        <v>21</v>
      </c>
      <c r="P1608" s="2" t="s">
        <v>153</v>
      </c>
      <c r="Q1608">
        <v>806277.36</v>
      </c>
      <c r="R1608">
        <v>302802.92</v>
      </c>
      <c r="S1608">
        <v>10572963.24</v>
      </c>
      <c r="T1608" s="5">
        <v>0.62444323129698198</v>
      </c>
    </row>
    <row r="1609" spans="2:20" x14ac:dyDescent="0.2">
      <c r="B1609" s="2">
        <v>1205624</v>
      </c>
      <c r="C1609" s="2" t="s">
        <v>31</v>
      </c>
      <c r="D1609" s="2" t="s">
        <v>59</v>
      </c>
      <c r="E1609" s="3">
        <v>45880.764641203707</v>
      </c>
      <c r="G1609" s="2" t="s">
        <v>937</v>
      </c>
      <c r="H1609" s="2">
        <v>1740438</v>
      </c>
      <c r="I1609" s="2" t="s">
        <v>821</v>
      </c>
      <c r="L1609" s="4" t="s">
        <v>825</v>
      </c>
      <c r="M1609" s="4">
        <f>+VLOOKUP(L1609,'Cotizacion menor valor'!$C$2:$M$60,11,0)</f>
        <v>10613242.800000001</v>
      </c>
      <c r="N1609" s="4" t="b">
        <f t="shared" si="25"/>
        <v>1</v>
      </c>
      <c r="O1609">
        <v>21</v>
      </c>
      <c r="P1609" s="2" t="s">
        <v>153</v>
      </c>
      <c r="Q1609">
        <v>14150990.4</v>
      </c>
      <c r="R1609">
        <v>10613242.800000001</v>
      </c>
      <c r="S1609">
        <v>74292699.599999994</v>
      </c>
      <c r="T1609" s="5">
        <v>0.25</v>
      </c>
    </row>
    <row r="1610" spans="2:20" x14ac:dyDescent="0.2">
      <c r="B1610" s="2">
        <v>1205624</v>
      </c>
      <c r="C1610" s="2" t="s">
        <v>31</v>
      </c>
      <c r="D1610" s="2" t="s">
        <v>59</v>
      </c>
      <c r="E1610" s="3">
        <v>45880.764641203707</v>
      </c>
      <c r="G1610" s="2" t="s">
        <v>937</v>
      </c>
      <c r="H1610" s="2">
        <v>1740439</v>
      </c>
      <c r="I1610" s="2" t="s">
        <v>834</v>
      </c>
      <c r="L1610" s="4" t="s">
        <v>838</v>
      </c>
      <c r="M1610" s="4">
        <f>+VLOOKUP(L1610,'Cotizacion menor valor'!$C$2:$M$60,11,0)</f>
        <v>3784567.2</v>
      </c>
      <c r="N1610" s="4" t="b">
        <f t="shared" si="25"/>
        <v>1</v>
      </c>
      <c r="O1610">
        <v>21</v>
      </c>
      <c r="P1610" s="2" t="s">
        <v>153</v>
      </c>
      <c r="Q1610">
        <v>3784567.2</v>
      </c>
      <c r="R1610">
        <v>3784567.2</v>
      </c>
      <c r="S1610">
        <v>0</v>
      </c>
      <c r="T1610" s="5">
        <v>0</v>
      </c>
    </row>
    <row r="1611" spans="2:20" x14ac:dyDescent="0.2">
      <c r="B1611" s="2">
        <v>1205624</v>
      </c>
      <c r="C1611" s="2" t="s">
        <v>31</v>
      </c>
      <c r="D1611" s="2" t="s">
        <v>59</v>
      </c>
      <c r="E1611" s="3">
        <v>45880.764641203707</v>
      </c>
      <c r="G1611" s="2" t="s">
        <v>937</v>
      </c>
      <c r="H1611" s="2">
        <v>1740440</v>
      </c>
      <c r="I1611" s="2" t="s">
        <v>847</v>
      </c>
      <c r="L1611" s="31" t="s">
        <v>847</v>
      </c>
      <c r="M1611" s="4" t="e">
        <f>+VLOOKUP(L1611,'Cotizacion menor valor'!$C$2:$M$60,11,0)</f>
        <v>#N/A</v>
      </c>
      <c r="N1611" s="4" t="str">
        <f t="shared" si="25"/>
        <v>n/a</v>
      </c>
      <c r="O1611">
        <v>1</v>
      </c>
      <c r="P1611" s="2" t="s">
        <v>153</v>
      </c>
      <c r="Q1611">
        <v>0</v>
      </c>
      <c r="R1611">
        <v>0</v>
      </c>
      <c r="S1611">
        <v>0</v>
      </c>
      <c r="T1611" s="5"/>
    </row>
    <row r="1612" spans="2:20" x14ac:dyDescent="0.2">
      <c r="B1612" s="2">
        <v>1205624</v>
      </c>
      <c r="C1612" s="2" t="s">
        <v>31</v>
      </c>
      <c r="D1612" s="2" t="s">
        <v>59</v>
      </c>
      <c r="E1612" s="3">
        <v>45880.764641203707</v>
      </c>
      <c r="G1612" s="2" t="s">
        <v>937</v>
      </c>
      <c r="H1612" s="2">
        <v>1740441</v>
      </c>
      <c r="I1612" s="2" t="s">
        <v>860</v>
      </c>
      <c r="L1612" s="31" t="s">
        <v>860</v>
      </c>
      <c r="M1612" s="4" t="e">
        <f>+VLOOKUP(L1612,'Cotizacion menor valor'!$C$2:$M$60,11,0)</f>
        <v>#N/A</v>
      </c>
      <c r="N1612" s="4" t="str">
        <f t="shared" si="25"/>
        <v>n/a</v>
      </c>
      <c r="O1612">
        <v>1</v>
      </c>
      <c r="P1612" s="2" t="s">
        <v>153</v>
      </c>
      <c r="Q1612">
        <v>3640399765.46</v>
      </c>
      <c r="R1612">
        <v>3564766039.3800001</v>
      </c>
      <c r="S1612">
        <v>75633726.079999998</v>
      </c>
      <c r="T1612" s="5">
        <v>2.0776214414035085E-2</v>
      </c>
    </row>
    <row r="1613" spans="2:20" x14ac:dyDescent="0.2">
      <c r="B1613" s="2">
        <v>1205624</v>
      </c>
      <c r="C1613" s="2" t="s">
        <v>31</v>
      </c>
      <c r="D1613" s="2" t="s">
        <v>59</v>
      </c>
      <c r="E1613" s="3">
        <v>45880.764641203707</v>
      </c>
      <c r="G1613" s="2" t="s">
        <v>937</v>
      </c>
      <c r="H1613" s="2">
        <v>1740442</v>
      </c>
      <c r="I1613" s="2" t="s">
        <v>873</v>
      </c>
      <c r="L1613" s="31" t="s">
        <v>873</v>
      </c>
      <c r="M1613" s="4" t="e">
        <f>+VLOOKUP(L1613,'Cotizacion menor valor'!$C$2:$M$60,11,0)</f>
        <v>#N/A</v>
      </c>
      <c r="N1613" s="4" t="str">
        <f t="shared" si="25"/>
        <v>n/a</v>
      </c>
      <c r="O1613">
        <v>1</v>
      </c>
      <c r="P1613" s="2" t="s">
        <v>153</v>
      </c>
      <c r="Q1613">
        <v>691675955.44000006</v>
      </c>
      <c r="R1613">
        <v>677305547.48000002</v>
      </c>
      <c r="S1613">
        <v>14370407.960000001</v>
      </c>
      <c r="T1613" s="5">
        <v>2.0776214420896656E-2</v>
      </c>
    </row>
    <row r="1614" spans="2:20" x14ac:dyDescent="0.2">
      <c r="B1614" s="2">
        <v>1208463</v>
      </c>
      <c r="C1614" s="2" t="s">
        <v>32</v>
      </c>
      <c r="D1614" s="2" t="s">
        <v>60</v>
      </c>
      <c r="E1614" s="3">
        <v>45877.66574074074</v>
      </c>
      <c r="G1614" s="2" t="s">
        <v>937</v>
      </c>
      <c r="H1614" s="2">
        <v>1740381</v>
      </c>
      <c r="I1614" s="2" t="s">
        <v>64</v>
      </c>
      <c r="L1614" s="4" t="s">
        <v>993</v>
      </c>
      <c r="M1614" s="4" t="e">
        <f>+VLOOKUP(L1614,'Cotizacion menor valor'!$C$2:$M$60,11,0)</f>
        <v>#N/A</v>
      </c>
      <c r="N1614" s="4" t="str">
        <f t="shared" si="25"/>
        <v>n/a</v>
      </c>
      <c r="O1614">
        <v>21</v>
      </c>
      <c r="P1614" s="2" t="s">
        <v>84</v>
      </c>
      <c r="Q1614">
        <v>1450014991.3499999</v>
      </c>
      <c r="R1614">
        <v>1450014991.3499999</v>
      </c>
      <c r="S1614">
        <v>0</v>
      </c>
      <c r="T1614" s="5">
        <v>0</v>
      </c>
    </row>
    <row r="1615" spans="2:20" x14ac:dyDescent="0.2">
      <c r="B1615" s="2">
        <v>1208463</v>
      </c>
      <c r="C1615" s="2" t="s">
        <v>32</v>
      </c>
      <c r="D1615" s="2" t="s">
        <v>60</v>
      </c>
      <c r="E1615" s="3">
        <v>45877.66574074074</v>
      </c>
      <c r="G1615" s="2" t="s">
        <v>937</v>
      </c>
      <c r="H1615" s="2">
        <v>1740382</v>
      </c>
      <c r="I1615" s="2" t="s">
        <v>92</v>
      </c>
      <c r="L1615" s="4" t="s">
        <v>994</v>
      </c>
      <c r="M1615" s="4" t="e">
        <f>+VLOOKUP(L1615,'Cotizacion menor valor'!$C$2:$M$60,11,0)</f>
        <v>#N/A</v>
      </c>
      <c r="N1615" s="4" t="str">
        <f t="shared" si="25"/>
        <v>n/a</v>
      </c>
      <c r="O1615">
        <v>21</v>
      </c>
      <c r="P1615" s="2" t="s">
        <v>84</v>
      </c>
      <c r="Q1615">
        <v>9590460</v>
      </c>
      <c r="R1615">
        <v>9590460</v>
      </c>
      <c r="S1615">
        <v>0</v>
      </c>
      <c r="T1615" s="5">
        <v>0</v>
      </c>
    </row>
    <row r="1616" spans="2:20" x14ac:dyDescent="0.2">
      <c r="B1616" s="2">
        <v>1208463</v>
      </c>
      <c r="C1616" s="2" t="s">
        <v>32</v>
      </c>
      <c r="D1616" s="2" t="s">
        <v>60</v>
      </c>
      <c r="E1616" s="3">
        <v>45877.66574074074</v>
      </c>
      <c r="G1616" s="2" t="s">
        <v>937</v>
      </c>
      <c r="H1616" s="2">
        <v>1740383</v>
      </c>
      <c r="I1616" s="2" t="s">
        <v>105</v>
      </c>
      <c r="L1616" s="31" t="s">
        <v>997</v>
      </c>
      <c r="M1616" s="4" t="e">
        <f>+VLOOKUP(L1616,'Cotizacion menor valor'!$C$2:$M$60,11,0)</f>
        <v>#N/A</v>
      </c>
      <c r="N1616" s="4" t="str">
        <f t="shared" si="25"/>
        <v>n/a</v>
      </c>
      <c r="O1616">
        <v>21</v>
      </c>
      <c r="P1616" s="2" t="s">
        <v>84</v>
      </c>
      <c r="Q1616">
        <v>935307.52</v>
      </c>
      <c r="R1616">
        <v>935307.52</v>
      </c>
      <c r="S1616">
        <v>0</v>
      </c>
      <c r="T1616" s="5">
        <v>0</v>
      </c>
    </row>
    <row r="1617" spans="2:20" x14ac:dyDescent="0.2">
      <c r="B1617" s="2">
        <v>1208463</v>
      </c>
      <c r="C1617" s="2" t="s">
        <v>32</v>
      </c>
      <c r="D1617" s="2" t="s">
        <v>60</v>
      </c>
      <c r="E1617" s="3">
        <v>45877.66574074074</v>
      </c>
      <c r="G1617" s="2" t="s">
        <v>937</v>
      </c>
      <c r="H1617" s="2">
        <v>1740384</v>
      </c>
      <c r="I1617" s="2" t="s">
        <v>118</v>
      </c>
      <c r="L1617" s="4" t="s">
        <v>995</v>
      </c>
      <c r="M1617" s="4" t="e">
        <f>+VLOOKUP(L1617,'Cotizacion menor valor'!$C$2:$M$60,11,0)</f>
        <v>#N/A</v>
      </c>
      <c r="N1617" s="4" t="str">
        <f t="shared" si="25"/>
        <v>n/a</v>
      </c>
      <c r="O1617">
        <v>21</v>
      </c>
      <c r="P1617" s="2" t="s">
        <v>84</v>
      </c>
      <c r="Q1617">
        <v>87282455.790000007</v>
      </c>
      <c r="R1617">
        <v>87282455.790000007</v>
      </c>
      <c r="S1617">
        <v>0</v>
      </c>
      <c r="T1617" s="5">
        <v>0</v>
      </c>
    </row>
    <row r="1618" spans="2:20" x14ac:dyDescent="0.2">
      <c r="B1618" s="2">
        <v>1208463</v>
      </c>
      <c r="C1618" s="2" t="s">
        <v>32</v>
      </c>
      <c r="D1618" s="2" t="s">
        <v>60</v>
      </c>
      <c r="E1618" s="3">
        <v>45877.66574074074</v>
      </c>
      <c r="G1618" s="2" t="s">
        <v>937</v>
      </c>
      <c r="H1618" s="2">
        <v>1740385</v>
      </c>
      <c r="I1618" s="2" t="s">
        <v>131</v>
      </c>
      <c r="L1618" s="4" t="s">
        <v>996</v>
      </c>
      <c r="M1618" s="4" t="e">
        <f>+VLOOKUP(L1618,'Cotizacion menor valor'!$C$2:$M$60,11,0)</f>
        <v>#N/A</v>
      </c>
      <c r="N1618" s="4" t="str">
        <f t="shared" si="25"/>
        <v>n/a</v>
      </c>
      <c r="O1618">
        <v>21</v>
      </c>
      <c r="P1618" s="2" t="s">
        <v>84</v>
      </c>
      <c r="Q1618">
        <v>25340067.809999999</v>
      </c>
      <c r="R1618">
        <v>25340067.809999999</v>
      </c>
      <c r="S1618">
        <v>0</v>
      </c>
      <c r="T1618" s="5">
        <v>0</v>
      </c>
    </row>
    <row r="1619" spans="2:20" x14ac:dyDescent="0.2">
      <c r="B1619" s="2">
        <v>1208463</v>
      </c>
      <c r="C1619" s="2" t="s">
        <v>32</v>
      </c>
      <c r="D1619" s="2" t="s">
        <v>60</v>
      </c>
      <c r="E1619" s="3">
        <v>45877.66574074074</v>
      </c>
      <c r="G1619" s="2" t="s">
        <v>937</v>
      </c>
      <c r="H1619" s="2">
        <v>1740386</v>
      </c>
      <c r="I1619" s="2" t="s">
        <v>144</v>
      </c>
      <c r="L1619" s="4" t="s">
        <v>148</v>
      </c>
      <c r="M1619" s="4">
        <f>+VLOOKUP(L1619,'Cotizacion menor valor'!$C$2:$M$60,11,0)</f>
        <v>2885395.65</v>
      </c>
      <c r="N1619" s="4" t="b">
        <f t="shared" si="25"/>
        <v>1</v>
      </c>
      <c r="O1619">
        <v>21</v>
      </c>
      <c r="P1619" s="2" t="s">
        <v>153</v>
      </c>
      <c r="Q1619">
        <v>3107185.55</v>
      </c>
      <c r="R1619">
        <v>2885395.65</v>
      </c>
      <c r="S1619">
        <v>4657587.9000000004</v>
      </c>
      <c r="T1619" s="5">
        <v>7.1379676698097416E-2</v>
      </c>
    </row>
    <row r="1620" spans="2:20" x14ac:dyDescent="0.2">
      <c r="B1620" s="2">
        <v>1208463</v>
      </c>
      <c r="C1620" s="2" t="s">
        <v>32</v>
      </c>
      <c r="D1620" s="2" t="s">
        <v>60</v>
      </c>
      <c r="E1620" s="3">
        <v>45877.66574074074</v>
      </c>
      <c r="G1620" s="2" t="s">
        <v>937</v>
      </c>
      <c r="H1620" s="2">
        <v>1740387</v>
      </c>
      <c r="I1620" s="2" t="s">
        <v>158</v>
      </c>
      <c r="L1620" s="4" t="s">
        <v>162</v>
      </c>
      <c r="M1620" s="4">
        <f>+VLOOKUP(L1620,'Cotizacion menor valor'!$C$2:$M$60,11,0)</f>
        <v>1518675.72</v>
      </c>
      <c r="N1620" s="4" t="b">
        <f t="shared" si="25"/>
        <v>1</v>
      </c>
      <c r="O1620">
        <v>21</v>
      </c>
      <c r="P1620" s="2" t="s">
        <v>153</v>
      </c>
      <c r="Q1620">
        <v>2122648.56</v>
      </c>
      <c r="R1620">
        <v>1518675.72</v>
      </c>
      <c r="S1620">
        <v>12683429.640000001</v>
      </c>
      <c r="T1620" s="5">
        <v>0.28453737061400308</v>
      </c>
    </row>
    <row r="1621" spans="2:20" x14ac:dyDescent="0.2">
      <c r="B1621" s="2">
        <v>1208463</v>
      </c>
      <c r="C1621" s="2" t="s">
        <v>32</v>
      </c>
      <c r="D1621" s="2" t="s">
        <v>60</v>
      </c>
      <c r="E1621" s="3">
        <v>45877.66574074074</v>
      </c>
      <c r="G1621" s="2" t="s">
        <v>937</v>
      </c>
      <c r="H1621" s="2">
        <v>1740388</v>
      </c>
      <c r="I1621" s="2" t="s">
        <v>171</v>
      </c>
      <c r="L1621" s="4" t="s">
        <v>175</v>
      </c>
      <c r="M1621" s="4">
        <f>+VLOOKUP(L1621,'Cotizacion menor valor'!$C$2:$M$60,11,0)</f>
        <v>2641589.5</v>
      </c>
      <c r="N1621" s="4" t="b">
        <f t="shared" si="25"/>
        <v>1</v>
      </c>
      <c r="O1621">
        <v>21</v>
      </c>
      <c r="P1621" s="2" t="s">
        <v>153</v>
      </c>
      <c r="Q1621">
        <v>3954597.45</v>
      </c>
      <c r="R1621">
        <v>2641589.5</v>
      </c>
      <c r="S1621">
        <v>27573166.949999999</v>
      </c>
      <c r="T1621" s="5">
        <v>0.33202063335169552</v>
      </c>
    </row>
    <row r="1622" spans="2:20" x14ac:dyDescent="0.2">
      <c r="B1622" s="2">
        <v>1208463</v>
      </c>
      <c r="C1622" s="2" t="s">
        <v>32</v>
      </c>
      <c r="D1622" s="2" t="s">
        <v>60</v>
      </c>
      <c r="E1622" s="3">
        <v>45877.66574074074</v>
      </c>
      <c r="G1622" s="2" t="s">
        <v>937</v>
      </c>
      <c r="H1622" s="2">
        <v>1740389</v>
      </c>
      <c r="I1622" s="2" t="s">
        <v>184</v>
      </c>
      <c r="L1622" s="4" t="s">
        <v>188</v>
      </c>
      <c r="M1622" s="4">
        <f>+VLOOKUP(L1622,'Cotizacion menor valor'!$C$2:$M$60,11,0)</f>
        <v>1236194.1000000001</v>
      </c>
      <c r="N1622" s="4" t="b">
        <f t="shared" si="25"/>
        <v>1</v>
      </c>
      <c r="O1622">
        <v>21</v>
      </c>
      <c r="P1622" s="2" t="s">
        <v>153</v>
      </c>
      <c r="Q1622">
        <v>2264158.98</v>
      </c>
      <c r="R1622">
        <v>1236194.1000000001</v>
      </c>
      <c r="S1622">
        <v>21587262.48</v>
      </c>
      <c r="T1622" s="5">
        <v>0.45401621046946095</v>
      </c>
    </row>
    <row r="1623" spans="2:20" x14ac:dyDescent="0.2">
      <c r="B1623" s="2">
        <v>1208463</v>
      </c>
      <c r="C1623" s="2" t="s">
        <v>32</v>
      </c>
      <c r="D1623" s="2" t="s">
        <v>60</v>
      </c>
      <c r="E1623" s="3">
        <v>45877.66574074074</v>
      </c>
      <c r="G1623" s="2" t="s">
        <v>937</v>
      </c>
      <c r="H1623" s="2">
        <v>1740390</v>
      </c>
      <c r="I1623" s="2" t="s">
        <v>197</v>
      </c>
      <c r="L1623" s="4" t="s">
        <v>201</v>
      </c>
      <c r="M1623" s="4">
        <f>+VLOOKUP(L1623,'Cotizacion menor valor'!$C$2:$M$60,11,0)</f>
        <v>3156483.66</v>
      </c>
      <c r="N1623" s="4" t="b">
        <f t="shared" si="25"/>
        <v>1</v>
      </c>
      <c r="O1623">
        <v>21</v>
      </c>
      <c r="P1623" s="2" t="s">
        <v>153</v>
      </c>
      <c r="Q1623">
        <v>5935735.5899999999</v>
      </c>
      <c r="R1623">
        <v>3156483.66</v>
      </c>
      <c r="S1623">
        <v>58364290.530000001</v>
      </c>
      <c r="T1623" s="5">
        <v>0.46822367470044263</v>
      </c>
    </row>
    <row r="1624" spans="2:20" x14ac:dyDescent="0.2">
      <c r="B1624" s="2">
        <v>1208463</v>
      </c>
      <c r="C1624" s="2" t="s">
        <v>32</v>
      </c>
      <c r="D1624" s="2" t="s">
        <v>60</v>
      </c>
      <c r="E1624" s="3">
        <v>45877.66574074074</v>
      </c>
      <c r="G1624" s="2" t="s">
        <v>937</v>
      </c>
      <c r="H1624" s="2">
        <v>1740391</v>
      </c>
      <c r="I1624" s="2" t="s">
        <v>210</v>
      </c>
      <c r="L1624" s="4" t="s">
        <v>214</v>
      </c>
      <c r="M1624" s="4">
        <f>+VLOOKUP(L1624,'Cotizacion menor valor'!$C$2:$M$60,11,0)</f>
        <v>3062101.38</v>
      </c>
      <c r="N1624" s="4" t="b">
        <f t="shared" si="25"/>
        <v>1</v>
      </c>
      <c r="O1624">
        <v>21</v>
      </c>
      <c r="P1624" s="2" t="s">
        <v>153</v>
      </c>
      <c r="Q1624">
        <v>6509456.0999999996</v>
      </c>
      <c r="R1624">
        <v>3062101.38</v>
      </c>
      <c r="S1624">
        <v>72394449.120000005</v>
      </c>
      <c r="T1624" s="5">
        <v>0.52959182257946247</v>
      </c>
    </row>
    <row r="1625" spans="2:20" x14ac:dyDescent="0.2">
      <c r="B1625" s="2">
        <v>1208463</v>
      </c>
      <c r="C1625" s="2" t="s">
        <v>32</v>
      </c>
      <c r="D1625" s="2" t="s">
        <v>60</v>
      </c>
      <c r="E1625" s="3">
        <v>45877.66574074074</v>
      </c>
      <c r="G1625" s="2" t="s">
        <v>937</v>
      </c>
      <c r="H1625" s="2">
        <v>1740392</v>
      </c>
      <c r="I1625" s="2" t="s">
        <v>223</v>
      </c>
      <c r="L1625" s="4" t="s">
        <v>227</v>
      </c>
      <c r="M1625" s="4">
        <f>+VLOOKUP(L1625,'Cotizacion menor valor'!$C$2:$M$60,11,0)</f>
        <v>355254.39</v>
      </c>
      <c r="N1625" s="4" t="b">
        <f t="shared" si="25"/>
        <v>1</v>
      </c>
      <c r="O1625">
        <v>21</v>
      </c>
      <c r="P1625" s="2" t="s">
        <v>153</v>
      </c>
      <c r="Q1625">
        <v>566039.1</v>
      </c>
      <c r="R1625">
        <v>355254.39</v>
      </c>
      <c r="S1625">
        <v>4426478.91</v>
      </c>
      <c r="T1625" s="5">
        <v>0.37238542355112925</v>
      </c>
    </row>
    <row r="1626" spans="2:20" x14ac:dyDescent="0.2">
      <c r="B1626" s="2">
        <v>1208463</v>
      </c>
      <c r="C1626" s="2" t="s">
        <v>32</v>
      </c>
      <c r="D1626" s="2" t="s">
        <v>60</v>
      </c>
      <c r="E1626" s="3">
        <v>45877.66574074074</v>
      </c>
      <c r="G1626" s="2" t="s">
        <v>937</v>
      </c>
      <c r="H1626" s="2">
        <v>1740393</v>
      </c>
      <c r="I1626" s="2" t="s">
        <v>236</v>
      </c>
      <c r="L1626" s="4" t="s">
        <v>240</v>
      </c>
      <c r="M1626" s="4">
        <f>+VLOOKUP(L1626,'Cotizacion menor valor'!$C$2:$M$60,11,0)</f>
        <v>293916.18</v>
      </c>
      <c r="N1626" s="4" t="b">
        <f t="shared" si="25"/>
        <v>1</v>
      </c>
      <c r="O1626">
        <v>21</v>
      </c>
      <c r="P1626" s="2" t="s">
        <v>153</v>
      </c>
      <c r="Q1626">
        <v>495285.18</v>
      </c>
      <c r="R1626">
        <v>293916.18</v>
      </c>
      <c r="S1626">
        <v>4228749</v>
      </c>
      <c r="T1626" s="5">
        <v>0.40657182595287827</v>
      </c>
    </row>
    <row r="1627" spans="2:20" x14ac:dyDescent="0.2">
      <c r="B1627" s="2">
        <v>1208463</v>
      </c>
      <c r="C1627" s="2" t="s">
        <v>32</v>
      </c>
      <c r="D1627" s="2" t="s">
        <v>60</v>
      </c>
      <c r="E1627" s="3">
        <v>45877.66574074074</v>
      </c>
      <c r="G1627" s="2" t="s">
        <v>937</v>
      </c>
      <c r="H1627" s="2">
        <v>1740394</v>
      </c>
      <c r="I1627" s="2" t="s">
        <v>249</v>
      </c>
      <c r="L1627" s="4" t="s">
        <v>253</v>
      </c>
      <c r="M1627" s="4">
        <f>+VLOOKUP(L1627,'Cotizacion menor valor'!$C$2:$M$60,11,0)</f>
        <v>7909194.9000000004</v>
      </c>
      <c r="N1627" s="4" t="b">
        <f t="shared" si="25"/>
        <v>1</v>
      </c>
      <c r="O1627">
        <v>21</v>
      </c>
      <c r="P1627" s="2" t="s">
        <v>153</v>
      </c>
      <c r="Q1627">
        <v>7909194.9000000004</v>
      </c>
      <c r="R1627">
        <v>7909194.9000000004</v>
      </c>
      <c r="S1627">
        <v>0</v>
      </c>
      <c r="T1627" s="5">
        <v>0</v>
      </c>
    </row>
    <row r="1628" spans="2:20" x14ac:dyDescent="0.2">
      <c r="B1628" s="2">
        <v>1208463</v>
      </c>
      <c r="C1628" s="2" t="s">
        <v>32</v>
      </c>
      <c r="D1628" s="2" t="s">
        <v>60</v>
      </c>
      <c r="E1628" s="3">
        <v>45877.66574074074</v>
      </c>
      <c r="G1628" s="2" t="s">
        <v>937</v>
      </c>
      <c r="H1628" s="2">
        <v>1740395</v>
      </c>
      <c r="I1628" s="2" t="s">
        <v>262</v>
      </c>
      <c r="L1628" s="4" t="s">
        <v>266</v>
      </c>
      <c r="M1628" s="4">
        <f>+VLOOKUP(L1628,'Cotizacion menor valor'!$C$2:$M$60,11,0)</f>
        <v>1981138.14</v>
      </c>
      <c r="N1628" s="4" t="b">
        <f t="shared" si="25"/>
        <v>1</v>
      </c>
      <c r="O1628">
        <v>21</v>
      </c>
      <c r="P1628" s="2" t="s">
        <v>153</v>
      </c>
      <c r="Q1628">
        <v>1981138.14</v>
      </c>
      <c r="R1628">
        <v>1981138.14</v>
      </c>
      <c r="S1628">
        <v>0</v>
      </c>
      <c r="T1628" s="5">
        <v>0</v>
      </c>
    </row>
    <row r="1629" spans="2:20" x14ac:dyDescent="0.2">
      <c r="B1629" s="2">
        <v>1208463</v>
      </c>
      <c r="C1629" s="2" t="s">
        <v>32</v>
      </c>
      <c r="D1629" s="2" t="s">
        <v>60</v>
      </c>
      <c r="E1629" s="3">
        <v>45877.66574074074</v>
      </c>
      <c r="G1629" s="2" t="s">
        <v>937</v>
      </c>
      <c r="H1629" s="2">
        <v>1740396</v>
      </c>
      <c r="I1629" s="2" t="s">
        <v>275</v>
      </c>
      <c r="L1629" s="4" t="s">
        <v>279</v>
      </c>
      <c r="M1629" s="4">
        <f>+VLOOKUP(L1629,'Cotizacion menor valor'!$C$2:$M$60,11,0)</f>
        <v>820677.36</v>
      </c>
      <c r="N1629" s="4" t="b">
        <f t="shared" si="25"/>
        <v>1</v>
      </c>
      <c r="O1629">
        <v>21</v>
      </c>
      <c r="P1629" s="2" t="s">
        <v>153</v>
      </c>
      <c r="Q1629">
        <v>2122648.56</v>
      </c>
      <c r="R1629">
        <v>820677.36</v>
      </c>
      <c r="S1629">
        <v>27341395.199999999</v>
      </c>
      <c r="T1629" s="5">
        <v>0.61337106129334951</v>
      </c>
    </row>
    <row r="1630" spans="2:20" x14ac:dyDescent="0.2">
      <c r="B1630" s="2">
        <v>1208463</v>
      </c>
      <c r="C1630" s="2" t="s">
        <v>32</v>
      </c>
      <c r="D1630" s="2" t="s">
        <v>60</v>
      </c>
      <c r="E1630" s="3">
        <v>45877.66574074074</v>
      </c>
      <c r="G1630" s="2" t="s">
        <v>937</v>
      </c>
      <c r="H1630" s="2">
        <v>1740397</v>
      </c>
      <c r="I1630" s="2" t="s">
        <v>288</v>
      </c>
      <c r="L1630" s="4" t="s">
        <v>292</v>
      </c>
      <c r="M1630" s="4">
        <f>+VLOOKUP(L1630,'Cotizacion menor valor'!$C$2:$M$60,11,0)</f>
        <v>1371786</v>
      </c>
      <c r="N1630" s="4" t="b">
        <f t="shared" si="25"/>
        <v>1</v>
      </c>
      <c r="O1630">
        <v>21</v>
      </c>
      <c r="P1630" s="2" t="s">
        <v>153</v>
      </c>
      <c r="Q1630">
        <v>1981138.14</v>
      </c>
      <c r="R1630">
        <v>1371786</v>
      </c>
      <c r="S1630">
        <v>12796394.939999999</v>
      </c>
      <c r="T1630" s="5">
        <v>0.30757680532060222</v>
      </c>
    </row>
    <row r="1631" spans="2:20" x14ac:dyDescent="0.2">
      <c r="B1631" s="2">
        <v>1208463</v>
      </c>
      <c r="C1631" s="2" t="s">
        <v>32</v>
      </c>
      <c r="D1631" s="2" t="s">
        <v>60</v>
      </c>
      <c r="E1631" s="3">
        <v>45877.66574074074</v>
      </c>
      <c r="G1631" s="2" t="s">
        <v>937</v>
      </c>
      <c r="H1631" s="2">
        <v>1740398</v>
      </c>
      <c r="I1631" s="2" t="s">
        <v>301</v>
      </c>
      <c r="L1631" s="4" t="s">
        <v>305</v>
      </c>
      <c r="M1631" s="4">
        <f>+VLOOKUP(L1631,'Cotizacion menor valor'!$C$2:$M$60,11,0)</f>
        <v>661411.38</v>
      </c>
      <c r="N1631" s="4" t="b">
        <f t="shared" si="25"/>
        <v>1</v>
      </c>
      <c r="O1631">
        <v>21</v>
      </c>
      <c r="P1631" s="2" t="s">
        <v>153</v>
      </c>
      <c r="Q1631">
        <v>990569.07</v>
      </c>
      <c r="R1631">
        <v>661411.38</v>
      </c>
      <c r="S1631">
        <v>6912311.4900000002</v>
      </c>
      <c r="T1631" s="5">
        <v>0.33229150795108109</v>
      </c>
    </row>
    <row r="1632" spans="2:20" x14ac:dyDescent="0.2">
      <c r="B1632" s="2">
        <v>1208463</v>
      </c>
      <c r="C1632" s="2" t="s">
        <v>32</v>
      </c>
      <c r="D1632" s="2" t="s">
        <v>60</v>
      </c>
      <c r="E1632" s="3">
        <v>45877.66574074074</v>
      </c>
      <c r="G1632" s="2" t="s">
        <v>937</v>
      </c>
      <c r="H1632" s="2">
        <v>1740399</v>
      </c>
      <c r="I1632" s="2" t="s">
        <v>314</v>
      </c>
      <c r="L1632" s="4" t="s">
        <v>318</v>
      </c>
      <c r="M1632" s="4">
        <f>+VLOOKUP(L1632,'Cotizacion menor valor'!$C$2:$M$60,11,0)</f>
        <v>2655015.5499999998</v>
      </c>
      <c r="N1632" s="4" t="b">
        <f t="shared" si="25"/>
        <v>1</v>
      </c>
      <c r="O1632">
        <v>21</v>
      </c>
      <c r="P1632" s="2" t="s">
        <v>153</v>
      </c>
      <c r="Q1632">
        <v>2655015.5499999998</v>
      </c>
      <c r="R1632">
        <v>2655015.5499999998</v>
      </c>
      <c r="S1632">
        <v>0</v>
      </c>
      <c r="T1632" s="5">
        <v>0</v>
      </c>
    </row>
    <row r="1633" spans="2:20" x14ac:dyDescent="0.2">
      <c r="B1633" s="2">
        <v>1208463</v>
      </c>
      <c r="C1633" s="2" t="s">
        <v>32</v>
      </c>
      <c r="D1633" s="2" t="s">
        <v>60</v>
      </c>
      <c r="E1633" s="3">
        <v>45877.66574074074</v>
      </c>
      <c r="G1633" s="2" t="s">
        <v>937</v>
      </c>
      <c r="H1633" s="2">
        <v>1740400</v>
      </c>
      <c r="I1633" s="2" t="s">
        <v>327</v>
      </c>
      <c r="L1633" s="4" t="s">
        <v>331</v>
      </c>
      <c r="M1633" s="4">
        <f>+VLOOKUP(L1633,'Cotizacion menor valor'!$C$2:$M$60,11,0)</f>
        <v>1330085.46</v>
      </c>
      <c r="N1633" s="4" t="b">
        <f t="shared" si="25"/>
        <v>1</v>
      </c>
      <c r="O1633">
        <v>21</v>
      </c>
      <c r="P1633" s="2" t="s">
        <v>153</v>
      </c>
      <c r="Q1633">
        <v>1330085.46</v>
      </c>
      <c r="R1633">
        <v>1330085.46</v>
      </c>
      <c r="S1633">
        <v>0</v>
      </c>
      <c r="T1633" s="5">
        <v>0</v>
      </c>
    </row>
    <row r="1634" spans="2:20" x14ac:dyDescent="0.2">
      <c r="B1634" s="2">
        <v>1208463</v>
      </c>
      <c r="C1634" s="2" t="s">
        <v>32</v>
      </c>
      <c r="D1634" s="2" t="s">
        <v>60</v>
      </c>
      <c r="E1634" s="3">
        <v>45877.66574074074</v>
      </c>
      <c r="G1634" s="2" t="s">
        <v>937</v>
      </c>
      <c r="H1634" s="2">
        <v>1740401</v>
      </c>
      <c r="I1634" s="2" t="s">
        <v>340</v>
      </c>
      <c r="L1634" s="4" t="s">
        <v>344</v>
      </c>
      <c r="M1634" s="4">
        <f>+VLOOKUP(L1634,'Cotizacion menor valor'!$C$2:$M$60,11,0)</f>
        <v>215877.7</v>
      </c>
      <c r="N1634" s="4" t="b">
        <f t="shared" si="25"/>
        <v>1</v>
      </c>
      <c r="O1634">
        <v>21</v>
      </c>
      <c r="P1634" s="2" t="s">
        <v>153</v>
      </c>
      <c r="Q1634">
        <v>215877.7</v>
      </c>
      <c r="R1634">
        <v>215877.7</v>
      </c>
      <c r="S1634">
        <v>0</v>
      </c>
      <c r="T1634" s="5">
        <v>0</v>
      </c>
    </row>
    <row r="1635" spans="2:20" x14ac:dyDescent="0.2">
      <c r="B1635" s="2">
        <v>1208463</v>
      </c>
      <c r="C1635" s="2" t="s">
        <v>32</v>
      </c>
      <c r="D1635" s="2" t="s">
        <v>60</v>
      </c>
      <c r="E1635" s="3">
        <v>45877.66574074074</v>
      </c>
      <c r="G1635" s="2" t="s">
        <v>937</v>
      </c>
      <c r="H1635" s="2">
        <v>1740402</v>
      </c>
      <c r="I1635" s="2" t="s">
        <v>353</v>
      </c>
      <c r="L1635" s="4" t="s">
        <v>357</v>
      </c>
      <c r="M1635" s="4">
        <f>+VLOOKUP(L1635,'Cotizacion menor valor'!$C$2:$M$60,11,0)</f>
        <v>1388728.4</v>
      </c>
      <c r="N1635" s="4" t="b">
        <f t="shared" si="25"/>
        <v>1</v>
      </c>
      <c r="O1635">
        <v>21</v>
      </c>
      <c r="P1635" s="2" t="s">
        <v>153</v>
      </c>
      <c r="Q1635">
        <v>1388728.4</v>
      </c>
      <c r="R1635">
        <v>1388728.4</v>
      </c>
      <c r="S1635">
        <v>0</v>
      </c>
      <c r="T1635" s="5">
        <v>0</v>
      </c>
    </row>
    <row r="1636" spans="2:20" x14ac:dyDescent="0.2">
      <c r="B1636" s="2">
        <v>1208463</v>
      </c>
      <c r="C1636" s="2" t="s">
        <v>32</v>
      </c>
      <c r="D1636" s="2" t="s">
        <v>60</v>
      </c>
      <c r="E1636" s="3">
        <v>45877.66574074074</v>
      </c>
      <c r="G1636" s="2" t="s">
        <v>937</v>
      </c>
      <c r="H1636" s="2">
        <v>1740403</v>
      </c>
      <c r="I1636" s="2" t="s">
        <v>366</v>
      </c>
      <c r="L1636" s="4" t="s">
        <v>370</v>
      </c>
      <c r="M1636" s="4">
        <f>+VLOOKUP(L1636,'Cotizacion menor valor'!$C$2:$M$60,11,0)</f>
        <v>678493.56</v>
      </c>
      <c r="N1636" s="4" t="b">
        <f t="shared" si="25"/>
        <v>1</v>
      </c>
      <c r="O1636">
        <v>21</v>
      </c>
      <c r="P1636" s="2" t="s">
        <v>153</v>
      </c>
      <c r="Q1636">
        <v>678493.56</v>
      </c>
      <c r="R1636">
        <v>678493.56</v>
      </c>
      <c r="S1636">
        <v>0</v>
      </c>
      <c r="T1636" s="5">
        <v>0</v>
      </c>
    </row>
    <row r="1637" spans="2:20" x14ac:dyDescent="0.2">
      <c r="B1637" s="2">
        <v>1208463</v>
      </c>
      <c r="C1637" s="2" t="s">
        <v>32</v>
      </c>
      <c r="D1637" s="2" t="s">
        <v>60</v>
      </c>
      <c r="E1637" s="3">
        <v>45877.66574074074</v>
      </c>
      <c r="G1637" s="2" t="s">
        <v>937</v>
      </c>
      <c r="H1637" s="2">
        <v>1740404</v>
      </c>
      <c r="I1637" s="2" t="s">
        <v>379</v>
      </c>
      <c r="L1637" s="4" t="s">
        <v>383</v>
      </c>
      <c r="M1637" s="4">
        <f>+VLOOKUP(L1637,'Cotizacion menor valor'!$C$2:$M$60,11,0)</f>
        <v>3347515.15</v>
      </c>
      <c r="N1637" s="4" t="b">
        <f t="shared" si="25"/>
        <v>1</v>
      </c>
      <c r="O1637">
        <v>21</v>
      </c>
      <c r="P1637" s="2" t="s">
        <v>153</v>
      </c>
      <c r="Q1637">
        <v>3347515.15</v>
      </c>
      <c r="R1637">
        <v>3347515.15</v>
      </c>
      <c r="S1637">
        <v>0</v>
      </c>
      <c r="T1637" s="5">
        <v>0</v>
      </c>
    </row>
    <row r="1638" spans="2:20" x14ac:dyDescent="0.2">
      <c r="B1638" s="2">
        <v>1208463</v>
      </c>
      <c r="C1638" s="2" t="s">
        <v>32</v>
      </c>
      <c r="D1638" s="2" t="s">
        <v>60</v>
      </c>
      <c r="E1638" s="3">
        <v>45877.66574074074</v>
      </c>
      <c r="G1638" s="2" t="s">
        <v>937</v>
      </c>
      <c r="H1638" s="2">
        <v>1740405</v>
      </c>
      <c r="I1638" s="2" t="s">
        <v>392</v>
      </c>
      <c r="L1638" s="4" t="s">
        <v>396</v>
      </c>
      <c r="M1638" s="4">
        <f>+VLOOKUP(L1638,'Cotizacion menor valor'!$C$2:$M$60,11,0)</f>
        <v>559044.72</v>
      </c>
      <c r="N1638" s="4" t="b">
        <f t="shared" si="25"/>
        <v>1</v>
      </c>
      <c r="O1638">
        <v>21</v>
      </c>
      <c r="P1638" s="2" t="s">
        <v>153</v>
      </c>
      <c r="Q1638">
        <v>559044.72</v>
      </c>
      <c r="R1638">
        <v>559044.72</v>
      </c>
      <c r="S1638">
        <v>0</v>
      </c>
      <c r="T1638" s="5">
        <v>0</v>
      </c>
    </row>
    <row r="1639" spans="2:20" x14ac:dyDescent="0.2">
      <c r="B1639" s="2">
        <v>1208463</v>
      </c>
      <c r="C1639" s="2" t="s">
        <v>32</v>
      </c>
      <c r="D1639" s="2" t="s">
        <v>60</v>
      </c>
      <c r="E1639" s="3">
        <v>45877.66574074074</v>
      </c>
      <c r="G1639" s="2" t="s">
        <v>937</v>
      </c>
      <c r="H1639" s="2">
        <v>1740406</v>
      </c>
      <c r="I1639" s="2" t="s">
        <v>405</v>
      </c>
      <c r="L1639" s="4" t="s">
        <v>409</v>
      </c>
      <c r="M1639" s="4">
        <f>+VLOOKUP(L1639,'Cotizacion menor valor'!$C$2:$M$60,11,0)</f>
        <v>5087777.78</v>
      </c>
      <c r="N1639" s="4" t="b">
        <f t="shared" si="25"/>
        <v>1</v>
      </c>
      <c r="O1639">
        <v>21</v>
      </c>
      <c r="P1639" s="2" t="s">
        <v>153</v>
      </c>
      <c r="Q1639">
        <v>5087777.78</v>
      </c>
      <c r="R1639">
        <v>5087777.78</v>
      </c>
      <c r="S1639">
        <v>0</v>
      </c>
      <c r="T1639" s="5">
        <v>0</v>
      </c>
    </row>
    <row r="1640" spans="2:20" x14ac:dyDescent="0.2">
      <c r="B1640" s="2">
        <v>1208463</v>
      </c>
      <c r="C1640" s="2" t="s">
        <v>32</v>
      </c>
      <c r="D1640" s="2" t="s">
        <v>60</v>
      </c>
      <c r="E1640" s="3">
        <v>45877.66574074074</v>
      </c>
      <c r="G1640" s="2" t="s">
        <v>937</v>
      </c>
      <c r="H1640" s="2">
        <v>1740407</v>
      </c>
      <c r="I1640" s="2" t="s">
        <v>418</v>
      </c>
      <c r="L1640" s="4" t="s">
        <v>422</v>
      </c>
      <c r="M1640" s="4">
        <f>+VLOOKUP(L1640,'Cotizacion menor valor'!$C$2:$M$60,11,0)</f>
        <v>3347515.15</v>
      </c>
      <c r="N1640" s="4" t="b">
        <f t="shared" si="25"/>
        <v>1</v>
      </c>
      <c r="O1640">
        <v>21</v>
      </c>
      <c r="P1640" s="2" t="s">
        <v>153</v>
      </c>
      <c r="Q1640">
        <v>3347515.15</v>
      </c>
      <c r="R1640">
        <v>3347515.15</v>
      </c>
      <c r="S1640">
        <v>0</v>
      </c>
      <c r="T1640" s="5">
        <v>0</v>
      </c>
    </row>
    <row r="1641" spans="2:20" x14ac:dyDescent="0.2">
      <c r="B1641" s="2">
        <v>1208463</v>
      </c>
      <c r="C1641" s="2" t="s">
        <v>32</v>
      </c>
      <c r="D1641" s="2" t="s">
        <v>60</v>
      </c>
      <c r="E1641" s="3">
        <v>45877.66574074074</v>
      </c>
      <c r="G1641" s="2" t="s">
        <v>937</v>
      </c>
      <c r="H1641" s="2">
        <v>1740408</v>
      </c>
      <c r="I1641" s="2" t="s">
        <v>431</v>
      </c>
      <c r="L1641" s="4" t="s">
        <v>435</v>
      </c>
      <c r="M1641" s="4">
        <f>+VLOOKUP(L1641,'Cotizacion menor valor'!$C$2:$M$60,11,0)</f>
        <v>1947760.9</v>
      </c>
      <c r="N1641" s="4" t="b">
        <f t="shared" si="25"/>
        <v>1</v>
      </c>
      <c r="O1641">
        <v>21</v>
      </c>
      <c r="P1641" s="2" t="s">
        <v>153</v>
      </c>
      <c r="Q1641">
        <v>1947760.9</v>
      </c>
      <c r="R1641">
        <v>1947760.9</v>
      </c>
      <c r="S1641">
        <v>0</v>
      </c>
      <c r="T1641" s="5">
        <v>0</v>
      </c>
    </row>
    <row r="1642" spans="2:20" x14ac:dyDescent="0.2">
      <c r="B1642" s="2">
        <v>1208463</v>
      </c>
      <c r="C1642" s="2" t="s">
        <v>32</v>
      </c>
      <c r="D1642" s="2" t="s">
        <v>60</v>
      </c>
      <c r="E1642" s="3">
        <v>45877.66574074074</v>
      </c>
      <c r="G1642" s="2" t="s">
        <v>937</v>
      </c>
      <c r="H1642" s="2">
        <v>1740409</v>
      </c>
      <c r="I1642" s="2" t="s">
        <v>444</v>
      </c>
      <c r="L1642" s="4" t="s">
        <v>448</v>
      </c>
      <c r="M1642" s="4">
        <f>+VLOOKUP(L1642,'Cotizacion menor valor'!$C$2:$M$60,11,0)</f>
        <v>2306665.77</v>
      </c>
      <c r="N1642" s="4" t="b">
        <f t="shared" si="25"/>
        <v>1</v>
      </c>
      <c r="O1642">
        <v>21</v>
      </c>
      <c r="P1642" s="2" t="s">
        <v>153</v>
      </c>
      <c r="Q1642">
        <v>2355091.08</v>
      </c>
      <c r="R1642">
        <v>2306665.77</v>
      </c>
      <c r="S1642">
        <v>1016931.51</v>
      </c>
      <c r="T1642" s="5">
        <v>2.0561969093781291E-2</v>
      </c>
    </row>
    <row r="1643" spans="2:20" x14ac:dyDescent="0.2">
      <c r="B1643" s="2">
        <v>1208463</v>
      </c>
      <c r="C1643" s="2" t="s">
        <v>32</v>
      </c>
      <c r="D1643" s="2" t="s">
        <v>60</v>
      </c>
      <c r="E1643" s="3">
        <v>45877.66574074074</v>
      </c>
      <c r="G1643" s="2" t="s">
        <v>937</v>
      </c>
      <c r="H1643" s="2">
        <v>1740410</v>
      </c>
      <c r="I1643" s="2" t="s">
        <v>457</v>
      </c>
      <c r="L1643" s="4" t="s">
        <v>461</v>
      </c>
      <c r="M1643" s="4">
        <f>+VLOOKUP(L1643,'Cotizacion menor valor'!$C$2:$M$60,11,0)</f>
        <v>2306665.77</v>
      </c>
      <c r="N1643" s="4" t="b">
        <f t="shared" si="25"/>
        <v>1</v>
      </c>
      <c r="O1643">
        <v>21</v>
      </c>
      <c r="P1643" s="2" t="s">
        <v>153</v>
      </c>
      <c r="Q1643">
        <v>2355091.08</v>
      </c>
      <c r="R1643">
        <v>2306665.77</v>
      </c>
      <c r="S1643">
        <v>1016931.51</v>
      </c>
      <c r="T1643" s="5">
        <v>2.0561969093781291E-2</v>
      </c>
    </row>
    <row r="1644" spans="2:20" x14ac:dyDescent="0.2">
      <c r="B1644" s="2">
        <v>1208463</v>
      </c>
      <c r="C1644" s="2" t="s">
        <v>32</v>
      </c>
      <c r="D1644" s="2" t="s">
        <v>60</v>
      </c>
      <c r="E1644" s="3">
        <v>45877.66574074074</v>
      </c>
      <c r="G1644" s="2" t="s">
        <v>937</v>
      </c>
      <c r="H1644" s="2">
        <v>1740411</v>
      </c>
      <c r="I1644" s="2" t="s">
        <v>470</v>
      </c>
      <c r="L1644" s="4" t="s">
        <v>474</v>
      </c>
      <c r="M1644" s="4">
        <f>+VLOOKUP(L1644,'Cotizacion menor valor'!$C$2:$M$60,11,0)</f>
        <v>962329</v>
      </c>
      <c r="N1644" s="4" t="b">
        <f t="shared" si="25"/>
        <v>1</v>
      </c>
      <c r="O1644">
        <v>21</v>
      </c>
      <c r="P1644" s="2" t="s">
        <v>153</v>
      </c>
      <c r="Q1644">
        <v>962329</v>
      </c>
      <c r="R1644">
        <v>962329</v>
      </c>
      <c r="S1644">
        <v>0</v>
      </c>
      <c r="T1644" s="5">
        <v>0</v>
      </c>
    </row>
    <row r="1645" spans="2:20" x14ac:dyDescent="0.2">
      <c r="B1645" s="2">
        <v>1208463</v>
      </c>
      <c r="C1645" s="2" t="s">
        <v>32</v>
      </c>
      <c r="D1645" s="2" t="s">
        <v>60</v>
      </c>
      <c r="E1645" s="3">
        <v>45877.66574074074</v>
      </c>
      <c r="G1645" s="2" t="s">
        <v>937</v>
      </c>
      <c r="H1645" s="2">
        <v>1740412</v>
      </c>
      <c r="I1645" s="2" t="s">
        <v>483</v>
      </c>
      <c r="L1645" s="4" t="s">
        <v>487</v>
      </c>
      <c r="M1645" s="4">
        <f>+VLOOKUP(L1645,'Cotizacion menor valor'!$C$2:$M$60,11,0)</f>
        <v>278177.25</v>
      </c>
      <c r="N1645" s="4" t="b">
        <f t="shared" si="25"/>
        <v>1</v>
      </c>
      <c r="O1645">
        <v>21</v>
      </c>
      <c r="P1645" s="2" t="s">
        <v>153</v>
      </c>
      <c r="Q1645">
        <v>278177.25</v>
      </c>
      <c r="R1645">
        <v>278177.25</v>
      </c>
      <c r="S1645">
        <v>0</v>
      </c>
      <c r="T1645" s="5">
        <v>0</v>
      </c>
    </row>
    <row r="1646" spans="2:20" x14ac:dyDescent="0.2">
      <c r="B1646" s="2">
        <v>1208463</v>
      </c>
      <c r="C1646" s="2" t="s">
        <v>32</v>
      </c>
      <c r="D1646" s="2" t="s">
        <v>60</v>
      </c>
      <c r="E1646" s="3">
        <v>45877.66574074074</v>
      </c>
      <c r="G1646" s="2" t="s">
        <v>937</v>
      </c>
      <c r="H1646" s="2">
        <v>1740413</v>
      </c>
      <c r="I1646" s="2" t="s">
        <v>496</v>
      </c>
      <c r="L1646" s="4" t="s">
        <v>500</v>
      </c>
      <c r="M1646" s="4">
        <f>+VLOOKUP(L1646,'Cotizacion menor valor'!$C$2:$M$60,11,0)</f>
        <v>278177.25</v>
      </c>
      <c r="N1646" s="4" t="b">
        <f t="shared" si="25"/>
        <v>1</v>
      </c>
      <c r="O1646">
        <v>21</v>
      </c>
      <c r="P1646" s="2" t="s">
        <v>153</v>
      </c>
      <c r="Q1646">
        <v>278177.25</v>
      </c>
      <c r="R1646">
        <v>278177.25</v>
      </c>
      <c r="S1646">
        <v>0</v>
      </c>
      <c r="T1646" s="5">
        <v>0</v>
      </c>
    </row>
    <row r="1647" spans="2:20" x14ac:dyDescent="0.2">
      <c r="B1647" s="2">
        <v>1208463</v>
      </c>
      <c r="C1647" s="2" t="s">
        <v>32</v>
      </c>
      <c r="D1647" s="2" t="s">
        <v>60</v>
      </c>
      <c r="E1647" s="3">
        <v>45877.66574074074</v>
      </c>
      <c r="G1647" s="2" t="s">
        <v>937</v>
      </c>
      <c r="H1647" s="2">
        <v>1740414</v>
      </c>
      <c r="I1647" s="2" t="s">
        <v>509</v>
      </c>
      <c r="L1647" s="4" t="s">
        <v>513</v>
      </c>
      <c r="M1647" s="4">
        <f>+VLOOKUP(L1647,'Cotizacion menor valor'!$C$2:$M$60,11,0)</f>
        <v>2471351.1</v>
      </c>
      <c r="N1647" s="4" t="b">
        <f t="shared" si="25"/>
        <v>1</v>
      </c>
      <c r="O1647">
        <v>21</v>
      </c>
      <c r="P1647" s="2" t="s">
        <v>153</v>
      </c>
      <c r="Q1647">
        <v>2846724.3</v>
      </c>
      <c r="R1647">
        <v>2471351.1</v>
      </c>
      <c r="S1647">
        <v>7882837.2000000002</v>
      </c>
      <c r="T1647" s="5">
        <v>0.13186145212586972</v>
      </c>
    </row>
    <row r="1648" spans="2:20" x14ac:dyDescent="0.2">
      <c r="B1648" s="2">
        <v>1208463</v>
      </c>
      <c r="C1648" s="2" t="s">
        <v>32</v>
      </c>
      <c r="D1648" s="2" t="s">
        <v>60</v>
      </c>
      <c r="E1648" s="3">
        <v>45877.66574074074</v>
      </c>
      <c r="G1648" s="2" t="s">
        <v>937</v>
      </c>
      <c r="H1648" s="2">
        <v>1740415</v>
      </c>
      <c r="I1648" s="2" t="s">
        <v>522</v>
      </c>
      <c r="L1648" s="4" t="s">
        <v>526</v>
      </c>
      <c r="M1648" s="4">
        <f>+VLOOKUP(L1648,'Cotizacion menor valor'!$C$2:$M$60,11,0)</f>
        <v>1948296.5</v>
      </c>
      <c r="N1648" s="4" t="b">
        <f t="shared" si="25"/>
        <v>1</v>
      </c>
      <c r="O1648">
        <v>21</v>
      </c>
      <c r="P1648" s="2" t="s">
        <v>153</v>
      </c>
      <c r="Q1648">
        <v>2175998.6</v>
      </c>
      <c r="R1648">
        <v>1948296.5</v>
      </c>
      <c r="S1648">
        <v>4781744.0999999996</v>
      </c>
      <c r="T1648" s="5">
        <v>0.10464257651636356</v>
      </c>
    </row>
    <row r="1649" spans="2:20" x14ac:dyDescent="0.2">
      <c r="B1649" s="2">
        <v>1208463</v>
      </c>
      <c r="C1649" s="2" t="s">
        <v>32</v>
      </c>
      <c r="D1649" s="2" t="s">
        <v>60</v>
      </c>
      <c r="E1649" s="3">
        <v>45877.66574074074</v>
      </c>
      <c r="G1649" s="2" t="s">
        <v>937</v>
      </c>
      <c r="H1649" s="2">
        <v>1740416</v>
      </c>
      <c r="I1649" s="2" t="s">
        <v>535</v>
      </c>
      <c r="L1649" s="4" t="s">
        <v>539</v>
      </c>
      <c r="M1649" s="4">
        <f>+VLOOKUP(L1649,'Cotizacion menor valor'!$C$2:$M$60,11,0)</f>
        <v>1948296.5</v>
      </c>
      <c r="N1649" s="4" t="b">
        <f t="shared" si="25"/>
        <v>1</v>
      </c>
      <c r="O1649">
        <v>21</v>
      </c>
      <c r="P1649" s="2" t="s">
        <v>153</v>
      </c>
      <c r="Q1649">
        <v>2175998.6</v>
      </c>
      <c r="R1649">
        <v>1948296.5</v>
      </c>
      <c r="S1649">
        <v>4781744.0999999996</v>
      </c>
      <c r="T1649" s="5">
        <v>0.10464257651636356</v>
      </c>
    </row>
    <row r="1650" spans="2:20" x14ac:dyDescent="0.2">
      <c r="B1650" s="2">
        <v>1208463</v>
      </c>
      <c r="C1650" s="2" t="s">
        <v>32</v>
      </c>
      <c r="D1650" s="2" t="s">
        <v>60</v>
      </c>
      <c r="E1650" s="3">
        <v>45877.66574074074</v>
      </c>
      <c r="G1650" s="2" t="s">
        <v>937</v>
      </c>
      <c r="H1650" s="2">
        <v>1740417</v>
      </c>
      <c r="I1650" s="2" t="s">
        <v>548</v>
      </c>
      <c r="L1650" s="4" t="s">
        <v>552</v>
      </c>
      <c r="M1650" s="4">
        <f>+VLOOKUP(L1650,'Cotizacion menor valor'!$C$2:$M$60,11,0)</f>
        <v>8006931.5999999996</v>
      </c>
      <c r="N1650" s="4" t="b">
        <f t="shared" si="25"/>
        <v>1</v>
      </c>
      <c r="O1650">
        <v>21</v>
      </c>
      <c r="P1650" s="2" t="s">
        <v>153</v>
      </c>
      <c r="Q1650">
        <v>9732372.1500000004</v>
      </c>
      <c r="R1650">
        <v>8006931.5999999996</v>
      </c>
      <c r="S1650">
        <v>36234251.549999997</v>
      </c>
      <c r="T1650" s="5">
        <v>0.17728879695583774</v>
      </c>
    </row>
    <row r="1651" spans="2:20" x14ac:dyDescent="0.2">
      <c r="B1651" s="2">
        <v>1208463</v>
      </c>
      <c r="C1651" s="2" t="s">
        <v>32</v>
      </c>
      <c r="D1651" s="2" t="s">
        <v>60</v>
      </c>
      <c r="E1651" s="3">
        <v>45877.66574074074</v>
      </c>
      <c r="G1651" s="2" t="s">
        <v>937</v>
      </c>
      <c r="H1651" s="2">
        <v>1740418</v>
      </c>
      <c r="I1651" s="2" t="s">
        <v>561</v>
      </c>
      <c r="L1651" s="4" t="s">
        <v>565</v>
      </c>
      <c r="M1651" s="4">
        <f>+VLOOKUP(L1651,'Cotizacion menor valor'!$C$2:$M$60,11,0)</f>
        <v>5892156.2000000002</v>
      </c>
      <c r="N1651" s="4" t="b">
        <f t="shared" si="25"/>
        <v>1</v>
      </c>
      <c r="O1651">
        <v>21</v>
      </c>
      <c r="P1651" s="2" t="s">
        <v>153</v>
      </c>
      <c r="Q1651">
        <v>7457024.9000000004</v>
      </c>
      <c r="R1651">
        <v>5892156.2000000002</v>
      </c>
      <c r="S1651">
        <v>32862242.699999999</v>
      </c>
      <c r="T1651" s="5">
        <v>0.20985161253786347</v>
      </c>
    </row>
    <row r="1652" spans="2:20" x14ac:dyDescent="0.2">
      <c r="B1652" s="2">
        <v>1208463</v>
      </c>
      <c r="C1652" s="2" t="s">
        <v>32</v>
      </c>
      <c r="D1652" s="2" t="s">
        <v>60</v>
      </c>
      <c r="E1652" s="3">
        <v>45877.66574074074</v>
      </c>
      <c r="G1652" s="2" t="s">
        <v>937</v>
      </c>
      <c r="H1652" s="2">
        <v>1740419</v>
      </c>
      <c r="I1652" s="2" t="s">
        <v>574</v>
      </c>
      <c r="L1652" s="4" t="s">
        <v>578</v>
      </c>
      <c r="M1652" s="4">
        <f>+VLOOKUP(L1652,'Cotizacion menor valor'!$C$2:$M$60,11,0)</f>
        <v>5892156.2000000002</v>
      </c>
      <c r="N1652" s="4" t="b">
        <f t="shared" si="25"/>
        <v>1</v>
      </c>
      <c r="O1652">
        <v>21</v>
      </c>
      <c r="P1652" s="2" t="s">
        <v>153</v>
      </c>
      <c r="Q1652">
        <v>7457024.9000000004</v>
      </c>
      <c r="R1652">
        <v>5892156.2000000002</v>
      </c>
      <c r="S1652">
        <v>32862242.699999999</v>
      </c>
      <c r="T1652" s="5">
        <v>0.20985161253786347</v>
      </c>
    </row>
    <row r="1653" spans="2:20" x14ac:dyDescent="0.2">
      <c r="B1653" s="2">
        <v>1208463</v>
      </c>
      <c r="C1653" s="2" t="s">
        <v>32</v>
      </c>
      <c r="D1653" s="2" t="s">
        <v>60</v>
      </c>
      <c r="E1653" s="3">
        <v>45877.66574074074</v>
      </c>
      <c r="G1653" s="2" t="s">
        <v>937</v>
      </c>
      <c r="H1653" s="2">
        <v>1740420</v>
      </c>
      <c r="I1653" s="2" t="s">
        <v>587</v>
      </c>
      <c r="L1653" s="4" t="s">
        <v>591</v>
      </c>
      <c r="M1653" s="4">
        <f>+VLOOKUP(L1653,'Cotizacion menor valor'!$C$2:$M$60,11,0)</f>
        <v>1694828.95</v>
      </c>
      <c r="N1653" s="4" t="b">
        <f t="shared" si="25"/>
        <v>1</v>
      </c>
      <c r="O1653">
        <v>21</v>
      </c>
      <c r="P1653" s="2" t="s">
        <v>153</v>
      </c>
      <c r="Q1653">
        <v>1694828.95</v>
      </c>
      <c r="R1653">
        <v>1694828.95</v>
      </c>
      <c r="S1653">
        <v>0</v>
      </c>
      <c r="T1653" s="5">
        <v>0</v>
      </c>
    </row>
    <row r="1654" spans="2:20" x14ac:dyDescent="0.2">
      <c r="B1654" s="2">
        <v>1208463</v>
      </c>
      <c r="C1654" s="2" t="s">
        <v>32</v>
      </c>
      <c r="D1654" s="2" t="s">
        <v>60</v>
      </c>
      <c r="E1654" s="3">
        <v>45877.66574074074</v>
      </c>
      <c r="G1654" s="2" t="s">
        <v>937</v>
      </c>
      <c r="H1654" s="2">
        <v>1740421</v>
      </c>
      <c r="I1654" s="2" t="s">
        <v>600</v>
      </c>
      <c r="L1654" s="4" t="s">
        <v>604</v>
      </c>
      <c r="M1654" s="4">
        <f>+VLOOKUP(L1654,'Cotizacion menor valor'!$C$2:$M$60,11,0)</f>
        <v>1935411.2</v>
      </c>
      <c r="N1654" s="4" t="b">
        <f t="shared" si="25"/>
        <v>1</v>
      </c>
      <c r="O1654">
        <v>21</v>
      </c>
      <c r="P1654" s="2" t="s">
        <v>153</v>
      </c>
      <c r="Q1654">
        <v>1935411.2</v>
      </c>
      <c r="R1654">
        <v>1935411.2</v>
      </c>
      <c r="S1654">
        <v>0</v>
      </c>
      <c r="T1654" s="5">
        <v>0</v>
      </c>
    </row>
    <row r="1655" spans="2:20" x14ac:dyDescent="0.2">
      <c r="B1655" s="2">
        <v>1208463</v>
      </c>
      <c r="C1655" s="2" t="s">
        <v>32</v>
      </c>
      <c r="D1655" s="2" t="s">
        <v>60</v>
      </c>
      <c r="E1655" s="3">
        <v>45877.66574074074</v>
      </c>
      <c r="G1655" s="2" t="s">
        <v>937</v>
      </c>
      <c r="H1655" s="2">
        <v>1740422</v>
      </c>
      <c r="I1655" s="2" t="s">
        <v>613</v>
      </c>
      <c r="L1655" s="4" t="s">
        <v>617</v>
      </c>
      <c r="M1655" s="4">
        <f>+VLOOKUP(L1655,'Cotizacion menor valor'!$C$2:$M$60,11,0)</f>
        <v>4886918.2</v>
      </c>
      <c r="N1655" s="4" t="b">
        <f t="shared" si="25"/>
        <v>1</v>
      </c>
      <c r="O1655">
        <v>21</v>
      </c>
      <c r="P1655" s="2" t="s">
        <v>153</v>
      </c>
      <c r="Q1655">
        <v>4886918.2</v>
      </c>
      <c r="R1655">
        <v>4886918.2</v>
      </c>
      <c r="S1655">
        <v>0</v>
      </c>
      <c r="T1655" s="5">
        <v>0</v>
      </c>
    </row>
    <row r="1656" spans="2:20" x14ac:dyDescent="0.2">
      <c r="B1656" s="2">
        <v>1208463</v>
      </c>
      <c r="C1656" s="2" t="s">
        <v>32</v>
      </c>
      <c r="D1656" s="2" t="s">
        <v>60</v>
      </c>
      <c r="E1656" s="3">
        <v>45877.66574074074</v>
      </c>
      <c r="G1656" s="2" t="s">
        <v>937</v>
      </c>
      <c r="H1656" s="2">
        <v>1740423</v>
      </c>
      <c r="I1656" s="2" t="s">
        <v>626</v>
      </c>
      <c r="L1656" s="4" t="s">
        <v>630</v>
      </c>
      <c r="M1656" s="4">
        <f>+VLOOKUP(L1656,'Cotizacion menor valor'!$C$2:$M$60,11,0)</f>
        <v>2168996.63</v>
      </c>
      <c r="N1656" s="4" t="b">
        <f t="shared" si="25"/>
        <v>1</v>
      </c>
      <c r="O1656">
        <v>21</v>
      </c>
      <c r="P1656" s="2" t="s">
        <v>153</v>
      </c>
      <c r="Q1656">
        <v>2168996.63</v>
      </c>
      <c r="R1656">
        <v>2168996.63</v>
      </c>
      <c r="S1656">
        <v>0</v>
      </c>
      <c r="T1656" s="5">
        <v>0</v>
      </c>
    </row>
    <row r="1657" spans="2:20" x14ac:dyDescent="0.2">
      <c r="B1657" s="2">
        <v>1208463</v>
      </c>
      <c r="C1657" s="2" t="s">
        <v>32</v>
      </c>
      <c r="D1657" s="2" t="s">
        <v>60</v>
      </c>
      <c r="E1657" s="3">
        <v>45877.66574074074</v>
      </c>
      <c r="G1657" s="2" t="s">
        <v>937</v>
      </c>
      <c r="H1657" s="2">
        <v>1740424</v>
      </c>
      <c r="I1657" s="2" t="s">
        <v>639</v>
      </c>
      <c r="L1657" t="s">
        <v>643</v>
      </c>
      <c r="M1657" s="4">
        <f>+VLOOKUP(L1657,'Cotizacion menor valor'!$C$2:$M$60,11,0)</f>
        <v>320683.68</v>
      </c>
      <c r="N1657" s="4" t="b">
        <f t="shared" si="25"/>
        <v>1</v>
      </c>
      <c r="O1657">
        <v>21</v>
      </c>
      <c r="P1657" s="2" t="s">
        <v>153</v>
      </c>
      <c r="Q1657">
        <v>424529.97</v>
      </c>
      <c r="R1657">
        <v>320683.68</v>
      </c>
      <c r="S1657">
        <v>2180772.09</v>
      </c>
      <c r="T1657" s="5">
        <v>0.24461474416046528</v>
      </c>
    </row>
    <row r="1658" spans="2:20" x14ac:dyDescent="0.2">
      <c r="B1658" s="2">
        <v>1208463</v>
      </c>
      <c r="C1658" s="2" t="s">
        <v>32</v>
      </c>
      <c r="D1658" s="2" t="s">
        <v>60</v>
      </c>
      <c r="E1658" s="3">
        <v>45877.66574074074</v>
      </c>
      <c r="G1658" s="2" t="s">
        <v>937</v>
      </c>
      <c r="H1658" s="2">
        <v>1740425</v>
      </c>
      <c r="I1658" s="2" t="s">
        <v>652</v>
      </c>
      <c r="L1658" s="4" t="s">
        <v>656</v>
      </c>
      <c r="M1658" s="4">
        <f>+VLOOKUP(L1658,'Cotizacion menor valor'!$C$2:$M$60,11,0)</f>
        <v>42581.88</v>
      </c>
      <c r="N1658" s="4" t="b">
        <f t="shared" si="25"/>
        <v>1</v>
      </c>
      <c r="O1658">
        <v>21</v>
      </c>
      <c r="P1658" s="2" t="s">
        <v>153</v>
      </c>
      <c r="Q1658">
        <v>42581.88</v>
      </c>
      <c r="R1658">
        <v>42581.88</v>
      </c>
      <c r="S1658">
        <v>0</v>
      </c>
      <c r="T1658" s="5">
        <v>0</v>
      </c>
    </row>
    <row r="1659" spans="2:20" x14ac:dyDescent="0.2">
      <c r="B1659" s="2">
        <v>1208463</v>
      </c>
      <c r="C1659" s="2" t="s">
        <v>32</v>
      </c>
      <c r="D1659" s="2" t="s">
        <v>60</v>
      </c>
      <c r="E1659" s="3">
        <v>45877.66574074074</v>
      </c>
      <c r="G1659" s="2" t="s">
        <v>937</v>
      </c>
      <c r="H1659" s="2">
        <v>1740426</v>
      </c>
      <c r="I1659" s="2" t="s">
        <v>665</v>
      </c>
      <c r="L1659" s="4" t="s">
        <v>669</v>
      </c>
      <c r="M1659" s="4">
        <f>+VLOOKUP(L1659,'Cotizacion menor valor'!$C$2:$M$60,11,0)</f>
        <v>2020798.2</v>
      </c>
      <c r="N1659" s="4" t="b">
        <f t="shared" si="25"/>
        <v>1</v>
      </c>
      <c r="O1659">
        <v>21</v>
      </c>
      <c r="P1659" s="2" t="s">
        <v>153</v>
      </c>
      <c r="Q1659">
        <v>2020798.2</v>
      </c>
      <c r="R1659">
        <v>2020798.2</v>
      </c>
      <c r="S1659">
        <v>0</v>
      </c>
      <c r="T1659" s="5">
        <v>0</v>
      </c>
    </row>
    <row r="1660" spans="2:20" x14ac:dyDescent="0.2">
      <c r="B1660" s="2">
        <v>1208463</v>
      </c>
      <c r="C1660" s="2" t="s">
        <v>32</v>
      </c>
      <c r="D1660" s="2" t="s">
        <v>60</v>
      </c>
      <c r="E1660" s="3">
        <v>45877.66574074074</v>
      </c>
      <c r="G1660" s="2" t="s">
        <v>937</v>
      </c>
      <c r="H1660" s="2">
        <v>1740427</v>
      </c>
      <c r="I1660" s="2" t="s">
        <v>678</v>
      </c>
      <c r="L1660" s="4" t="s">
        <v>682</v>
      </c>
      <c r="M1660" s="4">
        <f>+VLOOKUP(L1660,'Cotizacion menor valor'!$C$2:$M$60,11,0)</f>
        <v>2203927.0499999998</v>
      </c>
      <c r="N1660" s="4" t="b">
        <f t="shared" si="25"/>
        <v>1</v>
      </c>
      <c r="O1660">
        <v>21</v>
      </c>
      <c r="P1660" s="2" t="s">
        <v>153</v>
      </c>
      <c r="Q1660">
        <v>2203927.0499999998</v>
      </c>
      <c r="R1660">
        <v>2203927.0499999998</v>
      </c>
      <c r="S1660">
        <v>0</v>
      </c>
      <c r="T1660" s="5">
        <v>0</v>
      </c>
    </row>
    <row r="1661" spans="2:20" x14ac:dyDescent="0.2">
      <c r="B1661" s="2">
        <v>1208463</v>
      </c>
      <c r="C1661" s="2" t="s">
        <v>32</v>
      </c>
      <c r="D1661" s="2" t="s">
        <v>60</v>
      </c>
      <c r="E1661" s="3">
        <v>45877.66574074074</v>
      </c>
      <c r="G1661" s="2" t="s">
        <v>937</v>
      </c>
      <c r="H1661" s="2">
        <v>1740428</v>
      </c>
      <c r="I1661" s="2" t="s">
        <v>691</v>
      </c>
      <c r="L1661" s="4" t="s">
        <v>695</v>
      </c>
      <c r="M1661" s="4">
        <f>+VLOOKUP(L1661,'Cotizacion menor valor'!$C$2:$M$60,11,0)</f>
        <v>1609977.55</v>
      </c>
      <c r="N1661" s="4" t="b">
        <f t="shared" si="25"/>
        <v>1</v>
      </c>
      <c r="O1661">
        <v>21</v>
      </c>
      <c r="P1661" s="2" t="s">
        <v>153</v>
      </c>
      <c r="Q1661">
        <v>3389657.9</v>
      </c>
      <c r="R1661">
        <v>1609977.55</v>
      </c>
      <c r="S1661">
        <v>37373287.350000001</v>
      </c>
      <c r="T1661" s="5">
        <v>0.52503243763920837</v>
      </c>
    </row>
    <row r="1662" spans="2:20" x14ac:dyDescent="0.2">
      <c r="B1662" s="2">
        <v>1208463</v>
      </c>
      <c r="C1662" s="2" t="s">
        <v>32</v>
      </c>
      <c r="D1662" s="2" t="s">
        <v>60</v>
      </c>
      <c r="E1662" s="3">
        <v>45877.66574074074</v>
      </c>
      <c r="G1662" s="2" t="s">
        <v>937</v>
      </c>
      <c r="H1662" s="2">
        <v>1740429</v>
      </c>
      <c r="I1662" s="2" t="s">
        <v>704</v>
      </c>
      <c r="L1662" s="4" t="s">
        <v>708</v>
      </c>
      <c r="M1662" s="4">
        <f>+VLOOKUP(L1662,'Cotizacion menor valor'!$C$2:$M$60,11,0)</f>
        <v>784886.22</v>
      </c>
      <c r="N1662" s="4" t="b">
        <f t="shared" si="25"/>
        <v>1</v>
      </c>
      <c r="O1662">
        <v>21</v>
      </c>
      <c r="P1662" s="2" t="s">
        <v>153</v>
      </c>
      <c r="Q1662">
        <v>888550.56</v>
      </c>
      <c r="R1662">
        <v>784886.22</v>
      </c>
      <c r="S1662">
        <v>2176951.14</v>
      </c>
      <c r="T1662" s="5">
        <v>0.11666678821292961</v>
      </c>
    </row>
    <row r="1663" spans="2:20" x14ac:dyDescent="0.2">
      <c r="B1663" s="2">
        <v>1208463</v>
      </c>
      <c r="C1663" s="2" t="s">
        <v>32</v>
      </c>
      <c r="D1663" s="2" t="s">
        <v>60</v>
      </c>
      <c r="E1663" s="3">
        <v>45877.66574074074</v>
      </c>
      <c r="G1663" s="2" t="s">
        <v>937</v>
      </c>
      <c r="H1663" s="2">
        <v>1740430</v>
      </c>
      <c r="I1663" s="2" t="s">
        <v>717</v>
      </c>
      <c r="L1663" s="4" t="s">
        <v>721</v>
      </c>
      <c r="M1663" s="4">
        <f>+VLOOKUP(L1663,'Cotizacion menor valor'!$C$2:$M$60,11,0)</f>
        <v>1808913.23</v>
      </c>
      <c r="N1663" s="4" t="b">
        <f t="shared" si="25"/>
        <v>1</v>
      </c>
      <c r="O1663">
        <v>21</v>
      </c>
      <c r="P1663" s="2" t="s">
        <v>153</v>
      </c>
      <c r="Q1663">
        <v>1808913.23</v>
      </c>
      <c r="R1663">
        <v>1808913.23</v>
      </c>
      <c r="S1663">
        <v>0</v>
      </c>
      <c r="T1663" s="5">
        <v>0</v>
      </c>
    </row>
    <row r="1664" spans="2:20" x14ac:dyDescent="0.2">
      <c r="B1664" s="2">
        <v>1208463</v>
      </c>
      <c r="C1664" s="2" t="s">
        <v>32</v>
      </c>
      <c r="D1664" s="2" t="s">
        <v>60</v>
      </c>
      <c r="E1664" s="3">
        <v>45877.66574074074</v>
      </c>
      <c r="G1664" s="2" t="s">
        <v>937</v>
      </c>
      <c r="H1664" s="2">
        <v>1740431</v>
      </c>
      <c r="I1664" s="2" t="s">
        <v>730</v>
      </c>
      <c r="L1664" s="4" t="s">
        <v>734</v>
      </c>
      <c r="M1664" s="4">
        <f>+VLOOKUP(L1664,'Cotizacion menor valor'!$C$2:$M$60,11,0)</f>
        <v>360340.35</v>
      </c>
      <c r="N1664" s="4" t="b">
        <f t="shared" si="25"/>
        <v>1</v>
      </c>
      <c r="O1664">
        <v>21</v>
      </c>
      <c r="P1664" s="2" t="s">
        <v>153</v>
      </c>
      <c r="Q1664">
        <v>2824713.2</v>
      </c>
      <c r="R1664">
        <v>360340.35</v>
      </c>
      <c r="S1664">
        <v>51751829.850000001</v>
      </c>
      <c r="T1664" s="5">
        <v>0.87243294292673679</v>
      </c>
    </row>
    <row r="1665" spans="2:20" x14ac:dyDescent="0.2">
      <c r="B1665" s="2">
        <v>1208463</v>
      </c>
      <c r="C1665" s="2" t="s">
        <v>32</v>
      </c>
      <c r="D1665" s="2" t="s">
        <v>60</v>
      </c>
      <c r="E1665" s="3">
        <v>45877.66574074074</v>
      </c>
      <c r="G1665" s="2" t="s">
        <v>937</v>
      </c>
      <c r="H1665" s="2">
        <v>1740432</v>
      </c>
      <c r="I1665" s="2" t="s">
        <v>743</v>
      </c>
      <c r="L1665" s="4" t="s">
        <v>747</v>
      </c>
      <c r="M1665" s="4">
        <f>+VLOOKUP(L1665,'Cotizacion menor valor'!$C$2:$M$60,11,0)</f>
        <v>5197933.74</v>
      </c>
      <c r="N1665" s="4" t="b">
        <f t="shared" si="25"/>
        <v>1</v>
      </c>
      <c r="O1665">
        <v>21</v>
      </c>
      <c r="P1665" s="2" t="s">
        <v>153</v>
      </c>
      <c r="Q1665">
        <v>11419794.66</v>
      </c>
      <c r="R1665">
        <v>5197933.74</v>
      </c>
      <c r="S1665">
        <v>130659079.31999999</v>
      </c>
      <c r="T1665" s="5">
        <v>0.54483124305144026</v>
      </c>
    </row>
    <row r="1666" spans="2:20" x14ac:dyDescent="0.2">
      <c r="B1666" s="2">
        <v>1208463</v>
      </c>
      <c r="C1666" s="2" t="s">
        <v>32</v>
      </c>
      <c r="D1666" s="2" t="s">
        <v>60</v>
      </c>
      <c r="E1666" s="3">
        <v>45877.66574074074</v>
      </c>
      <c r="G1666" s="2" t="s">
        <v>937</v>
      </c>
      <c r="H1666" s="2">
        <v>1740433</v>
      </c>
      <c r="I1666" s="2" t="s">
        <v>756</v>
      </c>
      <c r="L1666" s="4" t="s">
        <v>760</v>
      </c>
      <c r="M1666" s="4">
        <f>+VLOOKUP(L1666,'Cotizacion menor valor'!$C$2:$M$60,11,0)</f>
        <v>1401935.47</v>
      </c>
      <c r="N1666" s="4" t="b">
        <f t="shared" si="25"/>
        <v>1</v>
      </c>
      <c r="O1666">
        <v>21</v>
      </c>
      <c r="P1666" s="2" t="s">
        <v>153</v>
      </c>
      <c r="Q1666">
        <v>1401935.47</v>
      </c>
      <c r="R1666">
        <v>1401935.47</v>
      </c>
      <c r="S1666">
        <v>0</v>
      </c>
      <c r="T1666" s="5">
        <v>0</v>
      </c>
    </row>
    <row r="1667" spans="2:20" x14ac:dyDescent="0.2">
      <c r="B1667" s="2">
        <v>1208463</v>
      </c>
      <c r="C1667" s="2" t="s">
        <v>32</v>
      </c>
      <c r="D1667" s="2" t="s">
        <v>60</v>
      </c>
      <c r="E1667" s="3">
        <v>45877.66574074074</v>
      </c>
      <c r="G1667" s="2" t="s">
        <v>937</v>
      </c>
      <c r="H1667" s="2">
        <v>1740434</v>
      </c>
      <c r="I1667" s="2" t="s">
        <v>769</v>
      </c>
      <c r="L1667" s="4" t="s">
        <v>773</v>
      </c>
      <c r="M1667" s="4">
        <f>+VLOOKUP(L1667,'Cotizacion menor valor'!$C$2:$M$60,11,0)</f>
        <v>463017.98</v>
      </c>
      <c r="N1667" s="4" t="b">
        <f t="shared" ref="N1667:N1730" si="26">IFERROR(M1667=R1667,"n/a")</f>
        <v>1</v>
      </c>
      <c r="O1667">
        <v>21</v>
      </c>
      <c r="P1667" s="2" t="s">
        <v>153</v>
      </c>
      <c r="Q1667">
        <v>993037.24</v>
      </c>
      <c r="R1667">
        <v>463017.98</v>
      </c>
      <c r="S1667">
        <v>11130404.460000001</v>
      </c>
      <c r="T1667" s="5">
        <v>0.53373553241568261</v>
      </c>
    </row>
    <row r="1668" spans="2:20" x14ac:dyDescent="0.2">
      <c r="B1668" s="2">
        <v>1208463</v>
      </c>
      <c r="C1668" s="2" t="s">
        <v>32</v>
      </c>
      <c r="D1668" s="2" t="s">
        <v>60</v>
      </c>
      <c r="E1668" s="3">
        <v>45877.66574074074</v>
      </c>
      <c r="G1668" s="2" t="s">
        <v>937</v>
      </c>
      <c r="H1668" s="2">
        <v>1740435</v>
      </c>
      <c r="I1668" s="2" t="s">
        <v>782</v>
      </c>
      <c r="L1668" s="4" t="s">
        <v>786</v>
      </c>
      <c r="M1668" s="4">
        <f>+VLOOKUP(L1668,'Cotizacion menor valor'!$C$2:$M$60,11,0)</f>
        <v>1287767.8</v>
      </c>
      <c r="N1668" s="4" t="b">
        <f t="shared" si="26"/>
        <v>1</v>
      </c>
      <c r="O1668">
        <v>21</v>
      </c>
      <c r="P1668" s="2" t="s">
        <v>153</v>
      </c>
      <c r="Q1668">
        <v>1864526.6</v>
      </c>
      <c r="R1668">
        <v>1287767.8</v>
      </c>
      <c r="S1668">
        <v>12111934.800000001</v>
      </c>
      <c r="T1668" s="5">
        <v>0.30933256731226039</v>
      </c>
    </row>
    <row r="1669" spans="2:20" x14ac:dyDescent="0.2">
      <c r="B1669" s="2">
        <v>1208463</v>
      </c>
      <c r="C1669" s="2" t="s">
        <v>32</v>
      </c>
      <c r="D1669" s="2" t="s">
        <v>60</v>
      </c>
      <c r="E1669" s="3">
        <v>45877.66574074074</v>
      </c>
      <c r="G1669" s="2" t="s">
        <v>937</v>
      </c>
      <c r="H1669" s="2">
        <v>1740436</v>
      </c>
      <c r="I1669" s="2" t="s">
        <v>795</v>
      </c>
      <c r="L1669" s="4" t="s">
        <v>799</v>
      </c>
      <c r="M1669" s="4">
        <f>+VLOOKUP(L1669,'Cotizacion menor valor'!$C$2:$M$60,11,0)</f>
        <v>711988.41</v>
      </c>
      <c r="N1669" s="4" t="b">
        <f t="shared" si="26"/>
        <v>1</v>
      </c>
      <c r="O1669">
        <v>21</v>
      </c>
      <c r="P1669" s="2" t="s">
        <v>153</v>
      </c>
      <c r="Q1669">
        <v>3077840.67</v>
      </c>
      <c r="R1669">
        <v>711988.41</v>
      </c>
      <c r="S1669">
        <v>49682897.460000001</v>
      </c>
      <c r="T1669" s="5">
        <v>0.76867275264122104</v>
      </c>
    </row>
    <row r="1670" spans="2:20" x14ac:dyDescent="0.2">
      <c r="B1670" s="2">
        <v>1208463</v>
      </c>
      <c r="C1670" s="2" t="s">
        <v>32</v>
      </c>
      <c r="D1670" s="2" t="s">
        <v>60</v>
      </c>
      <c r="E1670" s="3">
        <v>45877.66574074074</v>
      </c>
      <c r="G1670" s="2" t="s">
        <v>937</v>
      </c>
      <c r="H1670" s="2">
        <v>1740437</v>
      </c>
      <c r="I1670" s="2" t="s">
        <v>808</v>
      </c>
      <c r="L1670" s="4" t="s">
        <v>812</v>
      </c>
      <c r="M1670" s="4">
        <f>+VLOOKUP(L1670,'Cotizacion menor valor'!$C$2:$M$60,11,0)</f>
        <v>302802.92</v>
      </c>
      <c r="N1670" s="4" t="b">
        <f t="shared" si="26"/>
        <v>1</v>
      </c>
      <c r="O1670">
        <v>21</v>
      </c>
      <c r="P1670" s="2" t="s">
        <v>153</v>
      </c>
      <c r="Q1670">
        <v>806277.36</v>
      </c>
      <c r="R1670">
        <v>302802.92</v>
      </c>
      <c r="S1670">
        <v>10572963.24</v>
      </c>
      <c r="T1670" s="5">
        <v>0.62444323129698198</v>
      </c>
    </row>
    <row r="1671" spans="2:20" x14ac:dyDescent="0.2">
      <c r="B1671" s="2">
        <v>1208463</v>
      </c>
      <c r="C1671" s="2" t="s">
        <v>32</v>
      </c>
      <c r="D1671" s="2" t="s">
        <v>60</v>
      </c>
      <c r="E1671" s="3">
        <v>45877.66574074074</v>
      </c>
      <c r="G1671" s="2" t="s">
        <v>937</v>
      </c>
      <c r="H1671" s="2">
        <v>1740438</v>
      </c>
      <c r="I1671" s="2" t="s">
        <v>821</v>
      </c>
      <c r="L1671" s="4" t="s">
        <v>825</v>
      </c>
      <c r="M1671" s="4">
        <f>+VLOOKUP(L1671,'Cotizacion menor valor'!$C$2:$M$60,11,0)</f>
        <v>10613242.800000001</v>
      </c>
      <c r="N1671" s="4" t="b">
        <f t="shared" si="26"/>
        <v>1</v>
      </c>
      <c r="O1671">
        <v>21</v>
      </c>
      <c r="P1671" s="2" t="s">
        <v>153</v>
      </c>
      <c r="Q1671">
        <v>14150990.4</v>
      </c>
      <c r="R1671">
        <v>10613242.800000001</v>
      </c>
      <c r="S1671">
        <v>74292699.599999994</v>
      </c>
      <c r="T1671" s="5">
        <v>0.25</v>
      </c>
    </row>
    <row r="1672" spans="2:20" x14ac:dyDescent="0.2">
      <c r="B1672" s="2">
        <v>1208463</v>
      </c>
      <c r="C1672" s="2" t="s">
        <v>32</v>
      </c>
      <c r="D1672" s="2" t="s">
        <v>60</v>
      </c>
      <c r="E1672" s="3">
        <v>45877.66574074074</v>
      </c>
      <c r="G1672" s="2" t="s">
        <v>937</v>
      </c>
      <c r="H1672" s="2">
        <v>1740439</v>
      </c>
      <c r="I1672" s="2" t="s">
        <v>834</v>
      </c>
      <c r="L1672" s="4" t="s">
        <v>838</v>
      </c>
      <c r="M1672" s="4">
        <f>+VLOOKUP(L1672,'Cotizacion menor valor'!$C$2:$M$60,11,0)</f>
        <v>3784567.2</v>
      </c>
      <c r="N1672" s="4" t="b">
        <f t="shared" si="26"/>
        <v>1</v>
      </c>
      <c r="O1672">
        <v>21</v>
      </c>
      <c r="P1672" s="2" t="s">
        <v>153</v>
      </c>
      <c r="Q1672">
        <v>3784567.2</v>
      </c>
      <c r="R1672">
        <v>3784567.2</v>
      </c>
      <c r="S1672">
        <v>0</v>
      </c>
      <c r="T1672" s="5">
        <v>0</v>
      </c>
    </row>
    <row r="1673" spans="2:20" x14ac:dyDescent="0.2">
      <c r="B1673" s="2">
        <v>1208463</v>
      </c>
      <c r="C1673" s="2" t="s">
        <v>32</v>
      </c>
      <c r="D1673" s="2" t="s">
        <v>60</v>
      </c>
      <c r="E1673" s="3">
        <v>45877.66574074074</v>
      </c>
      <c r="G1673" s="2" t="s">
        <v>937</v>
      </c>
      <c r="H1673" s="2">
        <v>1740440</v>
      </c>
      <c r="I1673" s="2" t="s">
        <v>847</v>
      </c>
      <c r="L1673" s="31" t="s">
        <v>847</v>
      </c>
      <c r="M1673" s="4" t="e">
        <f>+VLOOKUP(L1673,'Cotizacion menor valor'!$C$2:$M$60,11,0)</f>
        <v>#N/A</v>
      </c>
      <c r="N1673" s="4" t="str">
        <f t="shared" si="26"/>
        <v>n/a</v>
      </c>
      <c r="O1673">
        <v>1</v>
      </c>
      <c r="P1673" s="2" t="s">
        <v>153</v>
      </c>
      <c r="Q1673">
        <v>0</v>
      </c>
      <c r="R1673">
        <v>0</v>
      </c>
      <c r="S1673">
        <v>0</v>
      </c>
      <c r="T1673" s="5"/>
    </row>
    <row r="1674" spans="2:20" x14ac:dyDescent="0.2">
      <c r="B1674" s="2">
        <v>1208463</v>
      </c>
      <c r="C1674" s="2" t="s">
        <v>32</v>
      </c>
      <c r="D1674" s="2" t="s">
        <v>60</v>
      </c>
      <c r="E1674" s="3">
        <v>45877.66574074074</v>
      </c>
      <c r="G1674" s="2" t="s">
        <v>937</v>
      </c>
      <c r="H1674" s="2">
        <v>1740441</v>
      </c>
      <c r="I1674" s="2" t="s">
        <v>860</v>
      </c>
      <c r="L1674" s="31" t="s">
        <v>860</v>
      </c>
      <c r="M1674" s="4" t="e">
        <f>+VLOOKUP(L1674,'Cotizacion menor valor'!$C$2:$M$60,11,0)</f>
        <v>#N/A</v>
      </c>
      <c r="N1674" s="4" t="str">
        <f t="shared" si="26"/>
        <v>n/a</v>
      </c>
      <c r="O1674">
        <v>1</v>
      </c>
      <c r="P1674" s="2" t="s">
        <v>153</v>
      </c>
      <c r="Q1674">
        <v>3640399765.46</v>
      </c>
      <c r="R1674">
        <v>3564766039.3800001</v>
      </c>
      <c r="S1674">
        <v>75633726.079999998</v>
      </c>
      <c r="T1674" s="5">
        <v>2.0776214414035085E-2</v>
      </c>
    </row>
    <row r="1675" spans="2:20" x14ac:dyDescent="0.2">
      <c r="B1675" s="2">
        <v>1208463</v>
      </c>
      <c r="C1675" s="2" t="s">
        <v>32</v>
      </c>
      <c r="D1675" s="2" t="s">
        <v>60</v>
      </c>
      <c r="E1675" s="3">
        <v>45877.66574074074</v>
      </c>
      <c r="G1675" s="2" t="s">
        <v>937</v>
      </c>
      <c r="H1675" s="2">
        <v>1740442</v>
      </c>
      <c r="I1675" s="2" t="s">
        <v>873</v>
      </c>
      <c r="L1675" s="31" t="s">
        <v>873</v>
      </c>
      <c r="M1675" s="4" t="e">
        <f>+VLOOKUP(L1675,'Cotizacion menor valor'!$C$2:$M$60,11,0)</f>
        <v>#N/A</v>
      </c>
      <c r="N1675" s="4" t="str">
        <f t="shared" si="26"/>
        <v>n/a</v>
      </c>
      <c r="O1675">
        <v>1</v>
      </c>
      <c r="P1675" s="2" t="s">
        <v>153</v>
      </c>
      <c r="Q1675">
        <v>691675955.44000006</v>
      </c>
      <c r="R1675">
        <v>677305547.48000002</v>
      </c>
      <c r="S1675">
        <v>14370407.960000001</v>
      </c>
      <c r="T1675" s="5">
        <v>2.0776214420896656E-2</v>
      </c>
    </row>
    <row r="1676" spans="2:20" x14ac:dyDescent="0.2">
      <c r="B1676" s="2">
        <v>1209867</v>
      </c>
      <c r="C1676" s="2" t="s">
        <v>33</v>
      </c>
      <c r="D1676" s="2" t="s">
        <v>61</v>
      </c>
      <c r="E1676" s="3">
        <v>45881.601446759261</v>
      </c>
      <c r="G1676" s="2" t="s">
        <v>937</v>
      </c>
      <c r="H1676" s="2">
        <v>1740381</v>
      </c>
      <c r="I1676" s="2" t="s">
        <v>64</v>
      </c>
      <c r="L1676" s="4" t="s">
        <v>993</v>
      </c>
      <c r="M1676" s="4" t="e">
        <f>+VLOOKUP(L1676,'Cotizacion menor valor'!$C$2:$M$60,11,0)</f>
        <v>#N/A</v>
      </c>
      <c r="N1676" s="4" t="str">
        <f t="shared" si="26"/>
        <v>n/a</v>
      </c>
      <c r="O1676">
        <v>21</v>
      </c>
      <c r="P1676" s="2" t="s">
        <v>84</v>
      </c>
      <c r="Q1676">
        <v>1450014991.3499999</v>
      </c>
      <c r="R1676">
        <v>1450014991.3499999</v>
      </c>
      <c r="S1676">
        <v>0</v>
      </c>
      <c r="T1676" s="5">
        <v>0</v>
      </c>
    </row>
    <row r="1677" spans="2:20" x14ac:dyDescent="0.2">
      <c r="B1677" s="2">
        <v>1209867</v>
      </c>
      <c r="C1677" s="2" t="s">
        <v>33</v>
      </c>
      <c r="D1677" s="2" t="s">
        <v>61</v>
      </c>
      <c r="E1677" s="3">
        <v>45881.601446759261</v>
      </c>
      <c r="G1677" s="2" t="s">
        <v>937</v>
      </c>
      <c r="H1677" s="2">
        <v>1740382</v>
      </c>
      <c r="I1677" s="2" t="s">
        <v>92</v>
      </c>
      <c r="L1677" s="4" t="s">
        <v>994</v>
      </c>
      <c r="M1677" s="4" t="e">
        <f>+VLOOKUP(L1677,'Cotizacion menor valor'!$C$2:$M$60,11,0)</f>
        <v>#N/A</v>
      </c>
      <c r="N1677" s="4" t="str">
        <f t="shared" si="26"/>
        <v>n/a</v>
      </c>
      <c r="O1677">
        <v>21</v>
      </c>
      <c r="P1677" s="2" t="s">
        <v>84</v>
      </c>
      <c r="Q1677">
        <v>9590460</v>
      </c>
      <c r="R1677">
        <v>9590460</v>
      </c>
      <c r="S1677">
        <v>0</v>
      </c>
      <c r="T1677" s="5">
        <v>0</v>
      </c>
    </row>
    <row r="1678" spans="2:20" x14ac:dyDescent="0.2">
      <c r="B1678" s="2">
        <v>1209867</v>
      </c>
      <c r="C1678" s="2" t="s">
        <v>33</v>
      </c>
      <c r="D1678" s="2" t="s">
        <v>61</v>
      </c>
      <c r="E1678" s="3">
        <v>45881.601446759261</v>
      </c>
      <c r="G1678" s="2" t="s">
        <v>937</v>
      </c>
      <c r="H1678" s="2">
        <v>1740383</v>
      </c>
      <c r="I1678" s="2" t="s">
        <v>105</v>
      </c>
      <c r="L1678" s="31" t="s">
        <v>997</v>
      </c>
      <c r="M1678" s="4" t="e">
        <f>+VLOOKUP(L1678,'Cotizacion menor valor'!$C$2:$M$60,11,0)</f>
        <v>#N/A</v>
      </c>
      <c r="N1678" s="4" t="str">
        <f t="shared" si="26"/>
        <v>n/a</v>
      </c>
      <c r="O1678">
        <v>21</v>
      </c>
      <c r="P1678" s="2" t="s">
        <v>84</v>
      </c>
      <c r="Q1678">
        <v>935307.52</v>
      </c>
      <c r="R1678">
        <v>935307.52</v>
      </c>
      <c r="S1678">
        <v>0</v>
      </c>
      <c r="T1678" s="5">
        <v>0</v>
      </c>
    </row>
    <row r="1679" spans="2:20" x14ac:dyDescent="0.2">
      <c r="B1679" s="2">
        <v>1209867</v>
      </c>
      <c r="C1679" s="2" t="s">
        <v>33</v>
      </c>
      <c r="D1679" s="2" t="s">
        <v>61</v>
      </c>
      <c r="E1679" s="3">
        <v>45881.601446759261</v>
      </c>
      <c r="G1679" s="2" t="s">
        <v>937</v>
      </c>
      <c r="H1679" s="2">
        <v>1740384</v>
      </c>
      <c r="I1679" s="2" t="s">
        <v>118</v>
      </c>
      <c r="L1679" s="4" t="s">
        <v>995</v>
      </c>
      <c r="M1679" s="4" t="e">
        <f>+VLOOKUP(L1679,'Cotizacion menor valor'!$C$2:$M$60,11,0)</f>
        <v>#N/A</v>
      </c>
      <c r="N1679" s="4" t="str">
        <f t="shared" si="26"/>
        <v>n/a</v>
      </c>
      <c r="O1679">
        <v>21</v>
      </c>
      <c r="P1679" s="2" t="s">
        <v>84</v>
      </c>
      <c r="Q1679">
        <v>87282455.790000007</v>
      </c>
      <c r="R1679">
        <v>87282455.790000007</v>
      </c>
      <c r="S1679">
        <v>0</v>
      </c>
      <c r="T1679" s="5">
        <v>0</v>
      </c>
    </row>
    <row r="1680" spans="2:20" x14ac:dyDescent="0.2">
      <c r="B1680" s="2">
        <v>1209867</v>
      </c>
      <c r="C1680" s="2" t="s">
        <v>33</v>
      </c>
      <c r="D1680" s="2" t="s">
        <v>61</v>
      </c>
      <c r="E1680" s="3">
        <v>45881.601446759261</v>
      </c>
      <c r="G1680" s="2" t="s">
        <v>937</v>
      </c>
      <c r="H1680" s="2">
        <v>1740385</v>
      </c>
      <c r="I1680" s="2" t="s">
        <v>131</v>
      </c>
      <c r="L1680" s="4" t="s">
        <v>996</v>
      </c>
      <c r="M1680" s="4" t="e">
        <f>+VLOOKUP(L1680,'Cotizacion menor valor'!$C$2:$M$60,11,0)</f>
        <v>#N/A</v>
      </c>
      <c r="N1680" s="4" t="str">
        <f t="shared" si="26"/>
        <v>n/a</v>
      </c>
      <c r="O1680">
        <v>21</v>
      </c>
      <c r="P1680" s="2" t="s">
        <v>84</v>
      </c>
      <c r="Q1680">
        <v>25340067.809999999</v>
      </c>
      <c r="R1680">
        <v>25340067.809999999</v>
      </c>
      <c r="S1680">
        <v>0</v>
      </c>
      <c r="T1680" s="5">
        <v>0</v>
      </c>
    </row>
    <row r="1681" spans="2:20" x14ac:dyDescent="0.2">
      <c r="B1681" s="2">
        <v>1209867</v>
      </c>
      <c r="C1681" s="2" t="s">
        <v>33</v>
      </c>
      <c r="D1681" s="2" t="s">
        <v>61</v>
      </c>
      <c r="E1681" s="3">
        <v>45881.601446759261</v>
      </c>
      <c r="G1681" s="2" t="s">
        <v>937</v>
      </c>
      <c r="H1681" s="2">
        <v>1740386</v>
      </c>
      <c r="I1681" s="2" t="s">
        <v>144</v>
      </c>
      <c r="L1681" s="4" t="s">
        <v>148</v>
      </c>
      <c r="M1681" s="4">
        <f>+VLOOKUP(L1681,'Cotizacion menor valor'!$C$2:$M$60,11,0)</f>
        <v>2885395.65</v>
      </c>
      <c r="N1681" s="4" t="b">
        <f t="shared" si="26"/>
        <v>1</v>
      </c>
      <c r="O1681">
        <v>21</v>
      </c>
      <c r="P1681" s="2" t="s">
        <v>153</v>
      </c>
      <c r="Q1681">
        <v>3107185.55</v>
      </c>
      <c r="R1681">
        <v>2885395.65</v>
      </c>
      <c r="S1681">
        <v>4657587.9000000004</v>
      </c>
      <c r="T1681" s="5">
        <v>7.1379676698097416E-2</v>
      </c>
    </row>
    <row r="1682" spans="2:20" x14ac:dyDescent="0.2">
      <c r="B1682" s="2">
        <v>1209867</v>
      </c>
      <c r="C1682" s="2" t="s">
        <v>33</v>
      </c>
      <c r="D1682" s="2" t="s">
        <v>61</v>
      </c>
      <c r="E1682" s="3">
        <v>45881.601446759261</v>
      </c>
      <c r="G1682" s="2" t="s">
        <v>937</v>
      </c>
      <c r="H1682" s="2">
        <v>1740387</v>
      </c>
      <c r="I1682" s="2" t="s">
        <v>158</v>
      </c>
      <c r="L1682" s="4" t="s">
        <v>162</v>
      </c>
      <c r="M1682" s="4">
        <f>+VLOOKUP(L1682,'Cotizacion menor valor'!$C$2:$M$60,11,0)</f>
        <v>1518675.72</v>
      </c>
      <c r="N1682" s="4" t="b">
        <f t="shared" si="26"/>
        <v>1</v>
      </c>
      <c r="O1682">
        <v>21</v>
      </c>
      <c r="P1682" s="2" t="s">
        <v>153</v>
      </c>
      <c r="Q1682">
        <v>2122648.56</v>
      </c>
      <c r="R1682">
        <v>1518675.72</v>
      </c>
      <c r="S1682">
        <v>12683429.640000001</v>
      </c>
      <c r="T1682" s="5">
        <v>0.28453737061400308</v>
      </c>
    </row>
    <row r="1683" spans="2:20" x14ac:dyDescent="0.2">
      <c r="B1683" s="2">
        <v>1209867</v>
      </c>
      <c r="C1683" s="2" t="s">
        <v>33</v>
      </c>
      <c r="D1683" s="2" t="s">
        <v>61</v>
      </c>
      <c r="E1683" s="3">
        <v>45881.601446759261</v>
      </c>
      <c r="G1683" s="2" t="s">
        <v>937</v>
      </c>
      <c r="H1683" s="2">
        <v>1740388</v>
      </c>
      <c r="I1683" s="2" t="s">
        <v>171</v>
      </c>
      <c r="L1683" s="4" t="s">
        <v>175</v>
      </c>
      <c r="M1683" s="4">
        <f>+VLOOKUP(L1683,'Cotizacion menor valor'!$C$2:$M$60,11,0)</f>
        <v>2641589.5</v>
      </c>
      <c r="N1683" s="4" t="b">
        <f t="shared" si="26"/>
        <v>1</v>
      </c>
      <c r="O1683">
        <v>21</v>
      </c>
      <c r="P1683" s="2" t="s">
        <v>153</v>
      </c>
      <c r="Q1683">
        <v>3954597.45</v>
      </c>
      <c r="R1683">
        <v>2641589.5</v>
      </c>
      <c r="S1683">
        <v>27573166.949999999</v>
      </c>
      <c r="T1683" s="5">
        <v>0.33202063335169552</v>
      </c>
    </row>
    <row r="1684" spans="2:20" x14ac:dyDescent="0.2">
      <c r="B1684" s="2">
        <v>1209867</v>
      </c>
      <c r="C1684" s="2" t="s">
        <v>33</v>
      </c>
      <c r="D1684" s="2" t="s">
        <v>61</v>
      </c>
      <c r="E1684" s="3">
        <v>45881.601446759261</v>
      </c>
      <c r="G1684" s="2" t="s">
        <v>937</v>
      </c>
      <c r="H1684" s="2">
        <v>1740389</v>
      </c>
      <c r="I1684" s="2" t="s">
        <v>184</v>
      </c>
      <c r="L1684" s="4" t="s">
        <v>188</v>
      </c>
      <c r="M1684" s="4">
        <f>+VLOOKUP(L1684,'Cotizacion menor valor'!$C$2:$M$60,11,0)</f>
        <v>1236194.1000000001</v>
      </c>
      <c r="N1684" s="4" t="b">
        <f t="shared" si="26"/>
        <v>1</v>
      </c>
      <c r="O1684">
        <v>21</v>
      </c>
      <c r="P1684" s="2" t="s">
        <v>153</v>
      </c>
      <c r="Q1684">
        <v>2264158.98</v>
      </c>
      <c r="R1684">
        <v>1236194.1000000001</v>
      </c>
      <c r="S1684">
        <v>21587262.48</v>
      </c>
      <c r="T1684" s="5">
        <v>0.45401621046946095</v>
      </c>
    </row>
    <row r="1685" spans="2:20" x14ac:dyDescent="0.2">
      <c r="B1685" s="2">
        <v>1209867</v>
      </c>
      <c r="C1685" s="2" t="s">
        <v>33</v>
      </c>
      <c r="D1685" s="2" t="s">
        <v>61</v>
      </c>
      <c r="E1685" s="3">
        <v>45881.601446759261</v>
      </c>
      <c r="G1685" s="2" t="s">
        <v>937</v>
      </c>
      <c r="H1685" s="2">
        <v>1740390</v>
      </c>
      <c r="I1685" s="2" t="s">
        <v>197</v>
      </c>
      <c r="L1685" s="4" t="s">
        <v>201</v>
      </c>
      <c r="M1685" s="4">
        <f>+VLOOKUP(L1685,'Cotizacion menor valor'!$C$2:$M$60,11,0)</f>
        <v>3156483.66</v>
      </c>
      <c r="N1685" s="4" t="b">
        <f t="shared" si="26"/>
        <v>1</v>
      </c>
      <c r="O1685">
        <v>21</v>
      </c>
      <c r="P1685" s="2" t="s">
        <v>153</v>
      </c>
      <c r="Q1685">
        <v>5935735.5899999999</v>
      </c>
      <c r="R1685">
        <v>3156483.66</v>
      </c>
      <c r="S1685">
        <v>58364290.530000001</v>
      </c>
      <c r="T1685" s="5">
        <v>0.46822367470044263</v>
      </c>
    </row>
    <row r="1686" spans="2:20" x14ac:dyDescent="0.2">
      <c r="B1686" s="2">
        <v>1209867</v>
      </c>
      <c r="C1686" s="2" t="s">
        <v>33</v>
      </c>
      <c r="D1686" s="2" t="s">
        <v>61</v>
      </c>
      <c r="E1686" s="3">
        <v>45881.601446759261</v>
      </c>
      <c r="G1686" s="2" t="s">
        <v>937</v>
      </c>
      <c r="H1686" s="2">
        <v>1740391</v>
      </c>
      <c r="I1686" s="2" t="s">
        <v>210</v>
      </c>
      <c r="L1686" s="4" t="s">
        <v>214</v>
      </c>
      <c r="M1686" s="4">
        <f>+VLOOKUP(L1686,'Cotizacion menor valor'!$C$2:$M$60,11,0)</f>
        <v>3062101.38</v>
      </c>
      <c r="N1686" s="4" t="b">
        <f t="shared" si="26"/>
        <v>1</v>
      </c>
      <c r="O1686">
        <v>21</v>
      </c>
      <c r="P1686" s="2" t="s">
        <v>153</v>
      </c>
      <c r="Q1686">
        <v>6509456.0999999996</v>
      </c>
      <c r="R1686">
        <v>3062101.38</v>
      </c>
      <c r="S1686">
        <v>72394449.120000005</v>
      </c>
      <c r="T1686" s="5">
        <v>0.52959182257946247</v>
      </c>
    </row>
    <row r="1687" spans="2:20" x14ac:dyDescent="0.2">
      <c r="B1687" s="2">
        <v>1209867</v>
      </c>
      <c r="C1687" s="2" t="s">
        <v>33</v>
      </c>
      <c r="D1687" s="2" t="s">
        <v>61</v>
      </c>
      <c r="E1687" s="3">
        <v>45881.601446759261</v>
      </c>
      <c r="G1687" s="2" t="s">
        <v>937</v>
      </c>
      <c r="H1687" s="2">
        <v>1740392</v>
      </c>
      <c r="I1687" s="2" t="s">
        <v>223</v>
      </c>
      <c r="L1687" s="4" t="s">
        <v>227</v>
      </c>
      <c r="M1687" s="4">
        <f>+VLOOKUP(L1687,'Cotizacion menor valor'!$C$2:$M$60,11,0)</f>
        <v>355254.39</v>
      </c>
      <c r="N1687" s="4" t="b">
        <f t="shared" si="26"/>
        <v>1</v>
      </c>
      <c r="O1687">
        <v>21</v>
      </c>
      <c r="P1687" s="2" t="s">
        <v>153</v>
      </c>
      <c r="Q1687">
        <v>566039.1</v>
      </c>
      <c r="R1687">
        <v>355254.39</v>
      </c>
      <c r="S1687">
        <v>4426478.91</v>
      </c>
      <c r="T1687" s="5">
        <v>0.37238542355112925</v>
      </c>
    </row>
    <row r="1688" spans="2:20" x14ac:dyDescent="0.2">
      <c r="B1688" s="2">
        <v>1209867</v>
      </c>
      <c r="C1688" s="2" t="s">
        <v>33</v>
      </c>
      <c r="D1688" s="2" t="s">
        <v>61</v>
      </c>
      <c r="E1688" s="3">
        <v>45881.601446759261</v>
      </c>
      <c r="G1688" s="2" t="s">
        <v>937</v>
      </c>
      <c r="H1688" s="2">
        <v>1740393</v>
      </c>
      <c r="I1688" s="2" t="s">
        <v>236</v>
      </c>
      <c r="L1688" s="4" t="s">
        <v>240</v>
      </c>
      <c r="M1688" s="4">
        <f>+VLOOKUP(L1688,'Cotizacion menor valor'!$C$2:$M$60,11,0)</f>
        <v>293916.18</v>
      </c>
      <c r="N1688" s="4" t="b">
        <f t="shared" si="26"/>
        <v>1</v>
      </c>
      <c r="O1688">
        <v>21</v>
      </c>
      <c r="P1688" s="2" t="s">
        <v>153</v>
      </c>
      <c r="Q1688">
        <v>495285.18</v>
      </c>
      <c r="R1688">
        <v>293916.18</v>
      </c>
      <c r="S1688">
        <v>4228749</v>
      </c>
      <c r="T1688" s="5">
        <v>0.40657182595287827</v>
      </c>
    </row>
    <row r="1689" spans="2:20" x14ac:dyDescent="0.2">
      <c r="B1689" s="2">
        <v>1209867</v>
      </c>
      <c r="C1689" s="2" t="s">
        <v>33</v>
      </c>
      <c r="D1689" s="2" t="s">
        <v>61</v>
      </c>
      <c r="E1689" s="3">
        <v>45881.601446759261</v>
      </c>
      <c r="G1689" s="2" t="s">
        <v>937</v>
      </c>
      <c r="H1689" s="2">
        <v>1740394</v>
      </c>
      <c r="I1689" s="2" t="s">
        <v>249</v>
      </c>
      <c r="L1689" s="4" t="s">
        <v>253</v>
      </c>
      <c r="M1689" s="4">
        <f>+VLOOKUP(L1689,'Cotizacion menor valor'!$C$2:$M$60,11,0)</f>
        <v>7909194.9000000004</v>
      </c>
      <c r="N1689" s="4" t="b">
        <f t="shared" si="26"/>
        <v>1</v>
      </c>
      <c r="O1689">
        <v>21</v>
      </c>
      <c r="P1689" s="2" t="s">
        <v>153</v>
      </c>
      <c r="Q1689">
        <v>7909194.9000000004</v>
      </c>
      <c r="R1689">
        <v>7909194.9000000004</v>
      </c>
      <c r="S1689">
        <v>0</v>
      </c>
      <c r="T1689" s="5">
        <v>0</v>
      </c>
    </row>
    <row r="1690" spans="2:20" x14ac:dyDescent="0.2">
      <c r="B1690" s="2">
        <v>1209867</v>
      </c>
      <c r="C1690" s="2" t="s">
        <v>33</v>
      </c>
      <c r="D1690" s="2" t="s">
        <v>61</v>
      </c>
      <c r="E1690" s="3">
        <v>45881.601446759261</v>
      </c>
      <c r="G1690" s="2" t="s">
        <v>937</v>
      </c>
      <c r="H1690" s="2">
        <v>1740395</v>
      </c>
      <c r="I1690" s="2" t="s">
        <v>262</v>
      </c>
      <c r="L1690" s="4" t="s">
        <v>266</v>
      </c>
      <c r="M1690" s="4">
        <f>+VLOOKUP(L1690,'Cotizacion menor valor'!$C$2:$M$60,11,0)</f>
        <v>1981138.14</v>
      </c>
      <c r="N1690" s="4" t="b">
        <f t="shared" si="26"/>
        <v>1</v>
      </c>
      <c r="O1690">
        <v>21</v>
      </c>
      <c r="P1690" s="2" t="s">
        <v>153</v>
      </c>
      <c r="Q1690">
        <v>1981138.14</v>
      </c>
      <c r="R1690">
        <v>1981138.14</v>
      </c>
      <c r="S1690">
        <v>0</v>
      </c>
      <c r="T1690" s="5">
        <v>0</v>
      </c>
    </row>
    <row r="1691" spans="2:20" x14ac:dyDescent="0.2">
      <c r="B1691" s="2">
        <v>1209867</v>
      </c>
      <c r="C1691" s="2" t="s">
        <v>33</v>
      </c>
      <c r="D1691" s="2" t="s">
        <v>61</v>
      </c>
      <c r="E1691" s="3">
        <v>45881.601446759261</v>
      </c>
      <c r="G1691" s="2" t="s">
        <v>937</v>
      </c>
      <c r="H1691" s="2">
        <v>1740396</v>
      </c>
      <c r="I1691" s="2" t="s">
        <v>275</v>
      </c>
      <c r="L1691" s="4" t="s">
        <v>279</v>
      </c>
      <c r="M1691" s="4">
        <f>+VLOOKUP(L1691,'Cotizacion menor valor'!$C$2:$M$60,11,0)</f>
        <v>820677.36</v>
      </c>
      <c r="N1691" s="4" t="b">
        <f t="shared" si="26"/>
        <v>1</v>
      </c>
      <c r="O1691">
        <v>21</v>
      </c>
      <c r="P1691" s="2" t="s">
        <v>153</v>
      </c>
      <c r="Q1691">
        <v>2122648.56</v>
      </c>
      <c r="R1691">
        <v>820677.36</v>
      </c>
      <c r="S1691">
        <v>27341395.199999999</v>
      </c>
      <c r="T1691" s="5">
        <v>0.61337106129334951</v>
      </c>
    </row>
    <row r="1692" spans="2:20" x14ac:dyDescent="0.2">
      <c r="B1692" s="2">
        <v>1209867</v>
      </c>
      <c r="C1692" s="2" t="s">
        <v>33</v>
      </c>
      <c r="D1692" s="2" t="s">
        <v>61</v>
      </c>
      <c r="E1692" s="3">
        <v>45881.601446759261</v>
      </c>
      <c r="G1692" s="2" t="s">
        <v>937</v>
      </c>
      <c r="H1692" s="2">
        <v>1740397</v>
      </c>
      <c r="I1692" s="2" t="s">
        <v>288</v>
      </c>
      <c r="L1692" s="4" t="s">
        <v>292</v>
      </c>
      <c r="M1692" s="4">
        <f>+VLOOKUP(L1692,'Cotizacion menor valor'!$C$2:$M$60,11,0)</f>
        <v>1371786</v>
      </c>
      <c r="N1692" s="4" t="b">
        <f t="shared" si="26"/>
        <v>1</v>
      </c>
      <c r="O1692">
        <v>21</v>
      </c>
      <c r="P1692" s="2" t="s">
        <v>153</v>
      </c>
      <c r="Q1692">
        <v>1981138.14</v>
      </c>
      <c r="R1692">
        <v>1371786</v>
      </c>
      <c r="S1692">
        <v>12796394.939999999</v>
      </c>
      <c r="T1692" s="5">
        <v>0.30757680532060222</v>
      </c>
    </row>
    <row r="1693" spans="2:20" x14ac:dyDescent="0.2">
      <c r="B1693" s="2">
        <v>1209867</v>
      </c>
      <c r="C1693" s="2" t="s">
        <v>33</v>
      </c>
      <c r="D1693" s="2" t="s">
        <v>61</v>
      </c>
      <c r="E1693" s="3">
        <v>45881.601446759261</v>
      </c>
      <c r="G1693" s="2" t="s">
        <v>937</v>
      </c>
      <c r="H1693" s="2">
        <v>1740398</v>
      </c>
      <c r="I1693" s="2" t="s">
        <v>301</v>
      </c>
      <c r="L1693" s="4" t="s">
        <v>305</v>
      </c>
      <c r="M1693" s="4">
        <f>+VLOOKUP(L1693,'Cotizacion menor valor'!$C$2:$M$60,11,0)</f>
        <v>661411.38</v>
      </c>
      <c r="N1693" s="4" t="b">
        <f t="shared" si="26"/>
        <v>1</v>
      </c>
      <c r="O1693">
        <v>21</v>
      </c>
      <c r="P1693" s="2" t="s">
        <v>153</v>
      </c>
      <c r="Q1693">
        <v>990569.07</v>
      </c>
      <c r="R1693">
        <v>661411.38</v>
      </c>
      <c r="S1693">
        <v>6912311.4900000002</v>
      </c>
      <c r="T1693" s="5">
        <v>0.33229150795108109</v>
      </c>
    </row>
    <row r="1694" spans="2:20" x14ac:dyDescent="0.2">
      <c r="B1694" s="2">
        <v>1209867</v>
      </c>
      <c r="C1694" s="2" t="s">
        <v>33</v>
      </c>
      <c r="D1694" s="2" t="s">
        <v>61</v>
      </c>
      <c r="E1694" s="3">
        <v>45881.601446759261</v>
      </c>
      <c r="G1694" s="2" t="s">
        <v>937</v>
      </c>
      <c r="H1694" s="2">
        <v>1740399</v>
      </c>
      <c r="I1694" s="2" t="s">
        <v>314</v>
      </c>
      <c r="L1694" s="4" t="s">
        <v>318</v>
      </c>
      <c r="M1694" s="4">
        <f>+VLOOKUP(L1694,'Cotizacion menor valor'!$C$2:$M$60,11,0)</f>
        <v>2655015.5499999998</v>
      </c>
      <c r="N1694" s="4" t="b">
        <f t="shared" si="26"/>
        <v>1</v>
      </c>
      <c r="O1694">
        <v>21</v>
      </c>
      <c r="P1694" s="2" t="s">
        <v>153</v>
      </c>
      <c r="Q1694">
        <v>2655015.5499999998</v>
      </c>
      <c r="R1694">
        <v>2655015.5499999998</v>
      </c>
      <c r="S1694">
        <v>0</v>
      </c>
      <c r="T1694" s="5">
        <v>0</v>
      </c>
    </row>
    <row r="1695" spans="2:20" x14ac:dyDescent="0.2">
      <c r="B1695" s="2">
        <v>1209867</v>
      </c>
      <c r="C1695" s="2" t="s">
        <v>33</v>
      </c>
      <c r="D1695" s="2" t="s">
        <v>61</v>
      </c>
      <c r="E1695" s="3">
        <v>45881.601446759261</v>
      </c>
      <c r="G1695" s="2" t="s">
        <v>937</v>
      </c>
      <c r="H1695" s="2">
        <v>1740400</v>
      </c>
      <c r="I1695" s="2" t="s">
        <v>327</v>
      </c>
      <c r="L1695" s="4" t="s">
        <v>331</v>
      </c>
      <c r="M1695" s="4">
        <f>+VLOOKUP(L1695,'Cotizacion menor valor'!$C$2:$M$60,11,0)</f>
        <v>1330085.46</v>
      </c>
      <c r="N1695" s="4" t="b">
        <f t="shared" si="26"/>
        <v>1</v>
      </c>
      <c r="O1695">
        <v>21</v>
      </c>
      <c r="P1695" s="2" t="s">
        <v>153</v>
      </c>
      <c r="Q1695">
        <v>1330085.46</v>
      </c>
      <c r="R1695">
        <v>1330085.46</v>
      </c>
      <c r="S1695">
        <v>0</v>
      </c>
      <c r="T1695" s="5">
        <v>0</v>
      </c>
    </row>
    <row r="1696" spans="2:20" x14ac:dyDescent="0.2">
      <c r="B1696" s="2">
        <v>1209867</v>
      </c>
      <c r="C1696" s="2" t="s">
        <v>33</v>
      </c>
      <c r="D1696" s="2" t="s">
        <v>61</v>
      </c>
      <c r="E1696" s="3">
        <v>45881.601446759261</v>
      </c>
      <c r="G1696" s="2" t="s">
        <v>937</v>
      </c>
      <c r="H1696" s="2">
        <v>1740401</v>
      </c>
      <c r="I1696" s="2" t="s">
        <v>340</v>
      </c>
      <c r="L1696" s="4" t="s">
        <v>344</v>
      </c>
      <c r="M1696" s="4">
        <f>+VLOOKUP(L1696,'Cotizacion menor valor'!$C$2:$M$60,11,0)</f>
        <v>215877.7</v>
      </c>
      <c r="N1696" s="4" t="b">
        <f t="shared" si="26"/>
        <v>1</v>
      </c>
      <c r="O1696">
        <v>21</v>
      </c>
      <c r="P1696" s="2" t="s">
        <v>153</v>
      </c>
      <c r="Q1696">
        <v>215877.7</v>
      </c>
      <c r="R1696">
        <v>215877.7</v>
      </c>
      <c r="S1696">
        <v>0</v>
      </c>
      <c r="T1696" s="5">
        <v>0</v>
      </c>
    </row>
    <row r="1697" spans="2:20" x14ac:dyDescent="0.2">
      <c r="B1697" s="2">
        <v>1209867</v>
      </c>
      <c r="C1697" s="2" t="s">
        <v>33</v>
      </c>
      <c r="D1697" s="2" t="s">
        <v>61</v>
      </c>
      <c r="E1697" s="3">
        <v>45881.601446759261</v>
      </c>
      <c r="G1697" s="2" t="s">
        <v>937</v>
      </c>
      <c r="H1697" s="2">
        <v>1740402</v>
      </c>
      <c r="I1697" s="2" t="s">
        <v>353</v>
      </c>
      <c r="L1697" s="4" t="s">
        <v>357</v>
      </c>
      <c r="M1697" s="4">
        <f>+VLOOKUP(L1697,'Cotizacion menor valor'!$C$2:$M$60,11,0)</f>
        <v>1388728.4</v>
      </c>
      <c r="N1697" s="4" t="b">
        <f t="shared" si="26"/>
        <v>1</v>
      </c>
      <c r="O1697">
        <v>21</v>
      </c>
      <c r="P1697" s="2" t="s">
        <v>153</v>
      </c>
      <c r="Q1697">
        <v>1388728.4</v>
      </c>
      <c r="R1697">
        <v>1388728.4</v>
      </c>
      <c r="S1697">
        <v>0</v>
      </c>
      <c r="T1697" s="5">
        <v>0</v>
      </c>
    </row>
    <row r="1698" spans="2:20" x14ac:dyDescent="0.2">
      <c r="B1698" s="2">
        <v>1209867</v>
      </c>
      <c r="C1698" s="2" t="s">
        <v>33</v>
      </c>
      <c r="D1698" s="2" t="s">
        <v>61</v>
      </c>
      <c r="E1698" s="3">
        <v>45881.601446759261</v>
      </c>
      <c r="G1698" s="2" t="s">
        <v>937</v>
      </c>
      <c r="H1698" s="2">
        <v>1740403</v>
      </c>
      <c r="I1698" s="2" t="s">
        <v>366</v>
      </c>
      <c r="L1698" s="4" t="s">
        <v>370</v>
      </c>
      <c r="M1698" s="4">
        <f>+VLOOKUP(L1698,'Cotizacion menor valor'!$C$2:$M$60,11,0)</f>
        <v>678493.56</v>
      </c>
      <c r="N1698" s="4" t="b">
        <f t="shared" si="26"/>
        <v>1</v>
      </c>
      <c r="O1698">
        <v>21</v>
      </c>
      <c r="P1698" s="2" t="s">
        <v>153</v>
      </c>
      <c r="Q1698">
        <v>678493.56</v>
      </c>
      <c r="R1698">
        <v>678493.56</v>
      </c>
      <c r="S1698">
        <v>0</v>
      </c>
      <c r="T1698" s="5">
        <v>0</v>
      </c>
    </row>
    <row r="1699" spans="2:20" x14ac:dyDescent="0.2">
      <c r="B1699" s="2">
        <v>1209867</v>
      </c>
      <c r="C1699" s="2" t="s">
        <v>33</v>
      </c>
      <c r="D1699" s="2" t="s">
        <v>61</v>
      </c>
      <c r="E1699" s="3">
        <v>45881.601446759261</v>
      </c>
      <c r="G1699" s="2" t="s">
        <v>937</v>
      </c>
      <c r="H1699" s="2">
        <v>1740404</v>
      </c>
      <c r="I1699" s="2" t="s">
        <v>379</v>
      </c>
      <c r="L1699" s="4" t="s">
        <v>383</v>
      </c>
      <c r="M1699" s="4">
        <f>+VLOOKUP(L1699,'Cotizacion menor valor'!$C$2:$M$60,11,0)</f>
        <v>3347515.15</v>
      </c>
      <c r="N1699" s="4" t="b">
        <f t="shared" si="26"/>
        <v>1</v>
      </c>
      <c r="O1699">
        <v>21</v>
      </c>
      <c r="P1699" s="2" t="s">
        <v>153</v>
      </c>
      <c r="Q1699">
        <v>3347515.15</v>
      </c>
      <c r="R1699">
        <v>3347515.15</v>
      </c>
      <c r="S1699">
        <v>0</v>
      </c>
      <c r="T1699" s="5">
        <v>0</v>
      </c>
    </row>
    <row r="1700" spans="2:20" x14ac:dyDescent="0.2">
      <c r="B1700" s="2">
        <v>1209867</v>
      </c>
      <c r="C1700" s="2" t="s">
        <v>33</v>
      </c>
      <c r="D1700" s="2" t="s">
        <v>61</v>
      </c>
      <c r="E1700" s="3">
        <v>45881.601446759261</v>
      </c>
      <c r="G1700" s="2" t="s">
        <v>937</v>
      </c>
      <c r="H1700" s="2">
        <v>1740405</v>
      </c>
      <c r="I1700" s="2" t="s">
        <v>392</v>
      </c>
      <c r="L1700" s="4" t="s">
        <v>396</v>
      </c>
      <c r="M1700" s="4">
        <f>+VLOOKUP(L1700,'Cotizacion menor valor'!$C$2:$M$60,11,0)</f>
        <v>559044.72</v>
      </c>
      <c r="N1700" s="4" t="b">
        <f t="shared" si="26"/>
        <v>1</v>
      </c>
      <c r="O1700">
        <v>21</v>
      </c>
      <c r="P1700" s="2" t="s">
        <v>153</v>
      </c>
      <c r="Q1700">
        <v>559044.72</v>
      </c>
      <c r="R1700">
        <v>559044.72</v>
      </c>
      <c r="S1700">
        <v>0</v>
      </c>
      <c r="T1700" s="5">
        <v>0</v>
      </c>
    </row>
    <row r="1701" spans="2:20" x14ac:dyDescent="0.2">
      <c r="B1701" s="2">
        <v>1209867</v>
      </c>
      <c r="C1701" s="2" t="s">
        <v>33</v>
      </c>
      <c r="D1701" s="2" t="s">
        <v>61</v>
      </c>
      <c r="E1701" s="3">
        <v>45881.601446759261</v>
      </c>
      <c r="G1701" s="2" t="s">
        <v>937</v>
      </c>
      <c r="H1701" s="2">
        <v>1740406</v>
      </c>
      <c r="I1701" s="2" t="s">
        <v>405</v>
      </c>
      <c r="L1701" s="4" t="s">
        <v>409</v>
      </c>
      <c r="M1701" s="4">
        <f>+VLOOKUP(L1701,'Cotizacion menor valor'!$C$2:$M$60,11,0)</f>
        <v>5087777.78</v>
      </c>
      <c r="N1701" s="4" t="b">
        <f t="shared" si="26"/>
        <v>1</v>
      </c>
      <c r="O1701">
        <v>21</v>
      </c>
      <c r="P1701" s="2" t="s">
        <v>153</v>
      </c>
      <c r="Q1701">
        <v>5087777.78</v>
      </c>
      <c r="R1701">
        <v>5087777.78</v>
      </c>
      <c r="S1701">
        <v>0</v>
      </c>
      <c r="T1701" s="5">
        <v>0</v>
      </c>
    </row>
    <row r="1702" spans="2:20" x14ac:dyDescent="0.2">
      <c r="B1702" s="2">
        <v>1209867</v>
      </c>
      <c r="C1702" s="2" t="s">
        <v>33</v>
      </c>
      <c r="D1702" s="2" t="s">
        <v>61</v>
      </c>
      <c r="E1702" s="3">
        <v>45881.601446759261</v>
      </c>
      <c r="G1702" s="2" t="s">
        <v>937</v>
      </c>
      <c r="H1702" s="2">
        <v>1740407</v>
      </c>
      <c r="I1702" s="2" t="s">
        <v>418</v>
      </c>
      <c r="L1702" s="4" t="s">
        <v>422</v>
      </c>
      <c r="M1702" s="4">
        <f>+VLOOKUP(L1702,'Cotizacion menor valor'!$C$2:$M$60,11,0)</f>
        <v>3347515.15</v>
      </c>
      <c r="N1702" s="4" t="b">
        <f t="shared" si="26"/>
        <v>1</v>
      </c>
      <c r="O1702">
        <v>21</v>
      </c>
      <c r="P1702" s="2" t="s">
        <v>153</v>
      </c>
      <c r="Q1702">
        <v>3347515.15</v>
      </c>
      <c r="R1702">
        <v>3347515.15</v>
      </c>
      <c r="S1702">
        <v>0</v>
      </c>
      <c r="T1702" s="5">
        <v>0</v>
      </c>
    </row>
    <row r="1703" spans="2:20" x14ac:dyDescent="0.2">
      <c r="B1703" s="2">
        <v>1209867</v>
      </c>
      <c r="C1703" s="2" t="s">
        <v>33</v>
      </c>
      <c r="D1703" s="2" t="s">
        <v>61</v>
      </c>
      <c r="E1703" s="3">
        <v>45881.601446759261</v>
      </c>
      <c r="G1703" s="2" t="s">
        <v>937</v>
      </c>
      <c r="H1703" s="2">
        <v>1740408</v>
      </c>
      <c r="I1703" s="2" t="s">
        <v>431</v>
      </c>
      <c r="L1703" s="4" t="s">
        <v>435</v>
      </c>
      <c r="M1703" s="4">
        <f>+VLOOKUP(L1703,'Cotizacion menor valor'!$C$2:$M$60,11,0)</f>
        <v>1947760.9</v>
      </c>
      <c r="N1703" s="4" t="b">
        <f t="shared" si="26"/>
        <v>1</v>
      </c>
      <c r="O1703">
        <v>21</v>
      </c>
      <c r="P1703" s="2" t="s">
        <v>153</v>
      </c>
      <c r="Q1703">
        <v>1947760.9</v>
      </c>
      <c r="R1703">
        <v>1947760.9</v>
      </c>
      <c r="S1703">
        <v>0</v>
      </c>
      <c r="T1703" s="5">
        <v>0</v>
      </c>
    </row>
    <row r="1704" spans="2:20" x14ac:dyDescent="0.2">
      <c r="B1704" s="2">
        <v>1209867</v>
      </c>
      <c r="C1704" s="2" t="s">
        <v>33</v>
      </c>
      <c r="D1704" s="2" t="s">
        <v>61</v>
      </c>
      <c r="E1704" s="3">
        <v>45881.601446759261</v>
      </c>
      <c r="G1704" s="2" t="s">
        <v>937</v>
      </c>
      <c r="H1704" s="2">
        <v>1740409</v>
      </c>
      <c r="I1704" s="2" t="s">
        <v>444</v>
      </c>
      <c r="L1704" s="4" t="s">
        <v>448</v>
      </c>
      <c r="M1704" s="4">
        <f>+VLOOKUP(L1704,'Cotizacion menor valor'!$C$2:$M$60,11,0)</f>
        <v>2306665.77</v>
      </c>
      <c r="N1704" s="4" t="b">
        <f t="shared" si="26"/>
        <v>1</v>
      </c>
      <c r="O1704">
        <v>21</v>
      </c>
      <c r="P1704" s="2" t="s">
        <v>153</v>
      </c>
      <c r="Q1704">
        <v>2355091.08</v>
      </c>
      <c r="R1704">
        <v>2306665.77</v>
      </c>
      <c r="S1704">
        <v>1016931.51</v>
      </c>
      <c r="T1704" s="5">
        <v>2.0561969093781291E-2</v>
      </c>
    </row>
    <row r="1705" spans="2:20" x14ac:dyDescent="0.2">
      <c r="B1705" s="2">
        <v>1209867</v>
      </c>
      <c r="C1705" s="2" t="s">
        <v>33</v>
      </c>
      <c r="D1705" s="2" t="s">
        <v>61</v>
      </c>
      <c r="E1705" s="3">
        <v>45881.601446759261</v>
      </c>
      <c r="G1705" s="2" t="s">
        <v>937</v>
      </c>
      <c r="H1705" s="2">
        <v>1740410</v>
      </c>
      <c r="I1705" s="2" t="s">
        <v>457</v>
      </c>
      <c r="L1705" s="4" t="s">
        <v>461</v>
      </c>
      <c r="M1705" s="4">
        <f>+VLOOKUP(L1705,'Cotizacion menor valor'!$C$2:$M$60,11,0)</f>
        <v>2306665.77</v>
      </c>
      <c r="N1705" s="4" t="b">
        <f t="shared" si="26"/>
        <v>1</v>
      </c>
      <c r="O1705">
        <v>21</v>
      </c>
      <c r="P1705" s="2" t="s">
        <v>153</v>
      </c>
      <c r="Q1705">
        <v>2355091.08</v>
      </c>
      <c r="R1705">
        <v>2306665.77</v>
      </c>
      <c r="S1705">
        <v>1016931.51</v>
      </c>
      <c r="T1705" s="5">
        <v>2.0561969093781291E-2</v>
      </c>
    </row>
    <row r="1706" spans="2:20" x14ac:dyDescent="0.2">
      <c r="B1706" s="2">
        <v>1209867</v>
      </c>
      <c r="C1706" s="2" t="s">
        <v>33</v>
      </c>
      <c r="D1706" s="2" t="s">
        <v>61</v>
      </c>
      <c r="E1706" s="3">
        <v>45881.601446759261</v>
      </c>
      <c r="G1706" s="2" t="s">
        <v>937</v>
      </c>
      <c r="H1706" s="2">
        <v>1740411</v>
      </c>
      <c r="I1706" s="2" t="s">
        <v>470</v>
      </c>
      <c r="L1706" s="4" t="s">
        <v>474</v>
      </c>
      <c r="M1706" s="4">
        <f>+VLOOKUP(L1706,'Cotizacion menor valor'!$C$2:$M$60,11,0)</f>
        <v>962329</v>
      </c>
      <c r="N1706" s="4" t="b">
        <f t="shared" si="26"/>
        <v>1</v>
      </c>
      <c r="O1706">
        <v>21</v>
      </c>
      <c r="P1706" s="2" t="s">
        <v>153</v>
      </c>
      <c r="Q1706">
        <v>962329</v>
      </c>
      <c r="R1706">
        <v>962329</v>
      </c>
      <c r="S1706">
        <v>0</v>
      </c>
      <c r="T1706" s="5">
        <v>0</v>
      </c>
    </row>
    <row r="1707" spans="2:20" x14ac:dyDescent="0.2">
      <c r="B1707" s="2">
        <v>1209867</v>
      </c>
      <c r="C1707" s="2" t="s">
        <v>33</v>
      </c>
      <c r="D1707" s="2" t="s">
        <v>61</v>
      </c>
      <c r="E1707" s="3">
        <v>45881.601446759261</v>
      </c>
      <c r="G1707" s="2" t="s">
        <v>937</v>
      </c>
      <c r="H1707" s="2">
        <v>1740412</v>
      </c>
      <c r="I1707" s="2" t="s">
        <v>483</v>
      </c>
      <c r="L1707" s="4" t="s">
        <v>487</v>
      </c>
      <c r="M1707" s="4">
        <f>+VLOOKUP(L1707,'Cotizacion menor valor'!$C$2:$M$60,11,0)</f>
        <v>278177.25</v>
      </c>
      <c r="N1707" s="4" t="b">
        <f t="shared" si="26"/>
        <v>1</v>
      </c>
      <c r="O1707">
        <v>21</v>
      </c>
      <c r="P1707" s="2" t="s">
        <v>153</v>
      </c>
      <c r="Q1707">
        <v>278177.25</v>
      </c>
      <c r="R1707">
        <v>278177.25</v>
      </c>
      <c r="S1707">
        <v>0</v>
      </c>
      <c r="T1707" s="5">
        <v>0</v>
      </c>
    </row>
    <row r="1708" spans="2:20" x14ac:dyDescent="0.2">
      <c r="B1708" s="2">
        <v>1209867</v>
      </c>
      <c r="C1708" s="2" t="s">
        <v>33</v>
      </c>
      <c r="D1708" s="2" t="s">
        <v>61</v>
      </c>
      <c r="E1708" s="3">
        <v>45881.601446759261</v>
      </c>
      <c r="G1708" s="2" t="s">
        <v>937</v>
      </c>
      <c r="H1708" s="2">
        <v>1740413</v>
      </c>
      <c r="I1708" s="2" t="s">
        <v>496</v>
      </c>
      <c r="L1708" s="4" t="s">
        <v>500</v>
      </c>
      <c r="M1708" s="4">
        <f>+VLOOKUP(L1708,'Cotizacion menor valor'!$C$2:$M$60,11,0)</f>
        <v>278177.25</v>
      </c>
      <c r="N1708" s="4" t="b">
        <f t="shared" si="26"/>
        <v>1</v>
      </c>
      <c r="O1708">
        <v>21</v>
      </c>
      <c r="P1708" s="2" t="s">
        <v>153</v>
      </c>
      <c r="Q1708">
        <v>278177.25</v>
      </c>
      <c r="R1708">
        <v>278177.25</v>
      </c>
      <c r="S1708">
        <v>0</v>
      </c>
      <c r="T1708" s="5">
        <v>0</v>
      </c>
    </row>
    <row r="1709" spans="2:20" x14ac:dyDescent="0.2">
      <c r="B1709" s="2">
        <v>1209867</v>
      </c>
      <c r="C1709" s="2" t="s">
        <v>33</v>
      </c>
      <c r="D1709" s="2" t="s">
        <v>61</v>
      </c>
      <c r="E1709" s="3">
        <v>45881.601446759261</v>
      </c>
      <c r="G1709" s="2" t="s">
        <v>937</v>
      </c>
      <c r="H1709" s="2">
        <v>1740414</v>
      </c>
      <c r="I1709" s="2" t="s">
        <v>509</v>
      </c>
      <c r="L1709" s="4" t="s">
        <v>513</v>
      </c>
      <c r="M1709" s="4">
        <f>+VLOOKUP(L1709,'Cotizacion menor valor'!$C$2:$M$60,11,0)</f>
        <v>2471351.1</v>
      </c>
      <c r="N1709" s="4" t="b">
        <f t="shared" si="26"/>
        <v>1</v>
      </c>
      <c r="O1709">
        <v>21</v>
      </c>
      <c r="P1709" s="2" t="s">
        <v>153</v>
      </c>
      <c r="Q1709">
        <v>2846724.3</v>
      </c>
      <c r="R1709">
        <v>2471351.1</v>
      </c>
      <c r="S1709">
        <v>7882837.2000000002</v>
      </c>
      <c r="T1709" s="5">
        <v>0.13186145212586972</v>
      </c>
    </row>
    <row r="1710" spans="2:20" x14ac:dyDescent="0.2">
      <c r="B1710" s="2">
        <v>1209867</v>
      </c>
      <c r="C1710" s="2" t="s">
        <v>33</v>
      </c>
      <c r="D1710" s="2" t="s">
        <v>61</v>
      </c>
      <c r="E1710" s="3">
        <v>45881.601446759261</v>
      </c>
      <c r="G1710" s="2" t="s">
        <v>937</v>
      </c>
      <c r="H1710" s="2">
        <v>1740415</v>
      </c>
      <c r="I1710" s="2" t="s">
        <v>522</v>
      </c>
      <c r="L1710" s="4" t="s">
        <v>526</v>
      </c>
      <c r="M1710" s="4">
        <f>+VLOOKUP(L1710,'Cotizacion menor valor'!$C$2:$M$60,11,0)</f>
        <v>1948296.5</v>
      </c>
      <c r="N1710" s="4" t="b">
        <f t="shared" si="26"/>
        <v>1</v>
      </c>
      <c r="O1710">
        <v>21</v>
      </c>
      <c r="P1710" s="2" t="s">
        <v>153</v>
      </c>
      <c r="Q1710">
        <v>2175998.6</v>
      </c>
      <c r="R1710">
        <v>1948296.5</v>
      </c>
      <c r="S1710">
        <v>4781744.0999999996</v>
      </c>
      <c r="T1710" s="5">
        <v>0.10464257651636356</v>
      </c>
    </row>
    <row r="1711" spans="2:20" x14ac:dyDescent="0.2">
      <c r="B1711" s="2">
        <v>1209867</v>
      </c>
      <c r="C1711" s="2" t="s">
        <v>33</v>
      </c>
      <c r="D1711" s="2" t="s">
        <v>61</v>
      </c>
      <c r="E1711" s="3">
        <v>45881.601446759261</v>
      </c>
      <c r="G1711" s="2" t="s">
        <v>937</v>
      </c>
      <c r="H1711" s="2">
        <v>1740416</v>
      </c>
      <c r="I1711" s="2" t="s">
        <v>535</v>
      </c>
      <c r="L1711" s="4" t="s">
        <v>539</v>
      </c>
      <c r="M1711" s="4">
        <f>+VLOOKUP(L1711,'Cotizacion menor valor'!$C$2:$M$60,11,0)</f>
        <v>1948296.5</v>
      </c>
      <c r="N1711" s="4" t="b">
        <f t="shared" si="26"/>
        <v>1</v>
      </c>
      <c r="O1711">
        <v>21</v>
      </c>
      <c r="P1711" s="2" t="s">
        <v>153</v>
      </c>
      <c r="Q1711">
        <v>2175998.6</v>
      </c>
      <c r="R1711">
        <v>1948296.5</v>
      </c>
      <c r="S1711">
        <v>4781744.0999999996</v>
      </c>
      <c r="T1711" s="5">
        <v>0.10464257651636356</v>
      </c>
    </row>
    <row r="1712" spans="2:20" x14ac:dyDescent="0.2">
      <c r="B1712" s="2">
        <v>1209867</v>
      </c>
      <c r="C1712" s="2" t="s">
        <v>33</v>
      </c>
      <c r="D1712" s="2" t="s">
        <v>61</v>
      </c>
      <c r="E1712" s="3">
        <v>45881.601446759261</v>
      </c>
      <c r="G1712" s="2" t="s">
        <v>937</v>
      </c>
      <c r="H1712" s="2">
        <v>1740417</v>
      </c>
      <c r="I1712" s="2" t="s">
        <v>548</v>
      </c>
      <c r="L1712" s="4" t="s">
        <v>552</v>
      </c>
      <c r="M1712" s="4">
        <f>+VLOOKUP(L1712,'Cotizacion menor valor'!$C$2:$M$60,11,0)</f>
        <v>8006931.5999999996</v>
      </c>
      <c r="N1712" s="4" t="b">
        <f t="shared" si="26"/>
        <v>1</v>
      </c>
      <c r="O1712">
        <v>21</v>
      </c>
      <c r="P1712" s="2" t="s">
        <v>153</v>
      </c>
      <c r="Q1712">
        <v>9732372.1500000004</v>
      </c>
      <c r="R1712">
        <v>8006931.5999999996</v>
      </c>
      <c r="S1712">
        <v>36234251.549999997</v>
      </c>
      <c r="T1712" s="5">
        <v>0.17728879695583774</v>
      </c>
    </row>
    <row r="1713" spans="2:20" x14ac:dyDescent="0.2">
      <c r="B1713" s="2">
        <v>1209867</v>
      </c>
      <c r="C1713" s="2" t="s">
        <v>33</v>
      </c>
      <c r="D1713" s="2" t="s">
        <v>61</v>
      </c>
      <c r="E1713" s="3">
        <v>45881.601446759261</v>
      </c>
      <c r="G1713" s="2" t="s">
        <v>937</v>
      </c>
      <c r="H1713" s="2">
        <v>1740418</v>
      </c>
      <c r="I1713" s="2" t="s">
        <v>561</v>
      </c>
      <c r="L1713" s="4" t="s">
        <v>565</v>
      </c>
      <c r="M1713" s="4">
        <f>+VLOOKUP(L1713,'Cotizacion menor valor'!$C$2:$M$60,11,0)</f>
        <v>5892156.2000000002</v>
      </c>
      <c r="N1713" s="4" t="b">
        <f t="shared" si="26"/>
        <v>1</v>
      </c>
      <c r="O1713">
        <v>21</v>
      </c>
      <c r="P1713" s="2" t="s">
        <v>153</v>
      </c>
      <c r="Q1713">
        <v>7457024.9000000004</v>
      </c>
      <c r="R1713">
        <v>5892156.2000000002</v>
      </c>
      <c r="S1713">
        <v>32862242.699999999</v>
      </c>
      <c r="T1713" s="5">
        <v>0.20985161253786347</v>
      </c>
    </row>
    <row r="1714" spans="2:20" x14ac:dyDescent="0.2">
      <c r="B1714" s="2">
        <v>1209867</v>
      </c>
      <c r="C1714" s="2" t="s">
        <v>33</v>
      </c>
      <c r="D1714" s="2" t="s">
        <v>61</v>
      </c>
      <c r="E1714" s="3">
        <v>45881.601446759261</v>
      </c>
      <c r="G1714" s="2" t="s">
        <v>937</v>
      </c>
      <c r="H1714" s="2">
        <v>1740419</v>
      </c>
      <c r="I1714" s="2" t="s">
        <v>574</v>
      </c>
      <c r="L1714" s="4" t="s">
        <v>578</v>
      </c>
      <c r="M1714" s="4">
        <f>+VLOOKUP(L1714,'Cotizacion menor valor'!$C$2:$M$60,11,0)</f>
        <v>5892156.2000000002</v>
      </c>
      <c r="N1714" s="4" t="b">
        <f t="shared" si="26"/>
        <v>1</v>
      </c>
      <c r="O1714">
        <v>21</v>
      </c>
      <c r="P1714" s="2" t="s">
        <v>153</v>
      </c>
      <c r="Q1714">
        <v>7457024.9000000004</v>
      </c>
      <c r="R1714">
        <v>5892156.2000000002</v>
      </c>
      <c r="S1714">
        <v>32862242.699999999</v>
      </c>
      <c r="T1714" s="5">
        <v>0.20985161253786347</v>
      </c>
    </row>
    <row r="1715" spans="2:20" x14ac:dyDescent="0.2">
      <c r="B1715" s="2">
        <v>1209867</v>
      </c>
      <c r="C1715" s="2" t="s">
        <v>33</v>
      </c>
      <c r="D1715" s="2" t="s">
        <v>61</v>
      </c>
      <c r="E1715" s="3">
        <v>45881.601446759261</v>
      </c>
      <c r="G1715" s="2" t="s">
        <v>937</v>
      </c>
      <c r="H1715" s="2">
        <v>1740420</v>
      </c>
      <c r="I1715" s="2" t="s">
        <v>587</v>
      </c>
      <c r="L1715" s="4" t="s">
        <v>591</v>
      </c>
      <c r="M1715" s="4">
        <f>+VLOOKUP(L1715,'Cotizacion menor valor'!$C$2:$M$60,11,0)</f>
        <v>1694828.95</v>
      </c>
      <c r="N1715" s="4" t="b">
        <f t="shared" si="26"/>
        <v>1</v>
      </c>
      <c r="O1715">
        <v>21</v>
      </c>
      <c r="P1715" s="2" t="s">
        <v>153</v>
      </c>
      <c r="Q1715">
        <v>1694828.95</v>
      </c>
      <c r="R1715">
        <v>1694828.95</v>
      </c>
      <c r="S1715">
        <v>0</v>
      </c>
      <c r="T1715" s="5">
        <v>0</v>
      </c>
    </row>
    <row r="1716" spans="2:20" x14ac:dyDescent="0.2">
      <c r="B1716" s="2">
        <v>1209867</v>
      </c>
      <c r="C1716" s="2" t="s">
        <v>33</v>
      </c>
      <c r="D1716" s="2" t="s">
        <v>61</v>
      </c>
      <c r="E1716" s="3">
        <v>45881.601446759261</v>
      </c>
      <c r="G1716" s="2" t="s">
        <v>937</v>
      </c>
      <c r="H1716" s="2">
        <v>1740421</v>
      </c>
      <c r="I1716" s="2" t="s">
        <v>600</v>
      </c>
      <c r="L1716" s="4" t="s">
        <v>604</v>
      </c>
      <c r="M1716" s="4">
        <f>+VLOOKUP(L1716,'Cotizacion menor valor'!$C$2:$M$60,11,0)</f>
        <v>1935411.2</v>
      </c>
      <c r="N1716" s="4" t="b">
        <f t="shared" si="26"/>
        <v>1</v>
      </c>
      <c r="O1716">
        <v>21</v>
      </c>
      <c r="P1716" s="2" t="s">
        <v>153</v>
      </c>
      <c r="Q1716">
        <v>1935411.2</v>
      </c>
      <c r="R1716">
        <v>1935411.2</v>
      </c>
      <c r="S1716">
        <v>0</v>
      </c>
      <c r="T1716" s="5">
        <v>0</v>
      </c>
    </row>
    <row r="1717" spans="2:20" x14ac:dyDescent="0.2">
      <c r="B1717" s="2">
        <v>1209867</v>
      </c>
      <c r="C1717" s="2" t="s">
        <v>33</v>
      </c>
      <c r="D1717" s="2" t="s">
        <v>61</v>
      </c>
      <c r="E1717" s="3">
        <v>45881.601446759261</v>
      </c>
      <c r="G1717" s="2" t="s">
        <v>937</v>
      </c>
      <c r="H1717" s="2">
        <v>1740422</v>
      </c>
      <c r="I1717" s="2" t="s">
        <v>613</v>
      </c>
      <c r="L1717" s="4" t="s">
        <v>617</v>
      </c>
      <c r="M1717" s="4">
        <f>+VLOOKUP(L1717,'Cotizacion menor valor'!$C$2:$M$60,11,0)</f>
        <v>4886918.2</v>
      </c>
      <c r="N1717" s="4" t="b">
        <f t="shared" si="26"/>
        <v>1</v>
      </c>
      <c r="O1717">
        <v>21</v>
      </c>
      <c r="P1717" s="2" t="s">
        <v>153</v>
      </c>
      <c r="Q1717">
        <v>4886918.2</v>
      </c>
      <c r="R1717">
        <v>4886918.2</v>
      </c>
      <c r="S1717">
        <v>0</v>
      </c>
      <c r="T1717" s="5">
        <v>0</v>
      </c>
    </row>
    <row r="1718" spans="2:20" x14ac:dyDescent="0.2">
      <c r="B1718" s="2">
        <v>1209867</v>
      </c>
      <c r="C1718" s="2" t="s">
        <v>33</v>
      </c>
      <c r="D1718" s="2" t="s">
        <v>61</v>
      </c>
      <c r="E1718" s="3">
        <v>45881.601446759261</v>
      </c>
      <c r="G1718" s="2" t="s">
        <v>937</v>
      </c>
      <c r="H1718" s="2">
        <v>1740423</v>
      </c>
      <c r="I1718" s="2" t="s">
        <v>626</v>
      </c>
      <c r="L1718" s="4" t="s">
        <v>630</v>
      </c>
      <c r="M1718" s="4">
        <f>+VLOOKUP(L1718,'Cotizacion menor valor'!$C$2:$M$60,11,0)</f>
        <v>2168996.63</v>
      </c>
      <c r="N1718" s="4" t="b">
        <f t="shared" si="26"/>
        <v>1</v>
      </c>
      <c r="O1718">
        <v>21</v>
      </c>
      <c r="P1718" s="2" t="s">
        <v>153</v>
      </c>
      <c r="Q1718">
        <v>2168996.63</v>
      </c>
      <c r="R1718">
        <v>2168996.63</v>
      </c>
      <c r="S1718">
        <v>0</v>
      </c>
      <c r="T1718" s="5">
        <v>0</v>
      </c>
    </row>
    <row r="1719" spans="2:20" x14ac:dyDescent="0.2">
      <c r="B1719" s="2">
        <v>1209867</v>
      </c>
      <c r="C1719" s="2" t="s">
        <v>33</v>
      </c>
      <c r="D1719" s="2" t="s">
        <v>61</v>
      </c>
      <c r="E1719" s="3">
        <v>45881.601446759261</v>
      </c>
      <c r="G1719" s="2" t="s">
        <v>937</v>
      </c>
      <c r="H1719" s="2">
        <v>1740424</v>
      </c>
      <c r="I1719" s="2" t="s">
        <v>639</v>
      </c>
      <c r="L1719" t="s">
        <v>643</v>
      </c>
      <c r="M1719" s="4">
        <f>+VLOOKUP(L1719,'Cotizacion menor valor'!$C$2:$M$60,11,0)</f>
        <v>320683.68</v>
      </c>
      <c r="N1719" s="4" t="b">
        <f t="shared" si="26"/>
        <v>1</v>
      </c>
      <c r="O1719">
        <v>21</v>
      </c>
      <c r="P1719" s="2" t="s">
        <v>153</v>
      </c>
      <c r="Q1719">
        <v>424529.97</v>
      </c>
      <c r="R1719">
        <v>320683.68</v>
      </c>
      <c r="S1719">
        <v>2180772.09</v>
      </c>
      <c r="T1719" s="5">
        <v>0.24461474416046528</v>
      </c>
    </row>
    <row r="1720" spans="2:20" x14ac:dyDescent="0.2">
      <c r="B1720" s="2">
        <v>1209867</v>
      </c>
      <c r="C1720" s="2" t="s">
        <v>33</v>
      </c>
      <c r="D1720" s="2" t="s">
        <v>61</v>
      </c>
      <c r="E1720" s="3">
        <v>45881.601446759261</v>
      </c>
      <c r="G1720" s="2" t="s">
        <v>937</v>
      </c>
      <c r="H1720" s="2">
        <v>1740425</v>
      </c>
      <c r="I1720" s="2" t="s">
        <v>652</v>
      </c>
      <c r="L1720" s="4" t="s">
        <v>656</v>
      </c>
      <c r="M1720" s="4">
        <f>+VLOOKUP(L1720,'Cotizacion menor valor'!$C$2:$M$60,11,0)</f>
        <v>42581.88</v>
      </c>
      <c r="N1720" s="4" t="b">
        <f t="shared" si="26"/>
        <v>1</v>
      </c>
      <c r="O1720">
        <v>21</v>
      </c>
      <c r="P1720" s="2" t="s">
        <v>153</v>
      </c>
      <c r="Q1720">
        <v>42581.88</v>
      </c>
      <c r="R1720">
        <v>42581.88</v>
      </c>
      <c r="S1720">
        <v>0</v>
      </c>
      <c r="T1720" s="5">
        <v>0</v>
      </c>
    </row>
    <row r="1721" spans="2:20" x14ac:dyDescent="0.2">
      <c r="B1721" s="2">
        <v>1209867</v>
      </c>
      <c r="C1721" s="2" t="s">
        <v>33</v>
      </c>
      <c r="D1721" s="2" t="s">
        <v>61</v>
      </c>
      <c r="E1721" s="3">
        <v>45881.601446759261</v>
      </c>
      <c r="G1721" s="2" t="s">
        <v>937</v>
      </c>
      <c r="H1721" s="2">
        <v>1740426</v>
      </c>
      <c r="I1721" s="2" t="s">
        <v>665</v>
      </c>
      <c r="L1721" s="4" t="s">
        <v>669</v>
      </c>
      <c r="M1721" s="4">
        <f>+VLOOKUP(L1721,'Cotizacion menor valor'!$C$2:$M$60,11,0)</f>
        <v>2020798.2</v>
      </c>
      <c r="N1721" s="4" t="b">
        <f t="shared" si="26"/>
        <v>1</v>
      </c>
      <c r="O1721">
        <v>21</v>
      </c>
      <c r="P1721" s="2" t="s">
        <v>153</v>
      </c>
      <c r="Q1721">
        <v>2020798.2</v>
      </c>
      <c r="R1721">
        <v>2020798.2</v>
      </c>
      <c r="S1721">
        <v>0</v>
      </c>
      <c r="T1721" s="5">
        <v>0</v>
      </c>
    </row>
    <row r="1722" spans="2:20" x14ac:dyDescent="0.2">
      <c r="B1722" s="2">
        <v>1209867</v>
      </c>
      <c r="C1722" s="2" t="s">
        <v>33</v>
      </c>
      <c r="D1722" s="2" t="s">
        <v>61</v>
      </c>
      <c r="E1722" s="3">
        <v>45881.601446759261</v>
      </c>
      <c r="G1722" s="2" t="s">
        <v>937</v>
      </c>
      <c r="H1722" s="2">
        <v>1740427</v>
      </c>
      <c r="I1722" s="2" t="s">
        <v>678</v>
      </c>
      <c r="L1722" s="4" t="s">
        <v>682</v>
      </c>
      <c r="M1722" s="4">
        <f>+VLOOKUP(L1722,'Cotizacion menor valor'!$C$2:$M$60,11,0)</f>
        <v>2203927.0499999998</v>
      </c>
      <c r="N1722" s="4" t="b">
        <f t="shared" si="26"/>
        <v>1</v>
      </c>
      <c r="O1722">
        <v>21</v>
      </c>
      <c r="P1722" s="2" t="s">
        <v>153</v>
      </c>
      <c r="Q1722">
        <v>2203927.0499999998</v>
      </c>
      <c r="R1722">
        <v>2203927.0499999998</v>
      </c>
      <c r="S1722">
        <v>0</v>
      </c>
      <c r="T1722" s="5">
        <v>0</v>
      </c>
    </row>
    <row r="1723" spans="2:20" x14ac:dyDescent="0.2">
      <c r="B1723" s="2">
        <v>1209867</v>
      </c>
      <c r="C1723" s="2" t="s">
        <v>33</v>
      </c>
      <c r="D1723" s="2" t="s">
        <v>61</v>
      </c>
      <c r="E1723" s="3">
        <v>45881.601446759261</v>
      </c>
      <c r="G1723" s="2" t="s">
        <v>937</v>
      </c>
      <c r="H1723" s="2">
        <v>1740428</v>
      </c>
      <c r="I1723" s="2" t="s">
        <v>691</v>
      </c>
      <c r="L1723" s="4" t="s">
        <v>695</v>
      </c>
      <c r="M1723" s="4">
        <f>+VLOOKUP(L1723,'Cotizacion menor valor'!$C$2:$M$60,11,0)</f>
        <v>1609977.55</v>
      </c>
      <c r="N1723" s="4" t="b">
        <f t="shared" si="26"/>
        <v>1</v>
      </c>
      <c r="O1723">
        <v>21</v>
      </c>
      <c r="P1723" s="2" t="s">
        <v>153</v>
      </c>
      <c r="Q1723">
        <v>3389657.9</v>
      </c>
      <c r="R1723">
        <v>1609977.55</v>
      </c>
      <c r="S1723">
        <v>37373287.350000001</v>
      </c>
      <c r="T1723" s="5">
        <v>0.52503243763920837</v>
      </c>
    </row>
    <row r="1724" spans="2:20" x14ac:dyDescent="0.2">
      <c r="B1724" s="2">
        <v>1209867</v>
      </c>
      <c r="C1724" s="2" t="s">
        <v>33</v>
      </c>
      <c r="D1724" s="2" t="s">
        <v>61</v>
      </c>
      <c r="E1724" s="3">
        <v>45881.601446759261</v>
      </c>
      <c r="G1724" s="2" t="s">
        <v>937</v>
      </c>
      <c r="H1724" s="2">
        <v>1740429</v>
      </c>
      <c r="I1724" s="2" t="s">
        <v>704</v>
      </c>
      <c r="L1724" s="4" t="s">
        <v>708</v>
      </c>
      <c r="M1724" s="4">
        <f>+VLOOKUP(L1724,'Cotizacion menor valor'!$C$2:$M$60,11,0)</f>
        <v>784886.22</v>
      </c>
      <c r="N1724" s="4" t="b">
        <f t="shared" si="26"/>
        <v>1</v>
      </c>
      <c r="O1724">
        <v>21</v>
      </c>
      <c r="P1724" s="2" t="s">
        <v>153</v>
      </c>
      <c r="Q1724">
        <v>888550.56</v>
      </c>
      <c r="R1724">
        <v>784886.22</v>
      </c>
      <c r="S1724">
        <v>2176951.14</v>
      </c>
      <c r="T1724" s="5">
        <v>0.11666678821292961</v>
      </c>
    </row>
    <row r="1725" spans="2:20" x14ac:dyDescent="0.2">
      <c r="B1725" s="2">
        <v>1209867</v>
      </c>
      <c r="C1725" s="2" t="s">
        <v>33</v>
      </c>
      <c r="D1725" s="2" t="s">
        <v>61</v>
      </c>
      <c r="E1725" s="3">
        <v>45881.601446759261</v>
      </c>
      <c r="G1725" s="2" t="s">
        <v>937</v>
      </c>
      <c r="H1725" s="2">
        <v>1740430</v>
      </c>
      <c r="I1725" s="2" t="s">
        <v>717</v>
      </c>
      <c r="L1725" s="4" t="s">
        <v>721</v>
      </c>
      <c r="M1725" s="4">
        <f>+VLOOKUP(L1725,'Cotizacion menor valor'!$C$2:$M$60,11,0)</f>
        <v>1808913.23</v>
      </c>
      <c r="N1725" s="4" t="b">
        <f t="shared" si="26"/>
        <v>1</v>
      </c>
      <c r="O1725">
        <v>21</v>
      </c>
      <c r="P1725" s="2" t="s">
        <v>153</v>
      </c>
      <c r="Q1725">
        <v>1808913.23</v>
      </c>
      <c r="R1725">
        <v>1808913.23</v>
      </c>
      <c r="S1725">
        <v>0</v>
      </c>
      <c r="T1725" s="5">
        <v>0</v>
      </c>
    </row>
    <row r="1726" spans="2:20" x14ac:dyDescent="0.2">
      <c r="B1726" s="2">
        <v>1209867</v>
      </c>
      <c r="C1726" s="2" t="s">
        <v>33</v>
      </c>
      <c r="D1726" s="2" t="s">
        <v>61</v>
      </c>
      <c r="E1726" s="3">
        <v>45881.601446759261</v>
      </c>
      <c r="G1726" s="2" t="s">
        <v>937</v>
      </c>
      <c r="H1726" s="2">
        <v>1740431</v>
      </c>
      <c r="I1726" s="2" t="s">
        <v>730</v>
      </c>
      <c r="L1726" s="4" t="s">
        <v>734</v>
      </c>
      <c r="M1726" s="4">
        <f>+VLOOKUP(L1726,'Cotizacion menor valor'!$C$2:$M$60,11,0)</f>
        <v>360340.35</v>
      </c>
      <c r="N1726" s="4" t="b">
        <f t="shared" si="26"/>
        <v>1</v>
      </c>
      <c r="O1726">
        <v>21</v>
      </c>
      <c r="P1726" s="2" t="s">
        <v>153</v>
      </c>
      <c r="Q1726">
        <v>2824713.2</v>
      </c>
      <c r="R1726">
        <v>360340.35</v>
      </c>
      <c r="S1726">
        <v>51751829.850000001</v>
      </c>
      <c r="T1726" s="5">
        <v>0.87243294292673679</v>
      </c>
    </row>
    <row r="1727" spans="2:20" x14ac:dyDescent="0.2">
      <c r="B1727" s="2">
        <v>1209867</v>
      </c>
      <c r="C1727" s="2" t="s">
        <v>33</v>
      </c>
      <c r="D1727" s="2" t="s">
        <v>61</v>
      </c>
      <c r="E1727" s="3">
        <v>45881.601446759261</v>
      </c>
      <c r="G1727" s="2" t="s">
        <v>937</v>
      </c>
      <c r="H1727" s="2">
        <v>1740432</v>
      </c>
      <c r="I1727" s="2" t="s">
        <v>743</v>
      </c>
      <c r="L1727" s="4" t="s">
        <v>747</v>
      </c>
      <c r="M1727" s="4">
        <f>+VLOOKUP(L1727,'Cotizacion menor valor'!$C$2:$M$60,11,0)</f>
        <v>5197933.74</v>
      </c>
      <c r="N1727" s="4" t="b">
        <f t="shared" si="26"/>
        <v>1</v>
      </c>
      <c r="O1727">
        <v>21</v>
      </c>
      <c r="P1727" s="2" t="s">
        <v>153</v>
      </c>
      <c r="Q1727">
        <v>11419794.66</v>
      </c>
      <c r="R1727">
        <v>5197933.74</v>
      </c>
      <c r="S1727">
        <v>130659079.31999999</v>
      </c>
      <c r="T1727" s="5">
        <v>0.54483124305144026</v>
      </c>
    </row>
    <row r="1728" spans="2:20" x14ac:dyDescent="0.2">
      <c r="B1728" s="2">
        <v>1209867</v>
      </c>
      <c r="C1728" s="2" t="s">
        <v>33</v>
      </c>
      <c r="D1728" s="2" t="s">
        <v>61</v>
      </c>
      <c r="E1728" s="3">
        <v>45881.601446759261</v>
      </c>
      <c r="G1728" s="2" t="s">
        <v>937</v>
      </c>
      <c r="H1728" s="2">
        <v>1740433</v>
      </c>
      <c r="I1728" s="2" t="s">
        <v>756</v>
      </c>
      <c r="L1728" s="4" t="s">
        <v>760</v>
      </c>
      <c r="M1728" s="4">
        <f>+VLOOKUP(L1728,'Cotizacion menor valor'!$C$2:$M$60,11,0)</f>
        <v>1401935.47</v>
      </c>
      <c r="N1728" s="4" t="b">
        <f t="shared" si="26"/>
        <v>1</v>
      </c>
      <c r="O1728">
        <v>21</v>
      </c>
      <c r="P1728" s="2" t="s">
        <v>153</v>
      </c>
      <c r="Q1728">
        <v>1401935.47</v>
      </c>
      <c r="R1728">
        <v>1401935.47</v>
      </c>
      <c r="S1728">
        <v>0</v>
      </c>
      <c r="T1728" s="5">
        <v>0</v>
      </c>
    </row>
    <row r="1729" spans="2:20" x14ac:dyDescent="0.2">
      <c r="B1729" s="2">
        <v>1209867</v>
      </c>
      <c r="C1729" s="2" t="s">
        <v>33</v>
      </c>
      <c r="D1729" s="2" t="s">
        <v>61</v>
      </c>
      <c r="E1729" s="3">
        <v>45881.601446759261</v>
      </c>
      <c r="G1729" s="2" t="s">
        <v>937</v>
      </c>
      <c r="H1729" s="2">
        <v>1740434</v>
      </c>
      <c r="I1729" s="2" t="s">
        <v>769</v>
      </c>
      <c r="L1729" s="4" t="s">
        <v>773</v>
      </c>
      <c r="M1729" s="4">
        <f>+VLOOKUP(L1729,'Cotizacion menor valor'!$C$2:$M$60,11,0)</f>
        <v>463017.98</v>
      </c>
      <c r="N1729" s="4" t="b">
        <f t="shared" si="26"/>
        <v>1</v>
      </c>
      <c r="O1729">
        <v>21</v>
      </c>
      <c r="P1729" s="2" t="s">
        <v>153</v>
      </c>
      <c r="Q1729">
        <v>993037.24</v>
      </c>
      <c r="R1729">
        <v>463017.98</v>
      </c>
      <c r="S1729">
        <v>11130404.460000001</v>
      </c>
      <c r="T1729" s="5">
        <v>0.53373553241568261</v>
      </c>
    </row>
    <row r="1730" spans="2:20" x14ac:dyDescent="0.2">
      <c r="B1730" s="2">
        <v>1209867</v>
      </c>
      <c r="C1730" s="2" t="s">
        <v>33</v>
      </c>
      <c r="D1730" s="2" t="s">
        <v>61</v>
      </c>
      <c r="E1730" s="3">
        <v>45881.601446759261</v>
      </c>
      <c r="G1730" s="2" t="s">
        <v>937</v>
      </c>
      <c r="H1730" s="2">
        <v>1740435</v>
      </c>
      <c r="I1730" s="2" t="s">
        <v>782</v>
      </c>
      <c r="L1730" s="4" t="s">
        <v>786</v>
      </c>
      <c r="M1730" s="4">
        <f>+VLOOKUP(L1730,'Cotizacion menor valor'!$C$2:$M$60,11,0)</f>
        <v>1287767.8</v>
      </c>
      <c r="N1730" s="4" t="b">
        <f t="shared" si="26"/>
        <v>1</v>
      </c>
      <c r="O1730">
        <v>21</v>
      </c>
      <c r="P1730" s="2" t="s">
        <v>153</v>
      </c>
      <c r="Q1730">
        <v>1864526.6</v>
      </c>
      <c r="R1730">
        <v>1287767.8</v>
      </c>
      <c r="S1730">
        <v>12111934.800000001</v>
      </c>
      <c r="T1730" s="5">
        <v>0.30933256731226039</v>
      </c>
    </row>
    <row r="1731" spans="2:20" x14ac:dyDescent="0.2">
      <c r="B1731" s="2">
        <v>1209867</v>
      </c>
      <c r="C1731" s="2" t="s">
        <v>33</v>
      </c>
      <c r="D1731" s="2" t="s">
        <v>61</v>
      </c>
      <c r="E1731" s="3">
        <v>45881.601446759261</v>
      </c>
      <c r="G1731" s="2" t="s">
        <v>937</v>
      </c>
      <c r="H1731" s="2">
        <v>1740436</v>
      </c>
      <c r="I1731" s="2" t="s">
        <v>795</v>
      </c>
      <c r="L1731" s="4" t="s">
        <v>799</v>
      </c>
      <c r="M1731" s="4">
        <f>+VLOOKUP(L1731,'Cotizacion menor valor'!$C$2:$M$60,11,0)</f>
        <v>711988.41</v>
      </c>
      <c r="N1731" s="4" t="b">
        <f t="shared" ref="N1731:N1737" si="27">IFERROR(M1731=R1731,"n/a")</f>
        <v>1</v>
      </c>
      <c r="O1731">
        <v>21</v>
      </c>
      <c r="P1731" s="2" t="s">
        <v>153</v>
      </c>
      <c r="Q1731">
        <v>3077840.67</v>
      </c>
      <c r="R1731">
        <v>711988.41</v>
      </c>
      <c r="S1731">
        <v>49682897.460000001</v>
      </c>
      <c r="T1731" s="5">
        <v>0.76867275264122104</v>
      </c>
    </row>
    <row r="1732" spans="2:20" x14ac:dyDescent="0.2">
      <c r="B1732" s="2">
        <v>1209867</v>
      </c>
      <c r="C1732" s="2" t="s">
        <v>33</v>
      </c>
      <c r="D1732" s="2" t="s">
        <v>61</v>
      </c>
      <c r="E1732" s="3">
        <v>45881.601446759261</v>
      </c>
      <c r="G1732" s="2" t="s">
        <v>937</v>
      </c>
      <c r="H1732" s="2">
        <v>1740437</v>
      </c>
      <c r="I1732" s="2" t="s">
        <v>808</v>
      </c>
      <c r="L1732" s="4" t="s">
        <v>812</v>
      </c>
      <c r="M1732" s="4">
        <f>+VLOOKUP(L1732,'Cotizacion menor valor'!$C$2:$M$60,11,0)</f>
        <v>302802.92</v>
      </c>
      <c r="N1732" s="4" t="b">
        <f t="shared" si="27"/>
        <v>1</v>
      </c>
      <c r="O1732">
        <v>21</v>
      </c>
      <c r="P1732" s="2" t="s">
        <v>153</v>
      </c>
      <c r="Q1732">
        <v>806277.36</v>
      </c>
      <c r="R1732">
        <v>302802.92</v>
      </c>
      <c r="S1732">
        <v>10572963.24</v>
      </c>
      <c r="T1732" s="5">
        <v>0.62444323129698198</v>
      </c>
    </row>
    <row r="1733" spans="2:20" x14ac:dyDescent="0.2">
      <c r="B1733" s="2">
        <v>1209867</v>
      </c>
      <c r="C1733" s="2" t="s">
        <v>33</v>
      </c>
      <c r="D1733" s="2" t="s">
        <v>61</v>
      </c>
      <c r="E1733" s="3">
        <v>45881.601446759261</v>
      </c>
      <c r="G1733" s="2" t="s">
        <v>937</v>
      </c>
      <c r="H1733" s="2">
        <v>1740438</v>
      </c>
      <c r="I1733" s="2" t="s">
        <v>821</v>
      </c>
      <c r="L1733" s="4" t="s">
        <v>825</v>
      </c>
      <c r="M1733" s="4">
        <f>+VLOOKUP(L1733,'Cotizacion menor valor'!$C$2:$M$60,11,0)</f>
        <v>10613242.800000001</v>
      </c>
      <c r="N1733" s="4" t="b">
        <f t="shared" si="27"/>
        <v>1</v>
      </c>
      <c r="O1733">
        <v>21</v>
      </c>
      <c r="P1733" s="2" t="s">
        <v>153</v>
      </c>
      <c r="Q1733">
        <v>14150990.4</v>
      </c>
      <c r="R1733">
        <v>10613242.800000001</v>
      </c>
      <c r="S1733">
        <v>74292699.599999994</v>
      </c>
      <c r="T1733" s="5">
        <v>0.25</v>
      </c>
    </row>
    <row r="1734" spans="2:20" x14ac:dyDescent="0.2">
      <c r="B1734" s="2">
        <v>1209867</v>
      </c>
      <c r="C1734" s="2" t="s">
        <v>33</v>
      </c>
      <c r="D1734" s="2" t="s">
        <v>61</v>
      </c>
      <c r="E1734" s="3">
        <v>45881.601446759261</v>
      </c>
      <c r="G1734" s="2" t="s">
        <v>937</v>
      </c>
      <c r="H1734" s="2">
        <v>1740439</v>
      </c>
      <c r="I1734" s="2" t="s">
        <v>834</v>
      </c>
      <c r="L1734" s="4" t="s">
        <v>838</v>
      </c>
      <c r="M1734" s="4">
        <f>+VLOOKUP(L1734,'Cotizacion menor valor'!$C$2:$M$60,11,0)</f>
        <v>3784567.2</v>
      </c>
      <c r="N1734" s="4" t="b">
        <f t="shared" si="27"/>
        <v>1</v>
      </c>
      <c r="O1734">
        <v>21</v>
      </c>
      <c r="P1734" s="2" t="s">
        <v>153</v>
      </c>
      <c r="Q1734">
        <v>3784567.2</v>
      </c>
      <c r="R1734">
        <v>3784567.2</v>
      </c>
      <c r="S1734">
        <v>0</v>
      </c>
      <c r="T1734" s="5">
        <v>0</v>
      </c>
    </row>
    <row r="1735" spans="2:20" x14ac:dyDescent="0.2">
      <c r="B1735" s="2">
        <v>1209867</v>
      </c>
      <c r="C1735" s="2" t="s">
        <v>33</v>
      </c>
      <c r="D1735" s="2" t="s">
        <v>61</v>
      </c>
      <c r="E1735" s="3">
        <v>45881.601446759261</v>
      </c>
      <c r="G1735" s="2" t="s">
        <v>937</v>
      </c>
      <c r="H1735" s="2">
        <v>1740440</v>
      </c>
      <c r="I1735" s="2" t="s">
        <v>847</v>
      </c>
      <c r="L1735" s="31" t="s">
        <v>847</v>
      </c>
      <c r="M1735" s="4" t="e">
        <f>+VLOOKUP(L1735,'Cotizacion menor valor'!$C$2:$M$60,11,0)</f>
        <v>#N/A</v>
      </c>
      <c r="N1735" s="4" t="str">
        <f t="shared" si="27"/>
        <v>n/a</v>
      </c>
      <c r="O1735">
        <v>1</v>
      </c>
      <c r="P1735" s="2" t="s">
        <v>153</v>
      </c>
      <c r="Q1735">
        <v>0</v>
      </c>
      <c r="R1735">
        <v>0</v>
      </c>
      <c r="S1735">
        <v>0</v>
      </c>
      <c r="T1735" s="5"/>
    </row>
    <row r="1736" spans="2:20" x14ac:dyDescent="0.2">
      <c r="B1736" s="2">
        <v>1209867</v>
      </c>
      <c r="C1736" s="2" t="s">
        <v>33</v>
      </c>
      <c r="D1736" s="2" t="s">
        <v>61</v>
      </c>
      <c r="E1736" s="3">
        <v>45881.601446759261</v>
      </c>
      <c r="G1736" s="2" t="s">
        <v>937</v>
      </c>
      <c r="H1736" s="2">
        <v>1740441</v>
      </c>
      <c r="I1736" s="2" t="s">
        <v>860</v>
      </c>
      <c r="L1736" s="31" t="s">
        <v>860</v>
      </c>
      <c r="M1736" s="4" t="e">
        <f>+VLOOKUP(L1736,'Cotizacion menor valor'!$C$2:$M$60,11,0)</f>
        <v>#N/A</v>
      </c>
      <c r="N1736" s="4" t="str">
        <f t="shared" si="27"/>
        <v>n/a</v>
      </c>
      <c r="O1736">
        <v>1</v>
      </c>
      <c r="P1736" s="2" t="s">
        <v>153</v>
      </c>
      <c r="Q1736">
        <v>3640399765.46</v>
      </c>
      <c r="R1736">
        <v>3564766039.3800001</v>
      </c>
      <c r="S1736">
        <v>75633726.079999998</v>
      </c>
      <c r="T1736" s="5">
        <v>2.0776214414035085E-2</v>
      </c>
    </row>
    <row r="1737" spans="2:20" x14ac:dyDescent="0.2">
      <c r="B1737" s="2">
        <v>1209867</v>
      </c>
      <c r="C1737" s="2" t="s">
        <v>33</v>
      </c>
      <c r="D1737" s="2" t="s">
        <v>61</v>
      </c>
      <c r="E1737" s="3">
        <v>45881.601446759261</v>
      </c>
      <c r="G1737" s="2" t="s">
        <v>937</v>
      </c>
      <c r="H1737" s="2">
        <v>1740442</v>
      </c>
      <c r="I1737" s="2" t="s">
        <v>873</v>
      </c>
      <c r="L1737" s="31" t="s">
        <v>873</v>
      </c>
      <c r="M1737" s="4" t="e">
        <f>+VLOOKUP(L1737,'Cotizacion menor valor'!$C$2:$M$60,11,0)</f>
        <v>#N/A</v>
      </c>
      <c r="N1737" s="4" t="str">
        <f t="shared" si="27"/>
        <v>n/a</v>
      </c>
      <c r="O1737">
        <v>1</v>
      </c>
      <c r="P1737" s="2" t="s">
        <v>153</v>
      </c>
      <c r="Q1737">
        <v>691675955.44000006</v>
      </c>
      <c r="R1737">
        <v>677305547.48000002</v>
      </c>
      <c r="S1737">
        <v>14370407.960000001</v>
      </c>
      <c r="T1737" s="5">
        <v>2.0776214420896656E-2</v>
      </c>
    </row>
  </sheetData>
  <sheetProtection algorithmName="SHA-512" hashValue="jnNxzDkKtKw2fCI7SFUH7R+nMwOOGm9c5b7Ne28xohlrGf0WKkOTMlQk4G7oIvj03rt5fIojcETqNxxhTzDd/A==" saltValue="SvQqsobo8yZR5o2TCMlW5Q==" spinCount="100000" sheet="1" objects="1" scenarios="1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8CC8-F1F5-498B-91A0-98CB2A3EBADD}">
  <dimension ref="A3:G32"/>
  <sheetViews>
    <sheetView workbookViewId="0">
      <selection activeCell="E13" sqref="E13"/>
    </sheetView>
  </sheetViews>
  <sheetFormatPr baseColWidth="10" defaultRowHeight="14.25" x14ac:dyDescent="0.2"/>
  <cols>
    <col min="1" max="1" width="44.375" bestFit="1" customWidth="1"/>
    <col min="2" max="2" width="13.625" bestFit="1" customWidth="1"/>
    <col min="3" max="3" width="18" customWidth="1"/>
    <col min="4" max="4" width="16.75" customWidth="1"/>
    <col min="5" max="5" width="18.125" customWidth="1"/>
    <col min="6" max="6" width="18.875" customWidth="1"/>
    <col min="7" max="7" width="58.125" customWidth="1"/>
  </cols>
  <sheetData>
    <row r="3" spans="1:7" ht="30" x14ac:dyDescent="0.2">
      <c r="A3" s="35" t="s">
        <v>1016</v>
      </c>
      <c r="B3" s="35" t="s">
        <v>1017</v>
      </c>
      <c r="C3" s="36" t="s">
        <v>1018</v>
      </c>
      <c r="D3" s="36" t="s">
        <v>1023</v>
      </c>
      <c r="E3" s="37" t="s">
        <v>1019</v>
      </c>
      <c r="F3" s="37" t="s">
        <v>1020</v>
      </c>
      <c r="G3" s="37" t="s">
        <v>1021</v>
      </c>
    </row>
    <row r="4" spans="1:7" x14ac:dyDescent="0.2">
      <c r="A4" s="38" t="s">
        <v>6</v>
      </c>
      <c r="B4" s="39">
        <v>2.0776214415113122E-2</v>
      </c>
      <c r="C4" s="40">
        <f>+VLOOKUP(A4,'Ahorros totales'!$A$2:$E$30,5,0)</f>
        <v>39889731980.660004</v>
      </c>
      <c r="D4" s="41">
        <f>COUNTIFS('Ahorros de artículos'!$C$2:$C$1737,'Verificacion Aritmetica'!A4,'Ahorros de artículos'!$N$2:$N$1737,"VERDADERO")</f>
        <v>54</v>
      </c>
      <c r="E4" s="39" t="str">
        <f>+VLOOKUP(A4,'Ahorros totales'!$A$3:$I$30,9,0)</f>
        <v>Empatado</v>
      </c>
      <c r="F4" s="39" t="str">
        <f>IF(AND(D4=54,E4="Empatado"),"OK","NO APLICA")</f>
        <v>OK</v>
      </c>
      <c r="G4" s="42"/>
    </row>
    <row r="5" spans="1:7" ht="28.5" x14ac:dyDescent="0.2">
      <c r="A5" s="38" t="s">
        <v>7</v>
      </c>
      <c r="B5" s="39">
        <v>1.9941444309597295E-2</v>
      </c>
      <c r="C5" s="40">
        <f>+VLOOKUP(A5,'Ahorros totales'!$A$2:$E$30,5,0)</f>
        <v>39923737236.93</v>
      </c>
      <c r="D5" s="41">
        <f>COUNTIFS('Ahorros de artículos'!$C$2:$C$1737,'Verificacion Aritmetica'!A5,'Ahorros de artículos'!$N$2:$N$1737,"VERDADERO")</f>
        <v>54</v>
      </c>
      <c r="E5" s="39" t="str">
        <f>+VLOOKUP(A5,'Ahorros totales'!$A$3:$I$30,9,0)</f>
        <v/>
      </c>
      <c r="F5" s="39" t="str">
        <f t="shared" ref="F5:F31" si="0">IF(AND(D5=54,E5="Empatado"),"OK","NO APLICA")</f>
        <v>NO APLICA</v>
      </c>
      <c r="G5" s="43" t="s">
        <v>1024</v>
      </c>
    </row>
    <row r="6" spans="1:7" x14ac:dyDescent="0.2">
      <c r="A6" s="38" t="s">
        <v>8</v>
      </c>
      <c r="B6" s="39">
        <v>-0.17837554809057923</v>
      </c>
      <c r="C6" s="40">
        <f>+VLOOKUP(A6,'Ahorros totales'!$A$2:$E$30,5,0)</f>
        <v>48002392790.959999</v>
      </c>
      <c r="D6" s="41">
        <f>COUNTIFS('Ahorros de artículos'!$C$2:$C$1737,'Verificacion Aritmetica'!A6,'Ahorros de artículos'!$N$2:$N$1737,"VERDADERO")</f>
        <v>0</v>
      </c>
      <c r="E6" s="39" t="str">
        <f>+VLOOKUP(A6,'Ahorros totales'!$A$3:$I$30,9,0)</f>
        <v/>
      </c>
      <c r="F6" s="39" t="str">
        <f t="shared" si="0"/>
        <v>NO APLICA</v>
      </c>
      <c r="G6" s="42"/>
    </row>
    <row r="7" spans="1:7" x14ac:dyDescent="0.2">
      <c r="A7" s="38" t="s">
        <v>9</v>
      </c>
      <c r="B7" s="39">
        <v>2.0776214415113122E-2</v>
      </c>
      <c r="C7" s="40">
        <f>+VLOOKUP(A7,'Ahorros totales'!$A$2:$E$30,5,0)</f>
        <v>39889731980.660004</v>
      </c>
      <c r="D7" s="41">
        <f>COUNTIFS('Ahorros de artículos'!$C$2:$C$1737,'Verificacion Aritmetica'!A7,'Ahorros de artículos'!$N$2:$N$1737,"VERDADERO")</f>
        <v>54</v>
      </c>
      <c r="E7" s="39" t="str">
        <f>+VLOOKUP(A7,'Ahorros totales'!$A$3:$I$30,9,0)</f>
        <v>Empatado</v>
      </c>
      <c r="F7" s="39" t="str">
        <f t="shared" si="0"/>
        <v>OK</v>
      </c>
      <c r="G7" s="42"/>
    </row>
    <row r="8" spans="1:7" x14ac:dyDescent="0.2">
      <c r="A8" s="38" t="s">
        <v>10</v>
      </c>
      <c r="B8" s="39">
        <v>2.0776214415113122E-2</v>
      </c>
      <c r="C8" s="40">
        <f>+VLOOKUP(A8,'Ahorros totales'!$A$2:$E$30,5,0)</f>
        <v>39889731980.660004</v>
      </c>
      <c r="D8" s="41">
        <f>COUNTIFS('Ahorros de artículos'!$C$2:$C$1737,'Verificacion Aritmetica'!A8,'Ahorros de artículos'!$N$2:$N$1737,"VERDADERO")</f>
        <v>54</v>
      </c>
      <c r="E8" s="39" t="str">
        <f>+VLOOKUP(A8,'Ahorros totales'!$A$3:$I$30,9,0)</f>
        <v>Empatado</v>
      </c>
      <c r="F8" s="39" t="str">
        <f t="shared" si="0"/>
        <v>OK</v>
      </c>
      <c r="G8" s="42"/>
    </row>
    <row r="9" spans="1:7" x14ac:dyDescent="0.2">
      <c r="A9" s="38" t="s">
        <v>11</v>
      </c>
      <c r="B9" s="39">
        <v>2.0776214415113122E-2</v>
      </c>
      <c r="C9" s="40">
        <f>+VLOOKUP(A9,'Ahorros totales'!$A$2:$E$30,5,0)</f>
        <v>39889731980.660004</v>
      </c>
      <c r="D9" s="41">
        <f>COUNTIFS('Ahorros de artículos'!$C$2:$C$1737,'Verificacion Aritmetica'!A9,'Ahorros de artículos'!$N$2:$N$1737,"VERDADERO")</f>
        <v>54</v>
      </c>
      <c r="E9" s="39" t="str">
        <f>+VLOOKUP(A9,'Ahorros totales'!$A$3:$I$30,9,0)</f>
        <v>Empatado</v>
      </c>
      <c r="F9" s="39" t="str">
        <f t="shared" si="0"/>
        <v>OK</v>
      </c>
      <c r="G9" s="42"/>
    </row>
    <row r="10" spans="1:7" ht="28.5" x14ac:dyDescent="0.2">
      <c r="A10" s="38" t="s">
        <v>12</v>
      </c>
      <c r="B10" s="39">
        <v>1.5966915637984656E-2</v>
      </c>
      <c r="C10" s="40">
        <f>+VLOOKUP(A10,'Ahorros totales'!$A$2:$E$30,5,0)</f>
        <v>40085643928.529999</v>
      </c>
      <c r="D10" s="41">
        <f>COUNTIFS('Ahorros de artículos'!$C$2:$C$1737,'Verificacion Aritmetica'!A10,'Ahorros de artículos'!$N$2:$N$1737,"VERDADERO")</f>
        <v>54</v>
      </c>
      <c r="E10" s="39" t="str">
        <f>+VLOOKUP(A10,'Ahorros totales'!$A$3:$I$30,9,0)</f>
        <v/>
      </c>
      <c r="F10" s="39" t="str">
        <f t="shared" si="0"/>
        <v>NO APLICA</v>
      </c>
      <c r="G10" s="43" t="s">
        <v>1024</v>
      </c>
    </row>
    <row r="11" spans="1:7" x14ac:dyDescent="0.2">
      <c r="A11" s="38" t="s">
        <v>13</v>
      </c>
      <c r="B11" s="39">
        <v>2.0776214415113122E-2</v>
      </c>
      <c r="C11" s="40">
        <f>+VLOOKUP(A11,'Ahorros totales'!$A$2:$E$30,5,0)</f>
        <v>39889731980.660004</v>
      </c>
      <c r="D11" s="41">
        <f>COUNTIFS('Ahorros de artículos'!$C$2:$C$1737,'Verificacion Aritmetica'!A11,'Ahorros de artículos'!$N$2:$N$1737,"VERDADERO")</f>
        <v>54</v>
      </c>
      <c r="E11" s="39" t="str">
        <f>+VLOOKUP(A11,'Ahorros totales'!$A$3:$I$30,9,0)</f>
        <v>Empatado</v>
      </c>
      <c r="F11" s="39" t="str">
        <f t="shared" si="0"/>
        <v>OK</v>
      </c>
      <c r="G11" s="42"/>
    </row>
    <row r="12" spans="1:7" ht="28.5" x14ac:dyDescent="0.2">
      <c r="A12" s="38" t="s">
        <v>14</v>
      </c>
      <c r="B12" s="39">
        <v>1.8984161705540147E-2</v>
      </c>
      <c r="C12" s="40">
        <f>+VLOOKUP(A12,'Ahorros totales'!$A$2:$E$30,5,0)</f>
        <v>39962733171.330002</v>
      </c>
      <c r="D12" s="41">
        <f>COUNTIFS('Ahorros de artículos'!$C$2:$C$1737,'Verificacion Aritmetica'!A12,'Ahorros de artículos'!$N$2:$N$1737,"VERDADERO")</f>
        <v>54</v>
      </c>
      <c r="E12" s="39" t="str">
        <f>+VLOOKUP(A12,'Ahorros totales'!$A$3:$I$30,9,0)</f>
        <v/>
      </c>
      <c r="F12" s="39" t="str">
        <f t="shared" si="0"/>
        <v>NO APLICA</v>
      </c>
      <c r="G12" s="43" t="s">
        <v>1024</v>
      </c>
    </row>
    <row r="13" spans="1:7" ht="28.5" x14ac:dyDescent="0.2">
      <c r="A13" s="38" t="s">
        <v>15</v>
      </c>
      <c r="B13" s="39">
        <v>2.0053263005965195E-2</v>
      </c>
      <c r="C13" s="40">
        <f>+VLOOKUP(A13,'Ahorros totales'!$A$2:$E$30,5,0)</f>
        <v>39919182182.309998</v>
      </c>
      <c r="D13" s="41">
        <f>COUNTIFS('Ahorros de artículos'!$C$2:$C$1737,'Verificacion Aritmetica'!A13,'Ahorros de artículos'!$N$2:$N$1737,"VERDADERO")</f>
        <v>54</v>
      </c>
      <c r="E13" s="39" t="str">
        <f>+VLOOKUP(A13,'Ahorros totales'!$A$3:$I$30,9,0)</f>
        <v/>
      </c>
      <c r="F13" s="39" t="str">
        <f t="shared" si="0"/>
        <v>NO APLICA</v>
      </c>
      <c r="G13" s="43" t="s">
        <v>1024</v>
      </c>
    </row>
    <row r="14" spans="1:7" x14ac:dyDescent="0.2">
      <c r="A14" s="38" t="s">
        <v>16</v>
      </c>
      <c r="B14" s="39">
        <v>-0.12127457732601141</v>
      </c>
      <c r="C14" s="40">
        <f>+VLOOKUP(A14,'Ahorros totales'!$A$2:$E$30,5,0)</f>
        <v>45676323456.080002</v>
      </c>
      <c r="D14" s="41">
        <f>COUNTIFS('Ahorros de artículos'!$C$2:$C$1737,'Verificacion Aritmetica'!A14,'Ahorros de artículos'!$N$2:$N$1737,"VERDADERO")</f>
        <v>0</v>
      </c>
      <c r="E14" s="39" t="str">
        <f>+VLOOKUP(A14,'Ahorros totales'!$A$3:$I$30,9,0)</f>
        <v/>
      </c>
      <c r="F14" s="39" t="str">
        <f t="shared" si="0"/>
        <v>NO APLICA</v>
      </c>
      <c r="G14" s="42"/>
    </row>
    <row r="15" spans="1:7" x14ac:dyDescent="0.2">
      <c r="A15" s="38" t="s">
        <v>17</v>
      </c>
      <c r="B15" s="39">
        <v>1.5395110250281618E-2</v>
      </c>
      <c r="C15" s="40">
        <f>+VLOOKUP(A15,'Ahorros totales'!$A$2:$E$30,5,0)</f>
        <v>40108937034.760002</v>
      </c>
      <c r="D15" s="41">
        <f>COUNTIFS('Ahorros de artículos'!$C$2:$C$1737,'Verificacion Aritmetica'!A15,'Ahorros de artículos'!$N$2:$N$1737,"VERDADERO")</f>
        <v>49</v>
      </c>
      <c r="E15" s="39" t="str">
        <f>+VLOOKUP(A15,'Ahorros totales'!$A$3:$I$30,9,0)</f>
        <v/>
      </c>
      <c r="F15" s="39" t="str">
        <f t="shared" si="0"/>
        <v>NO APLICA</v>
      </c>
      <c r="G15" s="42"/>
    </row>
    <row r="16" spans="1:7" x14ac:dyDescent="0.2">
      <c r="A16" s="38" t="s">
        <v>18</v>
      </c>
      <c r="B16" s="39">
        <v>2.0776214415113122E-2</v>
      </c>
      <c r="C16" s="40">
        <f>+VLOOKUP(A16,'Ahorros totales'!$A$2:$E$30,5,0)</f>
        <v>39889731980.660004</v>
      </c>
      <c r="D16" s="41">
        <f>COUNTIFS('Ahorros de artículos'!$C$2:$C$1737,'Verificacion Aritmetica'!A16,'Ahorros de artículos'!$N$2:$N$1737,"VERDADERO")</f>
        <v>54</v>
      </c>
      <c r="E16" s="39" t="str">
        <f>+VLOOKUP(A16,'Ahorros totales'!$A$3:$I$30,9,0)</f>
        <v>Empatado</v>
      </c>
      <c r="F16" s="39" t="str">
        <f t="shared" si="0"/>
        <v>OK</v>
      </c>
      <c r="G16" s="42"/>
    </row>
    <row r="17" spans="1:7" x14ac:dyDescent="0.2">
      <c r="A17" s="38" t="s">
        <v>19</v>
      </c>
      <c r="B17" s="39">
        <v>-5.5363839398035831E-2</v>
      </c>
      <c r="C17" s="40">
        <f>+VLOOKUP(A17,'Ahorros totales'!$A$2:$E$30,5,0)</f>
        <v>42991378799.610001</v>
      </c>
      <c r="D17" s="41">
        <f>COUNTIFS('Ahorros de artículos'!$C$2:$C$1737,'Verificacion Aritmetica'!A17,'Ahorros de artículos'!$N$2:$N$1737,"VERDADERO")</f>
        <v>16</v>
      </c>
      <c r="E17" s="39" t="str">
        <f>+VLOOKUP(A17,'Ahorros totales'!$A$3:$I$30,9,0)</f>
        <v/>
      </c>
      <c r="F17" s="39" t="str">
        <f t="shared" si="0"/>
        <v>NO APLICA</v>
      </c>
      <c r="G17" s="42"/>
    </row>
    <row r="18" spans="1:7" x14ac:dyDescent="0.2">
      <c r="A18" s="38" t="s">
        <v>20</v>
      </c>
      <c r="B18" s="39">
        <v>2.0776214415113122E-2</v>
      </c>
      <c r="C18" s="40">
        <f>+VLOOKUP(A18,'Ahorros totales'!$A$2:$E$30,5,0)</f>
        <v>39889731980.660004</v>
      </c>
      <c r="D18" s="41">
        <f>COUNTIFS('Ahorros de artículos'!$C$2:$C$1737,'Verificacion Aritmetica'!A18,'Ahorros de artículos'!$N$2:$N$1737,"VERDADERO")</f>
        <v>54</v>
      </c>
      <c r="E18" s="39" t="str">
        <f>+VLOOKUP(A18,'Ahorros totales'!$A$3:$I$30,9,0)</f>
        <v>Empatado</v>
      </c>
      <c r="F18" s="39" t="str">
        <f t="shared" si="0"/>
        <v>OK</v>
      </c>
      <c r="G18" s="42"/>
    </row>
    <row r="19" spans="1:7" x14ac:dyDescent="0.2">
      <c r="A19" s="38" t="s">
        <v>21</v>
      </c>
      <c r="B19" s="39">
        <v>2.0776214415113122E-2</v>
      </c>
      <c r="C19" s="40">
        <f>+VLOOKUP(A19,'Ahorros totales'!$A$2:$E$30,5,0)</f>
        <v>39889731980.660004</v>
      </c>
      <c r="D19" s="41">
        <f>COUNTIFS('Ahorros de artículos'!$C$2:$C$1737,'Verificacion Aritmetica'!A19,'Ahorros de artículos'!$N$2:$N$1737,"VERDADERO")</f>
        <v>54</v>
      </c>
      <c r="E19" s="39" t="str">
        <f>+VLOOKUP(A19,'Ahorros totales'!$A$3:$I$30,9,0)</f>
        <v>Empatado</v>
      </c>
      <c r="F19" s="39" t="str">
        <f t="shared" si="0"/>
        <v>OK</v>
      </c>
      <c r="G19" s="42"/>
    </row>
    <row r="20" spans="1:7" x14ac:dyDescent="0.2">
      <c r="A20" s="38" t="s">
        <v>22</v>
      </c>
      <c r="B20" s="39">
        <v>2.0776214415113122E-2</v>
      </c>
      <c r="C20" s="40">
        <f>+VLOOKUP(A20,'Ahorros totales'!$A$2:$E$30,5,0)</f>
        <v>39889731980.660004</v>
      </c>
      <c r="D20" s="41">
        <f>COUNTIFS('Ahorros de artículos'!$C$2:$C$1737,'Verificacion Aritmetica'!A20,'Ahorros de artículos'!$N$2:$N$1737,"VERDADERO")</f>
        <v>54</v>
      </c>
      <c r="E20" s="39" t="str">
        <f>+VLOOKUP(A20,'Ahorros totales'!$A$3:$I$30,9,0)</f>
        <v>Empatado</v>
      </c>
      <c r="F20" s="39" t="str">
        <f t="shared" si="0"/>
        <v>OK</v>
      </c>
      <c r="G20" s="42"/>
    </row>
    <row r="21" spans="1:7" x14ac:dyDescent="0.2">
      <c r="A21" s="38" t="s">
        <v>23</v>
      </c>
      <c r="B21" s="39">
        <v>2.0776214415113122E-2</v>
      </c>
      <c r="C21" s="40">
        <f>+VLOOKUP(A21,'Ahorros totales'!$A$2:$E$30,5,0)</f>
        <v>39889731980.660004</v>
      </c>
      <c r="D21" s="41">
        <f>COUNTIFS('Ahorros de artículos'!$C$2:$C$1737,'Verificacion Aritmetica'!A21,'Ahorros de artículos'!$N$2:$N$1737,"VERDADERO")</f>
        <v>54</v>
      </c>
      <c r="E21" s="39" t="str">
        <f>+VLOOKUP(A21,'Ahorros totales'!$A$3:$I$30,9,0)</f>
        <v>Empatado</v>
      </c>
      <c r="F21" s="39" t="str">
        <f t="shared" si="0"/>
        <v>OK</v>
      </c>
      <c r="G21" s="42"/>
    </row>
    <row r="22" spans="1:7" x14ac:dyDescent="0.2">
      <c r="A22" s="38" t="s">
        <v>24</v>
      </c>
      <c r="B22" s="39">
        <v>2.0776214415113122E-2</v>
      </c>
      <c r="C22" s="40">
        <f>+VLOOKUP(A22,'Ahorros totales'!$A$2:$E$30,5,0)</f>
        <v>39889731980.660004</v>
      </c>
      <c r="D22" s="41">
        <f>COUNTIFS('Ahorros de artículos'!$C$2:$C$1737,'Verificacion Aritmetica'!A22,'Ahorros de artículos'!$N$2:$N$1737,"VERDADERO")</f>
        <v>54</v>
      </c>
      <c r="E22" s="39" t="str">
        <f>+VLOOKUP(A22,'Ahorros totales'!$A$3:$I$30,9,0)</f>
        <v>Empatado</v>
      </c>
      <c r="F22" s="39" t="str">
        <f t="shared" si="0"/>
        <v>OK</v>
      </c>
      <c r="G22" s="42"/>
    </row>
    <row r="23" spans="1:7" x14ac:dyDescent="0.2">
      <c r="A23" s="38" t="s">
        <v>25</v>
      </c>
      <c r="B23" s="39">
        <v>2.0776214415113122E-2</v>
      </c>
      <c r="C23" s="40">
        <f>+VLOOKUP(A23,'Ahorros totales'!$A$2:$E$30,5,0)</f>
        <v>39889731980.660004</v>
      </c>
      <c r="D23" s="41">
        <f>COUNTIFS('Ahorros de artículos'!$C$2:$C$1737,'Verificacion Aritmetica'!A23,'Ahorros de artículos'!$N$2:$N$1737,"VERDADERO")</f>
        <v>54</v>
      </c>
      <c r="E23" s="39" t="str">
        <f>+VLOOKUP(A23,'Ahorros totales'!$A$3:$I$30,9,0)</f>
        <v>Empatado</v>
      </c>
      <c r="F23" s="39" t="str">
        <f t="shared" si="0"/>
        <v>OK</v>
      </c>
      <c r="G23" s="42"/>
    </row>
    <row r="24" spans="1:7" x14ac:dyDescent="0.2">
      <c r="A24" s="38" t="s">
        <v>26</v>
      </c>
      <c r="B24" s="39">
        <v>2.0776214415113122E-2</v>
      </c>
      <c r="C24" s="40">
        <f>+VLOOKUP(A24,'Ahorros totales'!$A$2:$E$30,5,0)</f>
        <v>39889731980.660004</v>
      </c>
      <c r="D24" s="41">
        <f>COUNTIFS('Ahorros de artículos'!$C$2:$C$1737,'Verificacion Aritmetica'!A24,'Ahorros de artículos'!$N$2:$N$1737,"VERDADERO")</f>
        <v>54</v>
      </c>
      <c r="E24" s="39" t="str">
        <f>+VLOOKUP(A24,'Ahorros totales'!$A$3:$I$30,9,0)</f>
        <v>Empatado</v>
      </c>
      <c r="F24" s="39" t="str">
        <f t="shared" si="0"/>
        <v>OK</v>
      </c>
      <c r="G24" s="42"/>
    </row>
    <row r="25" spans="1:7" x14ac:dyDescent="0.2">
      <c r="A25" s="38" t="s">
        <v>27</v>
      </c>
      <c r="B25" s="39">
        <v>2.0776214415113122E-2</v>
      </c>
      <c r="C25" s="40">
        <f>+VLOOKUP(A25,'Ahorros totales'!$A$2:$E$30,5,0)</f>
        <v>39889731980.660004</v>
      </c>
      <c r="D25" s="41">
        <f>COUNTIFS('Ahorros de artículos'!$C$2:$C$1737,'Verificacion Aritmetica'!A25,'Ahorros de artículos'!$N$2:$N$1737,"VERDADERO")</f>
        <v>54</v>
      </c>
      <c r="E25" s="39" t="str">
        <f>+VLOOKUP(A25,'Ahorros totales'!$A$3:$I$30,9,0)</f>
        <v>Empatado</v>
      </c>
      <c r="F25" s="39" t="str">
        <f t="shared" si="0"/>
        <v>OK</v>
      </c>
      <c r="G25" s="42"/>
    </row>
    <row r="26" spans="1:7" x14ac:dyDescent="0.2">
      <c r="A26" s="38" t="s">
        <v>28</v>
      </c>
      <c r="B26" s="39">
        <v>2.0776214415113122E-2</v>
      </c>
      <c r="C26" s="40">
        <f>+VLOOKUP(A26,'Ahorros totales'!$A$2:$E$30,5,0)</f>
        <v>39889731980.660004</v>
      </c>
      <c r="D26" s="41">
        <f>COUNTIFS('Ahorros de artículos'!$C$2:$C$1737,'Verificacion Aritmetica'!A26,'Ahorros de artículos'!$N$2:$N$1737,"VERDADERO")</f>
        <v>54</v>
      </c>
      <c r="E26" s="39" t="str">
        <f>+VLOOKUP(A26,'Ahorros totales'!$A$3:$I$30,9,0)</f>
        <v>Empatado</v>
      </c>
      <c r="F26" s="39" t="str">
        <f t="shared" si="0"/>
        <v>OK</v>
      </c>
      <c r="G26" s="42"/>
    </row>
    <row r="27" spans="1:7" x14ac:dyDescent="0.2">
      <c r="A27" s="38" t="s">
        <v>29</v>
      </c>
      <c r="B27" s="39">
        <v>2.0776214415113122E-2</v>
      </c>
      <c r="C27" s="40">
        <f>+VLOOKUP(A27,'Ahorros totales'!$A$2:$E$30,5,0)</f>
        <v>39889731980.660004</v>
      </c>
      <c r="D27" s="41">
        <f>COUNTIFS('Ahorros de artículos'!$C$2:$C$1737,'Verificacion Aritmetica'!A27,'Ahorros de artículos'!$N$2:$N$1737,"VERDADERO")</f>
        <v>54</v>
      </c>
      <c r="E27" s="39" t="str">
        <f>+VLOOKUP(A27,'Ahorros totales'!$A$3:$I$30,9,0)</f>
        <v>Empatado</v>
      </c>
      <c r="F27" s="39" t="str">
        <f t="shared" si="0"/>
        <v>OK</v>
      </c>
      <c r="G27" s="42"/>
    </row>
    <row r="28" spans="1:7" x14ac:dyDescent="0.2">
      <c r="A28" s="38" t="s">
        <v>30</v>
      </c>
      <c r="B28" s="39">
        <v>2.0776214415113122E-2</v>
      </c>
      <c r="C28" s="40">
        <f>+VLOOKUP(A28,'Ahorros totales'!$A$2:$E$30,5,0)</f>
        <v>39889731980.660004</v>
      </c>
      <c r="D28" s="41">
        <f>COUNTIFS('Ahorros de artículos'!$C$2:$C$1737,'Verificacion Aritmetica'!A28,'Ahorros de artículos'!$N$2:$N$1737,"VERDADERO")</f>
        <v>54</v>
      </c>
      <c r="E28" s="39" t="str">
        <f>+VLOOKUP(A28,'Ahorros totales'!$A$3:$I$30,9,0)</f>
        <v>Empatado</v>
      </c>
      <c r="F28" s="39" t="str">
        <f t="shared" si="0"/>
        <v>OK</v>
      </c>
      <c r="G28" s="42"/>
    </row>
    <row r="29" spans="1:7" x14ac:dyDescent="0.2">
      <c r="A29" s="38" t="s">
        <v>31</v>
      </c>
      <c r="B29" s="39">
        <v>2.0776214415113122E-2</v>
      </c>
      <c r="C29" s="40">
        <f>+VLOOKUP(A29,'Ahorros totales'!$A$2:$E$30,5,0)</f>
        <v>39889731980.660004</v>
      </c>
      <c r="D29" s="41">
        <f>COUNTIFS('Ahorros de artículos'!$C$2:$C$1737,'Verificacion Aritmetica'!A29,'Ahorros de artículos'!$N$2:$N$1737,"VERDADERO")</f>
        <v>54</v>
      </c>
      <c r="E29" s="39" t="str">
        <f>+VLOOKUP(A29,'Ahorros totales'!$A$3:$I$30,9,0)</f>
        <v>Empatado</v>
      </c>
      <c r="F29" s="39" t="str">
        <f t="shared" si="0"/>
        <v>OK</v>
      </c>
      <c r="G29" s="42"/>
    </row>
    <row r="30" spans="1:7" x14ac:dyDescent="0.2">
      <c r="A30" s="38" t="s">
        <v>32</v>
      </c>
      <c r="B30" s="39">
        <v>2.0776214415113122E-2</v>
      </c>
      <c r="C30" s="40">
        <f>+VLOOKUP(A30,'Ahorros totales'!$A$2:$E$30,5,0)</f>
        <v>39889731980.660004</v>
      </c>
      <c r="D30" s="41">
        <f>COUNTIFS('Ahorros de artículos'!$C$2:$C$1737,'Verificacion Aritmetica'!A30,'Ahorros de artículos'!$N$2:$N$1737,"VERDADERO")</f>
        <v>54</v>
      </c>
      <c r="E30" s="39" t="str">
        <f>+VLOOKUP(A30,'Ahorros totales'!$A$3:$I$30,9,0)</f>
        <v>Empatado</v>
      </c>
      <c r="F30" s="39" t="str">
        <f t="shared" si="0"/>
        <v>OK</v>
      </c>
      <c r="G30" s="42"/>
    </row>
    <row r="31" spans="1:7" x14ac:dyDescent="0.2">
      <c r="A31" s="38" t="s">
        <v>33</v>
      </c>
      <c r="B31" s="39">
        <v>2.0776214415113122E-2</v>
      </c>
      <c r="C31" s="40">
        <f>+VLOOKUP(A31,'Ahorros totales'!$A$2:$E$30,5,0)</f>
        <v>39889731980.660004</v>
      </c>
      <c r="D31" s="41">
        <f>COUNTIFS('Ahorros de artículos'!$C$2:$C$1737,'Verificacion Aritmetica'!A31,'Ahorros de artículos'!$N$2:$N$1737,"VERDADERO")</f>
        <v>54</v>
      </c>
      <c r="E31" s="39" t="str">
        <f>+VLOOKUP(A31,'Ahorros totales'!$A$3:$I$30,9,0)</f>
        <v>Empatado</v>
      </c>
      <c r="F31" s="39" t="str">
        <f t="shared" si="0"/>
        <v>OK</v>
      </c>
      <c r="G31" s="42"/>
    </row>
    <row r="32" spans="1:7" ht="15" x14ac:dyDescent="0.25">
      <c r="A32" s="44" t="s">
        <v>1022</v>
      </c>
      <c r="B32" s="45">
        <v>0.15085121839700491</v>
      </c>
      <c r="C32" s="45"/>
      <c r="D32" s="46"/>
      <c r="E32" s="46">
        <f>COUNTIF(E4:E31,"Empatado")</f>
        <v>20</v>
      </c>
      <c r="F32" s="46"/>
      <c r="G32" s="46"/>
    </row>
  </sheetData>
  <sheetProtection algorithmName="SHA-512" hashValue="v3aMu8BBBbOylubyZ6L2IbjPceSbKBqn3YToaaVjBMzSbrp5iTU3HV6tkX8/SuIO5WXvN57Wloo3d5Z78wGyCw==" saltValue="w65QxUVM6UTdx93cR5ls3Q==" spinCount="100000" sheet="1" objects="1" scenarios="1"/>
  <conditionalFormatting sqref="C4:C9 C11:C31">
    <cfRule type="duplicateValues" dxfId="20" priority="2"/>
  </conditionalFormatting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showGridLines="0" tabSelected="1" showWhiteSpace="0" topLeftCell="C1" zoomScale="85" zoomScaleNormal="85" workbookViewId="0">
      <selection activeCell="I39" sqref="I39"/>
    </sheetView>
  </sheetViews>
  <sheetFormatPr baseColWidth="10" defaultColWidth="9" defaultRowHeight="14.25" x14ac:dyDescent="0.2"/>
  <cols>
    <col min="1" max="1" width="45.125" bestFit="1" customWidth="1"/>
    <col min="2" max="2" width="57.25" bestFit="1" customWidth="1"/>
    <col min="3" max="3" width="30.75" bestFit="1" customWidth="1"/>
    <col min="4" max="6" width="20" bestFit="1" customWidth="1"/>
    <col min="7" max="7" width="25.25" bestFit="1" customWidth="1"/>
    <col min="8" max="8" width="18.75" customWidth="1"/>
    <col min="9" max="9" width="18.875" customWidth="1"/>
    <col min="11" max="11" width="26.125" customWidth="1"/>
    <col min="12" max="12" width="21.25" customWidth="1"/>
    <col min="13" max="13" width="14.375" customWidth="1"/>
    <col min="14" max="14" width="15.875" customWidth="1"/>
  </cols>
  <sheetData>
    <row r="1" spans="1:14" ht="20.25" x14ac:dyDescent="0.3">
      <c r="A1" s="24" t="s">
        <v>910</v>
      </c>
      <c r="B1" s="24" t="s">
        <v>910</v>
      </c>
      <c r="C1" s="24" t="s">
        <v>910</v>
      </c>
      <c r="D1" s="57" t="s">
        <v>942</v>
      </c>
      <c r="E1" s="57" t="s">
        <v>942</v>
      </c>
      <c r="F1" s="57" t="s">
        <v>942</v>
      </c>
      <c r="G1" s="57" t="s">
        <v>942</v>
      </c>
      <c r="H1" s="18">
        <f>MIN(E3:E30)</f>
        <v>39889731980.660004</v>
      </c>
      <c r="I1" s="17">
        <v>28</v>
      </c>
      <c r="K1" s="17" t="s">
        <v>986</v>
      </c>
      <c r="L1" s="18">
        <f>ROUND(MIN(E3:E30),0)</f>
        <v>39889731981</v>
      </c>
      <c r="M1" s="17">
        <v>28</v>
      </c>
    </row>
    <row r="2" spans="1:14" ht="45" x14ac:dyDescent="0.25">
      <c r="A2" s="25" t="s">
        <v>916</v>
      </c>
      <c r="B2" s="25" t="s">
        <v>917</v>
      </c>
      <c r="C2" s="25" t="s">
        <v>918</v>
      </c>
      <c r="D2" s="25" t="s">
        <v>943</v>
      </c>
      <c r="E2" s="25" t="s">
        <v>944</v>
      </c>
      <c r="F2" s="25" t="s">
        <v>940</v>
      </c>
      <c r="G2" s="25" t="s">
        <v>941</v>
      </c>
      <c r="H2" s="17" t="s">
        <v>987</v>
      </c>
      <c r="I2" s="17" t="s">
        <v>988</v>
      </c>
      <c r="K2" s="16" t="s">
        <v>989</v>
      </c>
      <c r="L2" s="16" t="s">
        <v>987</v>
      </c>
      <c r="M2" s="16" t="s">
        <v>988</v>
      </c>
      <c r="N2" s="19" t="s">
        <v>990</v>
      </c>
    </row>
    <row r="3" spans="1:14" x14ac:dyDescent="0.2">
      <c r="A3" s="26" t="s">
        <v>7</v>
      </c>
      <c r="B3" s="26" t="s">
        <v>35</v>
      </c>
      <c r="C3" s="27">
        <v>45881.543726851851</v>
      </c>
      <c r="D3" s="29">
        <v>40736073375.540001</v>
      </c>
      <c r="E3" s="29">
        <v>39923737236.93</v>
      </c>
      <c r="F3" s="29">
        <v>812336138.61000001</v>
      </c>
      <c r="G3" s="28">
        <v>1.9941444309597295E-2</v>
      </c>
      <c r="H3" s="20" t="str">
        <f>IF(E3=$H$1,"Menor Valor", "NMV")</f>
        <v>NMV</v>
      </c>
      <c r="I3" s="20" t="str">
        <f>IF(I$1&gt;1,IF(H3=$H$2,"Empatado",""))</f>
        <v/>
      </c>
      <c r="K3" s="21">
        <f>ROUND(E3,0)</f>
        <v>39923737237</v>
      </c>
      <c r="L3" s="22" t="str">
        <f>IF(K3=$L$1,"Menor Valor", "NMV")</f>
        <v>NMV</v>
      </c>
      <c r="M3" s="20" t="str">
        <f>IF($I$1&gt;1,IF(L3=$H$2,"Empatado",""))</f>
        <v/>
      </c>
      <c r="N3" s="22" t="str">
        <f>IF(M3="Empatado",IF(I3="Empatado","Igual","Ingresa"),"No")</f>
        <v>No</v>
      </c>
    </row>
    <row r="4" spans="1:14" x14ac:dyDescent="0.2">
      <c r="A4" s="26" t="s">
        <v>8</v>
      </c>
      <c r="B4" s="26" t="s">
        <v>36</v>
      </c>
      <c r="C4" s="27">
        <v>45880.52511574074</v>
      </c>
      <c r="D4" s="29">
        <v>40736073375.540001</v>
      </c>
      <c r="E4" s="29">
        <v>48002392790.959999</v>
      </c>
      <c r="F4" s="29">
        <v>-7266319415.4200001</v>
      </c>
      <c r="G4" s="28">
        <v>-0.17837554809057923</v>
      </c>
      <c r="H4" s="20" t="str">
        <f t="shared" ref="H4:H30" si="0">IF(E4=$H$1,"Menor Valor", "NMV")</f>
        <v>NMV</v>
      </c>
      <c r="I4" s="20" t="str">
        <f t="shared" ref="I4:I30" si="1">IF(I$1&gt;1,IF(H4=$H$2,"Empatado",""))</f>
        <v/>
      </c>
      <c r="K4" s="21">
        <f t="shared" ref="K4:K30" si="2">ROUND(E4,0)</f>
        <v>48002392791</v>
      </c>
      <c r="L4" s="22" t="str">
        <f t="shared" ref="L4:L30" si="3">IF(K4=$L$1,"Menor Valor", "NMV")</f>
        <v>NMV</v>
      </c>
      <c r="M4" s="20" t="str">
        <f t="shared" ref="M4:M30" si="4">IF($I$1&gt;1,IF(L4=$H$2,"Empatado",""))</f>
        <v/>
      </c>
      <c r="N4" s="22" t="str">
        <f t="shared" ref="N4:N30" si="5">IF(M4="Empatado",IF(I4="Empatado","Igual","Ingresa"),"No")</f>
        <v>No</v>
      </c>
    </row>
    <row r="5" spans="1:14" x14ac:dyDescent="0.2">
      <c r="A5" s="26" t="s">
        <v>9</v>
      </c>
      <c r="B5" s="26" t="s">
        <v>37</v>
      </c>
      <c r="C5" s="27">
        <v>45881.674039351848</v>
      </c>
      <c r="D5" s="29">
        <v>40736073375.540001</v>
      </c>
      <c r="E5" s="29">
        <v>39889731980.660004</v>
      </c>
      <c r="F5" s="29">
        <v>846341394.88</v>
      </c>
      <c r="G5" s="28">
        <v>2.0776214415113122E-2</v>
      </c>
      <c r="H5" s="20" t="str">
        <f t="shared" si="0"/>
        <v>Menor Valor</v>
      </c>
      <c r="I5" s="20" t="str">
        <f t="shared" si="1"/>
        <v>Empatado</v>
      </c>
      <c r="K5" s="21">
        <f t="shared" si="2"/>
        <v>39889731981</v>
      </c>
      <c r="L5" s="22" t="str">
        <f t="shared" si="3"/>
        <v>Menor Valor</v>
      </c>
      <c r="M5" s="20" t="str">
        <f t="shared" si="4"/>
        <v>Empatado</v>
      </c>
      <c r="N5" s="22" t="str">
        <f t="shared" si="5"/>
        <v>Igual</v>
      </c>
    </row>
    <row r="6" spans="1:14" x14ac:dyDescent="0.2">
      <c r="A6" s="26" t="s">
        <v>12</v>
      </c>
      <c r="B6" s="26" t="s">
        <v>40</v>
      </c>
      <c r="C6" s="27">
        <v>45881.661817129629</v>
      </c>
      <c r="D6" s="29">
        <v>40736073375.540001</v>
      </c>
      <c r="E6" s="29">
        <v>40085643928.529999</v>
      </c>
      <c r="F6" s="29">
        <v>650429447.00999999</v>
      </c>
      <c r="G6" s="28">
        <v>1.5966915637984656E-2</v>
      </c>
      <c r="H6" s="20" t="str">
        <f t="shared" si="0"/>
        <v>NMV</v>
      </c>
      <c r="I6" s="20" t="str">
        <f t="shared" si="1"/>
        <v/>
      </c>
      <c r="K6" s="21">
        <f t="shared" si="2"/>
        <v>40085643929</v>
      </c>
      <c r="L6" s="22" t="str">
        <f t="shared" si="3"/>
        <v>NMV</v>
      </c>
      <c r="M6" s="20" t="str">
        <f t="shared" si="4"/>
        <v/>
      </c>
      <c r="N6" s="22" t="str">
        <f t="shared" si="5"/>
        <v>No</v>
      </c>
    </row>
    <row r="7" spans="1:14" x14ac:dyDescent="0.2">
      <c r="A7" s="26" t="s">
        <v>15</v>
      </c>
      <c r="B7" s="26" t="s">
        <v>43</v>
      </c>
      <c r="C7" s="27">
        <v>45881.488981481481</v>
      </c>
      <c r="D7" s="29">
        <v>40736073375.540001</v>
      </c>
      <c r="E7" s="29">
        <v>39919182182.309998</v>
      </c>
      <c r="F7" s="29">
        <v>816891193.23000002</v>
      </c>
      <c r="G7" s="28">
        <v>2.0053263005965195E-2</v>
      </c>
      <c r="H7" s="20" t="str">
        <f t="shared" si="0"/>
        <v>NMV</v>
      </c>
      <c r="I7" s="20" t="str">
        <f t="shared" si="1"/>
        <v/>
      </c>
      <c r="K7" s="21">
        <f t="shared" si="2"/>
        <v>39919182182</v>
      </c>
      <c r="L7" s="22" t="str">
        <f t="shared" si="3"/>
        <v>NMV</v>
      </c>
      <c r="M7" s="20" t="str">
        <f t="shared" si="4"/>
        <v/>
      </c>
      <c r="N7" s="22" t="str">
        <f t="shared" si="5"/>
        <v>No</v>
      </c>
    </row>
    <row r="8" spans="1:14" x14ac:dyDescent="0.2">
      <c r="A8" s="26" t="s">
        <v>17</v>
      </c>
      <c r="B8" s="26" t="s">
        <v>45</v>
      </c>
      <c r="C8" s="27">
        <v>45881.595300925925</v>
      </c>
      <c r="D8" s="29">
        <v>40736073375.540001</v>
      </c>
      <c r="E8" s="29">
        <v>40108937034.760002</v>
      </c>
      <c r="F8" s="29">
        <v>627136340.77999997</v>
      </c>
      <c r="G8" s="28">
        <v>1.5395110250281618E-2</v>
      </c>
      <c r="H8" s="20" t="str">
        <f t="shared" si="0"/>
        <v>NMV</v>
      </c>
      <c r="I8" s="20" t="str">
        <f t="shared" si="1"/>
        <v/>
      </c>
      <c r="K8" s="21">
        <f t="shared" si="2"/>
        <v>40108937035</v>
      </c>
      <c r="L8" s="22" t="str">
        <f t="shared" si="3"/>
        <v>NMV</v>
      </c>
      <c r="M8" s="20" t="str">
        <f t="shared" si="4"/>
        <v/>
      </c>
      <c r="N8" s="22" t="str">
        <f t="shared" si="5"/>
        <v>No</v>
      </c>
    </row>
    <row r="9" spans="1:14" x14ac:dyDescent="0.2">
      <c r="A9" s="26" t="s">
        <v>18</v>
      </c>
      <c r="B9" s="26" t="s">
        <v>46</v>
      </c>
      <c r="C9" s="27">
        <v>45881.450416666667</v>
      </c>
      <c r="D9" s="29">
        <v>40736073375.540001</v>
      </c>
      <c r="E9" s="29">
        <v>39889731980.660004</v>
      </c>
      <c r="F9" s="29">
        <v>846341394.88</v>
      </c>
      <c r="G9" s="28">
        <v>2.0776214415113122E-2</v>
      </c>
      <c r="H9" s="20" t="str">
        <f t="shared" si="0"/>
        <v>Menor Valor</v>
      </c>
      <c r="I9" s="20" t="str">
        <f t="shared" si="1"/>
        <v>Empatado</v>
      </c>
      <c r="K9" s="21">
        <f t="shared" si="2"/>
        <v>39889731981</v>
      </c>
      <c r="L9" s="22" t="str">
        <f t="shared" si="3"/>
        <v>Menor Valor</v>
      </c>
      <c r="M9" s="20" t="str">
        <f t="shared" si="4"/>
        <v>Empatado</v>
      </c>
      <c r="N9" s="22" t="str">
        <f t="shared" si="5"/>
        <v>Igual</v>
      </c>
    </row>
    <row r="10" spans="1:14" x14ac:dyDescent="0.2">
      <c r="A10" s="26" t="s">
        <v>21</v>
      </c>
      <c r="B10" s="26" t="s">
        <v>49</v>
      </c>
      <c r="C10" s="27">
        <v>45881.417743055557</v>
      </c>
      <c r="D10" s="29">
        <v>40736073375.540001</v>
      </c>
      <c r="E10" s="29">
        <v>39889731980.660004</v>
      </c>
      <c r="F10" s="29">
        <v>846341394.88</v>
      </c>
      <c r="G10" s="28">
        <v>2.0776214415113122E-2</v>
      </c>
      <c r="H10" s="20" t="str">
        <f t="shared" si="0"/>
        <v>Menor Valor</v>
      </c>
      <c r="I10" s="20" t="str">
        <f t="shared" si="1"/>
        <v>Empatado</v>
      </c>
      <c r="K10" s="21">
        <f t="shared" si="2"/>
        <v>39889731981</v>
      </c>
      <c r="L10" s="22" t="str">
        <f t="shared" si="3"/>
        <v>Menor Valor</v>
      </c>
      <c r="M10" s="20" t="str">
        <f t="shared" si="4"/>
        <v>Empatado</v>
      </c>
      <c r="N10" s="22" t="str">
        <f t="shared" si="5"/>
        <v>Igual</v>
      </c>
    </row>
    <row r="11" spans="1:14" x14ac:dyDescent="0.2">
      <c r="A11" s="26" t="s">
        <v>23</v>
      </c>
      <c r="B11" s="26" t="s">
        <v>51</v>
      </c>
      <c r="C11" s="27">
        <v>45881.644456018519</v>
      </c>
      <c r="D11" s="29">
        <v>40736073375.540001</v>
      </c>
      <c r="E11" s="29">
        <v>39889731980.660004</v>
      </c>
      <c r="F11" s="29">
        <v>846341394.88</v>
      </c>
      <c r="G11" s="28">
        <v>2.0776214415113122E-2</v>
      </c>
      <c r="H11" s="20" t="str">
        <f t="shared" si="0"/>
        <v>Menor Valor</v>
      </c>
      <c r="I11" s="20" t="str">
        <f t="shared" si="1"/>
        <v>Empatado</v>
      </c>
      <c r="K11" s="21">
        <f t="shared" si="2"/>
        <v>39889731981</v>
      </c>
      <c r="L11" s="22" t="str">
        <f t="shared" si="3"/>
        <v>Menor Valor</v>
      </c>
      <c r="M11" s="20" t="str">
        <f t="shared" si="4"/>
        <v>Empatado</v>
      </c>
      <c r="N11" s="22" t="str">
        <f t="shared" si="5"/>
        <v>Igual</v>
      </c>
    </row>
    <row r="12" spans="1:14" x14ac:dyDescent="0.2">
      <c r="A12" s="26" t="s">
        <v>28</v>
      </c>
      <c r="B12" s="26" t="s">
        <v>56</v>
      </c>
      <c r="C12" s="27">
        <v>45881.678067129629</v>
      </c>
      <c r="D12" s="29">
        <v>40736073375.540001</v>
      </c>
      <c r="E12" s="29">
        <v>39889731980.660004</v>
      </c>
      <c r="F12" s="29">
        <v>846341394.88</v>
      </c>
      <c r="G12" s="28">
        <v>2.0776214415113122E-2</v>
      </c>
      <c r="H12" s="20" t="str">
        <f t="shared" si="0"/>
        <v>Menor Valor</v>
      </c>
      <c r="I12" s="20" t="str">
        <f t="shared" si="1"/>
        <v>Empatado</v>
      </c>
      <c r="K12" s="21">
        <f t="shared" si="2"/>
        <v>39889731981</v>
      </c>
      <c r="L12" s="22" t="str">
        <f t="shared" si="3"/>
        <v>Menor Valor</v>
      </c>
      <c r="M12" s="20" t="str">
        <f t="shared" si="4"/>
        <v>Empatado</v>
      </c>
      <c r="N12" s="22" t="str">
        <f t="shared" si="5"/>
        <v>Igual</v>
      </c>
    </row>
    <row r="13" spans="1:14" x14ac:dyDescent="0.2">
      <c r="A13" s="26" t="s">
        <v>29</v>
      </c>
      <c r="B13" s="26" t="s">
        <v>57</v>
      </c>
      <c r="C13" s="27">
        <v>45881.609131944446</v>
      </c>
      <c r="D13" s="29">
        <v>40736073375.540001</v>
      </c>
      <c r="E13" s="29">
        <v>39889731980.660004</v>
      </c>
      <c r="F13" s="29">
        <v>846341394.88</v>
      </c>
      <c r="G13" s="28">
        <v>2.0776214415113122E-2</v>
      </c>
      <c r="H13" s="20" t="str">
        <f t="shared" si="0"/>
        <v>Menor Valor</v>
      </c>
      <c r="I13" s="20" t="str">
        <f t="shared" si="1"/>
        <v>Empatado</v>
      </c>
      <c r="K13" s="21">
        <f t="shared" si="2"/>
        <v>39889731981</v>
      </c>
      <c r="L13" s="22" t="str">
        <f t="shared" si="3"/>
        <v>Menor Valor</v>
      </c>
      <c r="M13" s="20" t="str">
        <f t="shared" si="4"/>
        <v>Empatado</v>
      </c>
      <c r="N13" s="22" t="str">
        <f t="shared" si="5"/>
        <v>Igual</v>
      </c>
    </row>
    <row r="14" spans="1:14" x14ac:dyDescent="0.2">
      <c r="A14" s="26" t="s">
        <v>30</v>
      </c>
      <c r="B14" s="26" t="s">
        <v>58</v>
      </c>
      <c r="C14" s="27">
        <v>45878.509456018517</v>
      </c>
      <c r="D14" s="29">
        <v>40736073375.540001</v>
      </c>
      <c r="E14" s="29">
        <v>39889731980.660004</v>
      </c>
      <c r="F14" s="29">
        <v>846341394.88</v>
      </c>
      <c r="G14" s="28">
        <v>2.0776214415113122E-2</v>
      </c>
      <c r="H14" s="20" t="str">
        <f t="shared" si="0"/>
        <v>Menor Valor</v>
      </c>
      <c r="I14" s="20" t="str">
        <f t="shared" si="1"/>
        <v>Empatado</v>
      </c>
      <c r="K14" s="21">
        <f t="shared" si="2"/>
        <v>39889731981</v>
      </c>
      <c r="L14" s="22" t="str">
        <f t="shared" si="3"/>
        <v>Menor Valor</v>
      </c>
      <c r="M14" s="20" t="str">
        <f t="shared" si="4"/>
        <v>Empatado</v>
      </c>
      <c r="N14" s="22" t="str">
        <f t="shared" si="5"/>
        <v>Igual</v>
      </c>
    </row>
    <row r="15" spans="1:14" x14ac:dyDescent="0.2">
      <c r="A15" s="26" t="s">
        <v>31</v>
      </c>
      <c r="B15" s="26" t="s">
        <v>59</v>
      </c>
      <c r="C15" s="27">
        <v>45880.764641203707</v>
      </c>
      <c r="D15" s="29">
        <v>40736073375.540001</v>
      </c>
      <c r="E15" s="29">
        <v>39889731980.660004</v>
      </c>
      <c r="F15" s="29">
        <v>846341394.88</v>
      </c>
      <c r="G15" s="28">
        <v>2.0776214415113122E-2</v>
      </c>
      <c r="H15" s="20" t="str">
        <f t="shared" si="0"/>
        <v>Menor Valor</v>
      </c>
      <c r="I15" s="20" t="str">
        <f t="shared" si="1"/>
        <v>Empatado</v>
      </c>
      <c r="K15" s="21">
        <f t="shared" si="2"/>
        <v>39889731981</v>
      </c>
      <c r="L15" s="22" t="str">
        <f t="shared" si="3"/>
        <v>Menor Valor</v>
      </c>
      <c r="M15" s="20" t="str">
        <f t="shared" si="4"/>
        <v>Empatado</v>
      </c>
      <c r="N15" s="22" t="str">
        <f t="shared" si="5"/>
        <v>Igual</v>
      </c>
    </row>
    <row r="16" spans="1:14" x14ac:dyDescent="0.2">
      <c r="A16" s="26" t="s">
        <v>10</v>
      </c>
      <c r="B16" s="26" t="s">
        <v>38</v>
      </c>
      <c r="C16" s="27">
        <v>45881.509780092594</v>
      </c>
      <c r="D16" s="29">
        <v>40736073375.540001</v>
      </c>
      <c r="E16" s="29">
        <v>39889731980.660004</v>
      </c>
      <c r="F16" s="29">
        <v>846341394.88</v>
      </c>
      <c r="G16" s="28">
        <v>2.0776214415113122E-2</v>
      </c>
      <c r="H16" s="20" t="str">
        <f t="shared" si="0"/>
        <v>Menor Valor</v>
      </c>
      <c r="I16" s="20" t="str">
        <f t="shared" si="1"/>
        <v>Empatado</v>
      </c>
      <c r="K16" s="21">
        <f t="shared" si="2"/>
        <v>39889731981</v>
      </c>
      <c r="L16" s="22" t="str">
        <f t="shared" si="3"/>
        <v>Menor Valor</v>
      </c>
      <c r="M16" s="20" t="str">
        <f t="shared" si="4"/>
        <v>Empatado</v>
      </c>
      <c r="N16" s="22" t="str">
        <f t="shared" si="5"/>
        <v>Igual</v>
      </c>
    </row>
    <row r="17" spans="1:14" x14ac:dyDescent="0.2">
      <c r="A17" s="26" t="s">
        <v>14</v>
      </c>
      <c r="B17" s="26" t="s">
        <v>42</v>
      </c>
      <c r="C17" s="27">
        <v>45881.025520833333</v>
      </c>
      <c r="D17" s="29">
        <v>40736073375.540001</v>
      </c>
      <c r="E17" s="29">
        <v>39962733171.330002</v>
      </c>
      <c r="F17" s="29">
        <v>773340204.21000004</v>
      </c>
      <c r="G17" s="28">
        <v>1.8984161705540147E-2</v>
      </c>
      <c r="H17" s="20" t="str">
        <f t="shared" si="0"/>
        <v>NMV</v>
      </c>
      <c r="I17" s="20" t="str">
        <f t="shared" si="1"/>
        <v/>
      </c>
      <c r="K17" s="21">
        <f t="shared" si="2"/>
        <v>39962733171</v>
      </c>
      <c r="L17" s="22" t="str">
        <f t="shared" si="3"/>
        <v>NMV</v>
      </c>
      <c r="M17" s="20" t="str">
        <f t="shared" si="4"/>
        <v/>
      </c>
      <c r="N17" s="22" t="str">
        <f t="shared" si="5"/>
        <v>No</v>
      </c>
    </row>
    <row r="18" spans="1:14" x14ac:dyDescent="0.2">
      <c r="A18" s="26" t="s">
        <v>32</v>
      </c>
      <c r="B18" s="26" t="s">
        <v>60</v>
      </c>
      <c r="C18" s="27">
        <v>45877.66574074074</v>
      </c>
      <c r="D18" s="29">
        <v>40736073375.540001</v>
      </c>
      <c r="E18" s="29">
        <v>39889731980.660004</v>
      </c>
      <c r="F18" s="29">
        <v>846341394.88</v>
      </c>
      <c r="G18" s="28">
        <v>2.0776214415113122E-2</v>
      </c>
      <c r="H18" s="20" t="str">
        <f t="shared" si="0"/>
        <v>Menor Valor</v>
      </c>
      <c r="I18" s="20" t="str">
        <f t="shared" si="1"/>
        <v>Empatado</v>
      </c>
      <c r="K18" s="21">
        <f t="shared" si="2"/>
        <v>39889731981</v>
      </c>
      <c r="L18" s="22" t="str">
        <f t="shared" si="3"/>
        <v>Menor Valor</v>
      </c>
      <c r="M18" s="20" t="str">
        <f t="shared" si="4"/>
        <v>Empatado</v>
      </c>
      <c r="N18" s="22" t="str">
        <f t="shared" si="5"/>
        <v>Igual</v>
      </c>
    </row>
    <row r="19" spans="1:14" x14ac:dyDescent="0.2">
      <c r="A19" s="26" t="s">
        <v>11</v>
      </c>
      <c r="B19" s="26" t="s">
        <v>39</v>
      </c>
      <c r="C19" s="27">
        <v>45881.639224537037</v>
      </c>
      <c r="D19" s="29">
        <v>40736073375.540001</v>
      </c>
      <c r="E19" s="29">
        <v>39889731980.660004</v>
      </c>
      <c r="F19" s="29">
        <v>846341394.88</v>
      </c>
      <c r="G19" s="28">
        <v>2.0776214415113122E-2</v>
      </c>
      <c r="H19" s="20" t="str">
        <f t="shared" si="0"/>
        <v>Menor Valor</v>
      </c>
      <c r="I19" s="20" t="str">
        <f t="shared" si="1"/>
        <v>Empatado</v>
      </c>
      <c r="K19" s="21">
        <f t="shared" si="2"/>
        <v>39889731981</v>
      </c>
      <c r="L19" s="22" t="str">
        <f t="shared" si="3"/>
        <v>Menor Valor</v>
      </c>
      <c r="M19" s="20" t="str">
        <f t="shared" si="4"/>
        <v>Empatado</v>
      </c>
      <c r="N19" s="22" t="str">
        <f t="shared" si="5"/>
        <v>Igual</v>
      </c>
    </row>
    <row r="20" spans="1:14" x14ac:dyDescent="0.2">
      <c r="A20" s="26" t="s">
        <v>26</v>
      </c>
      <c r="B20" s="26" t="s">
        <v>54</v>
      </c>
      <c r="C20" s="27">
        <v>45881.426226851851</v>
      </c>
      <c r="D20" s="29">
        <v>40736073375.540001</v>
      </c>
      <c r="E20" s="29">
        <v>39889731980.660004</v>
      </c>
      <c r="F20" s="29">
        <v>846341394.88</v>
      </c>
      <c r="G20" s="28">
        <v>2.0776214415113122E-2</v>
      </c>
      <c r="H20" s="20" t="str">
        <f t="shared" si="0"/>
        <v>Menor Valor</v>
      </c>
      <c r="I20" s="20" t="str">
        <f t="shared" si="1"/>
        <v>Empatado</v>
      </c>
      <c r="K20" s="21">
        <f t="shared" si="2"/>
        <v>39889731981</v>
      </c>
      <c r="L20" s="22" t="str">
        <f t="shared" si="3"/>
        <v>Menor Valor</v>
      </c>
      <c r="M20" s="20" t="str">
        <f t="shared" si="4"/>
        <v>Empatado</v>
      </c>
      <c r="N20" s="22" t="str">
        <f t="shared" si="5"/>
        <v>Igual</v>
      </c>
    </row>
    <row r="21" spans="1:14" x14ac:dyDescent="0.2">
      <c r="A21" s="26" t="s">
        <v>20</v>
      </c>
      <c r="B21" s="26" t="s">
        <v>48</v>
      </c>
      <c r="C21" s="27">
        <v>45881.638680555552</v>
      </c>
      <c r="D21" s="29">
        <v>40736073375.540001</v>
      </c>
      <c r="E21" s="29">
        <v>39889731980.660004</v>
      </c>
      <c r="F21" s="29">
        <v>846341394.88</v>
      </c>
      <c r="G21" s="28">
        <v>2.0776214415113122E-2</v>
      </c>
      <c r="H21" s="20" t="str">
        <f t="shared" si="0"/>
        <v>Menor Valor</v>
      </c>
      <c r="I21" s="20" t="str">
        <f t="shared" si="1"/>
        <v>Empatado</v>
      </c>
      <c r="K21" s="21">
        <f>ROUND(E21,0)</f>
        <v>39889731981</v>
      </c>
      <c r="L21" s="22" t="str">
        <f t="shared" si="3"/>
        <v>Menor Valor</v>
      </c>
      <c r="M21" s="20" t="str">
        <f t="shared" si="4"/>
        <v>Empatado</v>
      </c>
      <c r="N21" s="22" t="str">
        <f t="shared" si="5"/>
        <v>Igual</v>
      </c>
    </row>
    <row r="22" spans="1:14" x14ac:dyDescent="0.2">
      <c r="A22" s="26" t="s">
        <v>13</v>
      </c>
      <c r="B22" s="26" t="s">
        <v>41</v>
      </c>
      <c r="C22" s="27">
        <v>45881.317789351851</v>
      </c>
      <c r="D22" s="29">
        <v>40736073375.540001</v>
      </c>
      <c r="E22" s="29">
        <v>39889731980.660004</v>
      </c>
      <c r="F22" s="29">
        <v>846341394.88</v>
      </c>
      <c r="G22" s="28">
        <v>2.0776214415113122E-2</v>
      </c>
      <c r="H22" s="20" t="str">
        <f t="shared" si="0"/>
        <v>Menor Valor</v>
      </c>
      <c r="I22" s="20" t="str">
        <f t="shared" si="1"/>
        <v>Empatado</v>
      </c>
      <c r="K22" s="21">
        <f t="shared" si="2"/>
        <v>39889731981</v>
      </c>
      <c r="L22" s="22" t="str">
        <f t="shared" si="3"/>
        <v>Menor Valor</v>
      </c>
      <c r="M22" s="20" t="str">
        <f t="shared" si="4"/>
        <v>Empatado</v>
      </c>
      <c r="N22" s="22" t="str">
        <f t="shared" si="5"/>
        <v>Igual</v>
      </c>
    </row>
    <row r="23" spans="1:14" x14ac:dyDescent="0.2">
      <c r="A23" s="26" t="s">
        <v>16</v>
      </c>
      <c r="B23" s="26" t="s">
        <v>44</v>
      </c>
      <c r="C23" s="27">
        <v>45881.459756944445</v>
      </c>
      <c r="D23" s="29">
        <v>40736073375.540001</v>
      </c>
      <c r="E23" s="29">
        <v>45676323456.080002</v>
      </c>
      <c r="F23" s="29">
        <v>-4940250080.54</v>
      </c>
      <c r="G23" s="28">
        <v>-0.12127457732601141</v>
      </c>
      <c r="H23" s="20" t="str">
        <f t="shared" si="0"/>
        <v>NMV</v>
      </c>
      <c r="I23" s="20" t="str">
        <f t="shared" si="1"/>
        <v/>
      </c>
      <c r="K23" s="21">
        <f t="shared" si="2"/>
        <v>45676323456</v>
      </c>
      <c r="L23" s="22" t="str">
        <f t="shared" si="3"/>
        <v>NMV</v>
      </c>
      <c r="M23" s="20" t="str">
        <f t="shared" si="4"/>
        <v/>
      </c>
      <c r="N23" s="22" t="str">
        <f t="shared" si="5"/>
        <v>No</v>
      </c>
    </row>
    <row r="24" spans="1:14" x14ac:dyDescent="0.2">
      <c r="A24" s="26" t="s">
        <v>24</v>
      </c>
      <c r="B24" s="26" t="s">
        <v>52</v>
      </c>
      <c r="C24" s="27">
        <v>45881.578587962962</v>
      </c>
      <c r="D24" s="29">
        <v>40736073375.540001</v>
      </c>
      <c r="E24" s="29">
        <v>39889731980.660004</v>
      </c>
      <c r="F24" s="29">
        <v>846341394.88</v>
      </c>
      <c r="G24" s="28">
        <v>2.0776214415113122E-2</v>
      </c>
      <c r="H24" s="20" t="str">
        <f t="shared" si="0"/>
        <v>Menor Valor</v>
      </c>
      <c r="I24" s="20" t="str">
        <f t="shared" si="1"/>
        <v>Empatado</v>
      </c>
      <c r="K24" s="21">
        <f t="shared" si="2"/>
        <v>39889731981</v>
      </c>
      <c r="L24" s="22" t="str">
        <f t="shared" si="3"/>
        <v>Menor Valor</v>
      </c>
      <c r="M24" s="20" t="str">
        <f t="shared" si="4"/>
        <v>Empatado</v>
      </c>
      <c r="N24" s="22" t="str">
        <f t="shared" si="5"/>
        <v>Igual</v>
      </c>
    </row>
    <row r="25" spans="1:14" x14ac:dyDescent="0.2">
      <c r="A25" s="26" t="s">
        <v>19</v>
      </c>
      <c r="B25" s="26" t="s">
        <v>47</v>
      </c>
      <c r="C25" s="27">
        <v>45881.634328703702</v>
      </c>
      <c r="D25" s="29">
        <v>40736073375.540001</v>
      </c>
      <c r="E25" s="29">
        <v>42991378799.610001</v>
      </c>
      <c r="F25" s="29">
        <v>-2255305424.0700002</v>
      </c>
      <c r="G25" s="28">
        <v>-5.5363839398035831E-2</v>
      </c>
      <c r="H25" s="20" t="str">
        <f t="shared" si="0"/>
        <v>NMV</v>
      </c>
      <c r="I25" s="20" t="str">
        <f t="shared" si="1"/>
        <v/>
      </c>
      <c r="K25" s="21">
        <f t="shared" si="2"/>
        <v>42991378800</v>
      </c>
      <c r="L25" s="22" t="str">
        <f t="shared" si="3"/>
        <v>NMV</v>
      </c>
      <c r="M25" s="20" t="str">
        <f t="shared" si="4"/>
        <v/>
      </c>
      <c r="N25" s="22" t="str">
        <f t="shared" si="5"/>
        <v>No</v>
      </c>
    </row>
    <row r="26" spans="1:14" x14ac:dyDescent="0.2">
      <c r="A26" s="26" t="s">
        <v>33</v>
      </c>
      <c r="B26" s="26" t="s">
        <v>61</v>
      </c>
      <c r="C26" s="27">
        <v>45881.601446759261</v>
      </c>
      <c r="D26" s="29">
        <v>40736073375.540001</v>
      </c>
      <c r="E26" s="29">
        <v>39889731980.660004</v>
      </c>
      <c r="F26" s="29">
        <v>846341394.88</v>
      </c>
      <c r="G26" s="28">
        <v>2.0776214415113122E-2</v>
      </c>
      <c r="H26" s="20" t="str">
        <f t="shared" si="0"/>
        <v>Menor Valor</v>
      </c>
      <c r="I26" s="20" t="str">
        <f t="shared" si="1"/>
        <v>Empatado</v>
      </c>
      <c r="K26" s="21">
        <f t="shared" si="2"/>
        <v>39889731981</v>
      </c>
      <c r="L26" s="22" t="str">
        <f t="shared" si="3"/>
        <v>Menor Valor</v>
      </c>
      <c r="M26" s="20" t="str">
        <f t="shared" si="4"/>
        <v>Empatado</v>
      </c>
      <c r="N26" s="22" t="str">
        <f t="shared" si="5"/>
        <v>Igual</v>
      </c>
    </row>
    <row r="27" spans="1:14" x14ac:dyDescent="0.2">
      <c r="A27" s="26" t="s">
        <v>25</v>
      </c>
      <c r="B27" s="26" t="s">
        <v>53</v>
      </c>
      <c r="C27" s="27">
        <v>45881.605810185189</v>
      </c>
      <c r="D27" s="29">
        <v>40736073375.540001</v>
      </c>
      <c r="E27" s="29">
        <v>39889731980.660004</v>
      </c>
      <c r="F27" s="29">
        <v>846341394.88</v>
      </c>
      <c r="G27" s="28">
        <v>2.0776214415113122E-2</v>
      </c>
      <c r="H27" s="20" t="str">
        <f t="shared" si="0"/>
        <v>Menor Valor</v>
      </c>
      <c r="I27" s="20" t="str">
        <f t="shared" si="1"/>
        <v>Empatado</v>
      </c>
      <c r="K27" s="21">
        <f t="shared" si="2"/>
        <v>39889731981</v>
      </c>
      <c r="L27" s="22" t="str">
        <f t="shared" si="3"/>
        <v>Menor Valor</v>
      </c>
      <c r="M27" s="20" t="str">
        <f t="shared" si="4"/>
        <v>Empatado</v>
      </c>
      <c r="N27" s="22" t="str">
        <f t="shared" si="5"/>
        <v>Igual</v>
      </c>
    </row>
    <row r="28" spans="1:14" x14ac:dyDescent="0.2">
      <c r="A28" s="26" t="s">
        <v>6</v>
      </c>
      <c r="B28" s="26" t="s">
        <v>34</v>
      </c>
      <c r="C28" s="27">
        <v>45881.615543981483</v>
      </c>
      <c r="D28" s="29">
        <v>40736073375.540001</v>
      </c>
      <c r="E28" s="29">
        <v>39889731980.660004</v>
      </c>
      <c r="F28" s="29">
        <v>846341394.88</v>
      </c>
      <c r="G28" s="28">
        <v>2.0776214415113122E-2</v>
      </c>
      <c r="H28" s="20" t="str">
        <f t="shared" si="0"/>
        <v>Menor Valor</v>
      </c>
      <c r="I28" s="20" t="str">
        <f t="shared" si="1"/>
        <v>Empatado</v>
      </c>
      <c r="K28" s="21">
        <f t="shared" si="2"/>
        <v>39889731981</v>
      </c>
      <c r="L28" s="22" t="str">
        <f t="shared" si="3"/>
        <v>Menor Valor</v>
      </c>
      <c r="M28" s="20" t="str">
        <f t="shared" si="4"/>
        <v>Empatado</v>
      </c>
      <c r="N28" s="22" t="str">
        <f t="shared" si="5"/>
        <v>Igual</v>
      </c>
    </row>
    <row r="29" spans="1:14" x14ac:dyDescent="0.2">
      <c r="A29" s="26" t="s">
        <v>27</v>
      </c>
      <c r="B29" s="26" t="s">
        <v>55</v>
      </c>
      <c r="C29" s="27">
        <v>45881.632349537038</v>
      </c>
      <c r="D29" s="29">
        <v>40736073375.540001</v>
      </c>
      <c r="E29" s="29">
        <v>39889731980.660004</v>
      </c>
      <c r="F29" s="29">
        <v>846341394.88</v>
      </c>
      <c r="G29" s="28">
        <v>2.0776214415113122E-2</v>
      </c>
      <c r="H29" s="20" t="str">
        <f t="shared" si="0"/>
        <v>Menor Valor</v>
      </c>
      <c r="I29" s="20" t="str">
        <f t="shared" si="1"/>
        <v>Empatado</v>
      </c>
      <c r="K29" s="21">
        <f t="shared" si="2"/>
        <v>39889731981</v>
      </c>
      <c r="L29" s="22" t="str">
        <f t="shared" si="3"/>
        <v>Menor Valor</v>
      </c>
      <c r="M29" s="20" t="str">
        <f t="shared" si="4"/>
        <v>Empatado</v>
      </c>
      <c r="N29" s="22" t="str">
        <f t="shared" si="5"/>
        <v>Igual</v>
      </c>
    </row>
    <row r="30" spans="1:14" x14ac:dyDescent="0.2">
      <c r="A30" s="26" t="s">
        <v>22</v>
      </c>
      <c r="B30" s="26" t="s">
        <v>50</v>
      </c>
      <c r="C30" s="27">
        <v>45881.668553240743</v>
      </c>
      <c r="D30" s="29">
        <v>40736073375.540001</v>
      </c>
      <c r="E30" s="29">
        <v>39889731980.660004</v>
      </c>
      <c r="F30" s="29">
        <v>846341394.88</v>
      </c>
      <c r="G30" s="28">
        <v>2.0776214415113122E-2</v>
      </c>
      <c r="H30" s="20" t="str">
        <f t="shared" si="0"/>
        <v>Menor Valor</v>
      </c>
      <c r="I30" s="20" t="str">
        <f t="shared" si="1"/>
        <v>Empatado</v>
      </c>
      <c r="K30" s="21">
        <f t="shared" si="2"/>
        <v>39889731981</v>
      </c>
      <c r="L30" s="22" t="str">
        <f t="shared" si="3"/>
        <v>Menor Valor</v>
      </c>
      <c r="M30" s="20" t="str">
        <f t="shared" si="4"/>
        <v>Empatado</v>
      </c>
      <c r="N30" s="22" t="str">
        <f t="shared" si="5"/>
        <v>Igual</v>
      </c>
    </row>
    <row r="33" spans="8:13" ht="15" x14ac:dyDescent="0.25">
      <c r="H33" s="17">
        <f>COUNTIF(H3:H30,"Menor Valor")</f>
        <v>20</v>
      </c>
      <c r="I33" s="17">
        <f>COUNTIF(I3:I30,"Empatado")</f>
        <v>20</v>
      </c>
      <c r="K33" s="23"/>
      <c r="L33" s="17">
        <f>COUNTIF(L3:L30,"Menor Valor")</f>
        <v>20</v>
      </c>
      <c r="M33" s="17">
        <f>COUNTIF(M3:M30,"Empatado")</f>
        <v>20</v>
      </c>
    </row>
  </sheetData>
  <sheetProtection algorithmName="SHA-512" hashValue="t5flsS4iSNCsJoZeZvB9Qz5FyF/xYpxvdJsNBfZfBW1ORIyBfXQb2nt0Jxy/ikjhLGtbbdtN94zO9qE8SXqLMQ==" saltValue="M/ppp86UkQkiwpZoSCtS1g==" spinCount="100000" sheet="1" objects="1" scenarios="1"/>
  <autoFilter ref="A2:G30" xr:uid="{00000000-0009-0000-0000-000003000000}"/>
  <mergeCells count="1">
    <mergeCell ref="D1:G1"/>
  </mergeCells>
  <conditionalFormatting sqref="N3:N30">
    <cfRule type="cellIs" dxfId="0" priority="1" operator="equal">
      <formula>"Ingresa"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1"/>
  <sheetViews>
    <sheetView showGridLines="0" showWhiteSpace="0" topLeftCell="C2" workbookViewId="0"/>
  </sheetViews>
  <sheetFormatPr baseColWidth="10" defaultColWidth="9" defaultRowHeight="14.25" x14ac:dyDescent="0.2"/>
  <cols>
    <col min="1" max="1" width="0" hidden="1"/>
    <col min="2" max="2" width="20" hidden="1" bestFit="1" customWidth="1"/>
    <col min="3" max="3" width="45.125" bestFit="1" customWidth="1"/>
    <col min="4" max="4" width="57.25" bestFit="1" customWidth="1"/>
    <col min="5" max="5" width="30.75" bestFit="1" customWidth="1"/>
    <col min="6" max="6" width="20" hidden="1" bestFit="1" customWidth="1"/>
    <col min="7" max="8" width="20" bestFit="1" customWidth="1"/>
    <col min="9" max="10" width="255" bestFit="1" customWidth="1"/>
  </cols>
  <sheetData>
    <row r="1" spans="1:10" hidden="1" x14ac:dyDescent="0.2">
      <c r="A1" t="s">
        <v>945</v>
      </c>
      <c r="B1" t="s">
        <v>886</v>
      </c>
      <c r="C1" t="s">
        <v>887</v>
      </c>
      <c r="D1" t="s">
        <v>888</v>
      </c>
      <c r="E1" t="s">
        <v>889</v>
      </c>
      <c r="F1" t="s">
        <v>946</v>
      </c>
      <c r="G1" t="s">
        <v>947</v>
      </c>
      <c r="H1" t="s">
        <v>948</v>
      </c>
      <c r="I1" t="s">
        <v>949</v>
      </c>
      <c r="J1" t="s">
        <v>950</v>
      </c>
    </row>
    <row r="2" spans="1:10" ht="20.25" x14ac:dyDescent="0.3">
      <c r="A2" s="1"/>
      <c r="B2" s="56" t="s">
        <v>910</v>
      </c>
      <c r="C2" s="56" t="s">
        <v>910</v>
      </c>
      <c r="D2" s="56" t="s">
        <v>910</v>
      </c>
      <c r="E2" s="56" t="s">
        <v>910</v>
      </c>
      <c r="F2" s="56" t="s">
        <v>951</v>
      </c>
      <c r="G2" s="56" t="s">
        <v>951</v>
      </c>
      <c r="H2" s="56" t="s">
        <v>952</v>
      </c>
      <c r="I2" s="56" t="s">
        <v>952</v>
      </c>
      <c r="J2" s="1" t="s">
        <v>953</v>
      </c>
    </row>
    <row r="3" spans="1:10" ht="30" x14ac:dyDescent="0.25">
      <c r="A3" s="6"/>
      <c r="B3" s="6" t="s">
        <v>915</v>
      </c>
      <c r="C3" s="6" t="s">
        <v>916</v>
      </c>
      <c r="D3" s="6" t="s">
        <v>917</v>
      </c>
      <c r="E3" s="6" t="s">
        <v>918</v>
      </c>
      <c r="F3" s="6" t="s">
        <v>954</v>
      </c>
      <c r="G3" s="6" t="s">
        <v>955</v>
      </c>
      <c r="H3" s="6" t="s">
        <v>956</v>
      </c>
      <c r="I3" s="6" t="s">
        <v>957</v>
      </c>
      <c r="J3" s="6" t="s">
        <v>958</v>
      </c>
    </row>
    <row r="4" spans="1:10" ht="28.5" x14ac:dyDescent="0.2">
      <c r="B4" s="2">
        <v>1209901</v>
      </c>
      <c r="C4" s="2" t="s">
        <v>6</v>
      </c>
      <c r="D4" s="2" t="s">
        <v>34</v>
      </c>
      <c r="E4" s="3">
        <v>45881.615543981483</v>
      </c>
      <c r="F4" s="2">
        <v>296477</v>
      </c>
      <c r="G4" s="2" t="s">
        <v>937</v>
      </c>
      <c r="H4" s="2" t="s">
        <v>937</v>
      </c>
      <c r="I4" s="2" t="s">
        <v>959</v>
      </c>
      <c r="J4" s="2" t="s">
        <v>960</v>
      </c>
    </row>
    <row r="5" spans="1:10" ht="28.5" x14ac:dyDescent="0.2">
      <c r="B5" s="2">
        <v>1205609</v>
      </c>
      <c r="C5" s="2" t="s">
        <v>7</v>
      </c>
      <c r="D5" s="2" t="s">
        <v>35</v>
      </c>
      <c r="E5" s="3">
        <v>45881.543726851851</v>
      </c>
      <c r="F5" s="2">
        <v>296477</v>
      </c>
      <c r="G5" s="2" t="s">
        <v>937</v>
      </c>
      <c r="H5" s="2" t="s">
        <v>937</v>
      </c>
      <c r="I5" s="2" t="s">
        <v>959</v>
      </c>
      <c r="J5" s="2" t="s">
        <v>961</v>
      </c>
    </row>
    <row r="6" spans="1:10" ht="28.5" x14ac:dyDescent="0.2">
      <c r="B6" s="2">
        <v>1205610</v>
      </c>
      <c r="C6" s="2" t="s">
        <v>8</v>
      </c>
      <c r="D6" s="2" t="s">
        <v>36</v>
      </c>
      <c r="E6" s="3">
        <v>45880.52511574074</v>
      </c>
      <c r="F6" s="2">
        <v>296477</v>
      </c>
      <c r="G6" s="2" t="s">
        <v>937</v>
      </c>
      <c r="H6" s="2" t="s">
        <v>937</v>
      </c>
      <c r="I6" s="2" t="s">
        <v>959</v>
      </c>
      <c r="J6" s="2" t="s">
        <v>962</v>
      </c>
    </row>
    <row r="7" spans="1:10" ht="28.5" x14ac:dyDescent="0.2">
      <c r="B7" s="2">
        <v>1205611</v>
      </c>
      <c r="C7" s="2" t="s">
        <v>9</v>
      </c>
      <c r="D7" s="2" t="s">
        <v>37</v>
      </c>
      <c r="E7" s="3">
        <v>45881.674039351848</v>
      </c>
      <c r="F7" s="2">
        <v>296477</v>
      </c>
      <c r="G7" s="2" t="s">
        <v>937</v>
      </c>
      <c r="H7" s="2" t="s">
        <v>937</v>
      </c>
      <c r="I7" s="2" t="s">
        <v>959</v>
      </c>
      <c r="J7" s="2" t="s">
        <v>963</v>
      </c>
    </row>
    <row r="8" spans="1:10" ht="28.5" x14ac:dyDescent="0.2">
      <c r="B8" s="2">
        <v>1205864</v>
      </c>
      <c r="C8" s="2" t="s">
        <v>10</v>
      </c>
      <c r="D8" s="2" t="s">
        <v>38</v>
      </c>
      <c r="E8" s="3">
        <v>45881.509780092594</v>
      </c>
      <c r="F8" s="2">
        <v>296477</v>
      </c>
      <c r="G8" s="2" t="s">
        <v>937</v>
      </c>
      <c r="H8" s="2" t="s">
        <v>937</v>
      </c>
      <c r="I8" s="2" t="s">
        <v>959</v>
      </c>
      <c r="J8" s="2" t="s">
        <v>964</v>
      </c>
    </row>
    <row r="9" spans="1:10" ht="28.5" x14ac:dyDescent="0.2">
      <c r="B9" s="2">
        <v>1208728</v>
      </c>
      <c r="C9" s="2" t="s">
        <v>11</v>
      </c>
      <c r="D9" s="2" t="s">
        <v>39</v>
      </c>
      <c r="E9" s="3">
        <v>45881.639224537037</v>
      </c>
      <c r="F9" s="2">
        <v>296477</v>
      </c>
      <c r="G9" s="2" t="s">
        <v>937</v>
      </c>
      <c r="H9" s="2" t="s">
        <v>937</v>
      </c>
      <c r="I9" s="2" t="s">
        <v>959</v>
      </c>
      <c r="J9" s="2" t="s">
        <v>965</v>
      </c>
    </row>
    <row r="10" spans="1:10" ht="28.5" x14ac:dyDescent="0.2">
      <c r="B10" s="2">
        <v>1205612</v>
      </c>
      <c r="C10" s="2" t="s">
        <v>12</v>
      </c>
      <c r="D10" s="2" t="s">
        <v>40</v>
      </c>
      <c r="E10" s="3">
        <v>45881.661817129629</v>
      </c>
      <c r="F10" s="2">
        <v>296477</v>
      </c>
      <c r="G10" s="2" t="s">
        <v>937</v>
      </c>
      <c r="H10" s="2" t="s">
        <v>937</v>
      </c>
      <c r="I10" s="2" t="s">
        <v>959</v>
      </c>
      <c r="J10" s="2" t="s">
        <v>966</v>
      </c>
    </row>
    <row r="11" spans="1:10" ht="28.5" x14ac:dyDescent="0.2">
      <c r="B11" s="2">
        <v>1209480</v>
      </c>
      <c r="C11" s="2" t="s">
        <v>13</v>
      </c>
      <c r="D11" s="2" t="s">
        <v>41</v>
      </c>
      <c r="E11" s="3">
        <v>45881.317789351851</v>
      </c>
      <c r="F11" s="2">
        <v>296477</v>
      </c>
      <c r="G11" s="2" t="s">
        <v>937</v>
      </c>
      <c r="H11" s="2" t="s">
        <v>937</v>
      </c>
      <c r="I11" s="2" t="s">
        <v>959</v>
      </c>
      <c r="J11" s="2" t="s">
        <v>967</v>
      </c>
    </row>
    <row r="12" spans="1:10" ht="28.5" x14ac:dyDescent="0.2">
      <c r="B12" s="2">
        <v>1207667</v>
      </c>
      <c r="C12" s="2" t="s">
        <v>14</v>
      </c>
      <c r="D12" s="2" t="s">
        <v>42</v>
      </c>
      <c r="E12" s="3">
        <v>45881.025520833333</v>
      </c>
      <c r="F12" s="2">
        <v>296477</v>
      </c>
      <c r="G12" s="2" t="s">
        <v>937</v>
      </c>
      <c r="H12" s="2" t="s">
        <v>937</v>
      </c>
      <c r="I12" s="2" t="s">
        <v>959</v>
      </c>
      <c r="J12" s="2" t="s">
        <v>968</v>
      </c>
    </row>
    <row r="13" spans="1:10" ht="28.5" x14ac:dyDescent="0.2">
      <c r="B13" s="2">
        <v>1205613</v>
      </c>
      <c r="C13" s="2" t="s">
        <v>15</v>
      </c>
      <c r="D13" s="2" t="s">
        <v>43</v>
      </c>
      <c r="E13" s="3">
        <v>45881.488981481481</v>
      </c>
      <c r="F13" s="2">
        <v>296477</v>
      </c>
      <c r="G13" s="2" t="s">
        <v>937</v>
      </c>
      <c r="H13" s="2" t="s">
        <v>937</v>
      </c>
      <c r="I13" s="2" t="s">
        <v>959</v>
      </c>
      <c r="J13" s="2" t="s">
        <v>969</v>
      </c>
    </row>
    <row r="14" spans="1:10" ht="28.5" x14ac:dyDescent="0.2">
      <c r="B14" s="2">
        <v>1209662</v>
      </c>
      <c r="C14" s="2" t="s">
        <v>16</v>
      </c>
      <c r="D14" s="2" t="s">
        <v>44</v>
      </c>
      <c r="E14" s="3">
        <v>45881.459756944445</v>
      </c>
      <c r="F14" s="2">
        <v>296477</v>
      </c>
      <c r="G14" s="2" t="s">
        <v>937</v>
      </c>
      <c r="H14" s="2" t="s">
        <v>937</v>
      </c>
      <c r="I14" s="2" t="s">
        <v>959</v>
      </c>
      <c r="J14" s="2" t="s">
        <v>970</v>
      </c>
    </row>
    <row r="15" spans="1:10" ht="28.5" x14ac:dyDescent="0.2">
      <c r="B15" s="2">
        <v>1205614</v>
      </c>
      <c r="C15" s="2" t="s">
        <v>17</v>
      </c>
      <c r="D15" s="2" t="s">
        <v>45</v>
      </c>
      <c r="E15" s="3">
        <v>45881.595300925925</v>
      </c>
      <c r="F15" s="2">
        <v>296477</v>
      </c>
      <c r="G15" s="2" t="s">
        <v>937</v>
      </c>
      <c r="H15" s="2" t="s">
        <v>937</v>
      </c>
      <c r="I15" s="2" t="s">
        <v>959</v>
      </c>
      <c r="J15" s="2" t="s">
        <v>970</v>
      </c>
    </row>
    <row r="16" spans="1:10" ht="28.5" x14ac:dyDescent="0.2">
      <c r="B16" s="2">
        <v>1205615</v>
      </c>
      <c r="C16" s="2" t="s">
        <v>18</v>
      </c>
      <c r="D16" s="2" t="s">
        <v>46</v>
      </c>
      <c r="E16" s="3">
        <v>45881.450416666667</v>
      </c>
      <c r="F16" s="2">
        <v>296477</v>
      </c>
      <c r="G16" s="2" t="s">
        <v>937</v>
      </c>
      <c r="H16" s="2" t="s">
        <v>937</v>
      </c>
      <c r="I16" s="2" t="s">
        <v>959</v>
      </c>
      <c r="J16" s="2" t="s">
        <v>971</v>
      </c>
    </row>
    <row r="17" spans="2:10" ht="28.5" x14ac:dyDescent="0.2">
      <c r="B17" s="2">
        <v>1209853</v>
      </c>
      <c r="C17" s="2" t="s">
        <v>19</v>
      </c>
      <c r="D17" s="2" t="s">
        <v>47</v>
      </c>
      <c r="E17" s="3">
        <v>45881.634328703702</v>
      </c>
      <c r="F17" s="2">
        <v>296477</v>
      </c>
      <c r="G17" s="2" t="s">
        <v>937</v>
      </c>
      <c r="H17" s="2" t="s">
        <v>937</v>
      </c>
      <c r="I17" s="2" t="s">
        <v>959</v>
      </c>
      <c r="J17" s="2" t="s">
        <v>972</v>
      </c>
    </row>
    <row r="18" spans="2:10" ht="28.5" x14ac:dyDescent="0.2">
      <c r="B18" s="2">
        <v>1209237</v>
      </c>
      <c r="C18" s="2" t="s">
        <v>20</v>
      </c>
      <c r="D18" s="2" t="s">
        <v>48</v>
      </c>
      <c r="E18" s="3">
        <v>45881.638680555552</v>
      </c>
      <c r="F18" s="2">
        <v>296477</v>
      </c>
      <c r="G18" s="2" t="s">
        <v>937</v>
      </c>
      <c r="H18" s="2" t="s">
        <v>937</v>
      </c>
      <c r="I18" s="2" t="s">
        <v>959</v>
      </c>
      <c r="J18" s="2" t="s">
        <v>973</v>
      </c>
    </row>
    <row r="19" spans="2:10" ht="42.75" x14ac:dyDescent="0.2">
      <c r="B19" s="2">
        <v>1205616</v>
      </c>
      <c r="C19" s="2" t="s">
        <v>21</v>
      </c>
      <c r="D19" s="2" t="s">
        <v>49</v>
      </c>
      <c r="E19" s="3">
        <v>45881.417743055557</v>
      </c>
      <c r="F19" s="2">
        <v>296477</v>
      </c>
      <c r="G19" s="2" t="s">
        <v>937</v>
      </c>
      <c r="H19" s="2" t="s">
        <v>937</v>
      </c>
      <c r="I19" s="2" t="s">
        <v>959</v>
      </c>
      <c r="J19" s="2" t="s">
        <v>974</v>
      </c>
    </row>
    <row r="20" spans="2:10" ht="28.5" x14ac:dyDescent="0.2">
      <c r="B20" s="2">
        <v>1210047</v>
      </c>
      <c r="C20" s="2" t="s">
        <v>22</v>
      </c>
      <c r="D20" s="2" t="s">
        <v>50</v>
      </c>
      <c r="E20" s="3">
        <v>45881.668553240743</v>
      </c>
      <c r="F20" s="2">
        <v>296477</v>
      </c>
      <c r="G20" s="2" t="s">
        <v>937</v>
      </c>
      <c r="H20" s="2" t="s">
        <v>937</v>
      </c>
      <c r="I20" s="2" t="s">
        <v>959</v>
      </c>
      <c r="J20" s="2" t="s">
        <v>975</v>
      </c>
    </row>
    <row r="21" spans="2:10" ht="28.5" x14ac:dyDescent="0.2">
      <c r="B21" s="2">
        <v>1205618</v>
      </c>
      <c r="C21" s="2" t="s">
        <v>23</v>
      </c>
      <c r="D21" s="2" t="s">
        <v>51</v>
      </c>
      <c r="E21" s="3">
        <v>45881.644456018519</v>
      </c>
      <c r="F21" s="2">
        <v>296477</v>
      </c>
      <c r="G21" s="2" t="s">
        <v>937</v>
      </c>
      <c r="H21" s="2" t="s">
        <v>937</v>
      </c>
      <c r="I21" s="2" t="s">
        <v>959</v>
      </c>
      <c r="J21" s="2" t="s">
        <v>976</v>
      </c>
    </row>
    <row r="22" spans="2:10" ht="28.5" x14ac:dyDescent="0.2">
      <c r="B22" s="2">
        <v>1209823</v>
      </c>
      <c r="C22" s="2" t="s">
        <v>24</v>
      </c>
      <c r="D22" s="2" t="s">
        <v>52</v>
      </c>
      <c r="E22" s="3">
        <v>45881.578587962962</v>
      </c>
      <c r="F22" s="2">
        <v>296477</v>
      </c>
      <c r="G22" s="2" t="s">
        <v>937</v>
      </c>
      <c r="H22" s="2" t="s">
        <v>937</v>
      </c>
      <c r="I22" s="2" t="s">
        <v>959</v>
      </c>
      <c r="J22" s="2" t="s">
        <v>977</v>
      </c>
    </row>
    <row r="23" spans="2:10" ht="28.5" x14ac:dyDescent="0.2">
      <c r="B23" s="2">
        <v>1209879</v>
      </c>
      <c r="C23" s="2" t="s">
        <v>25</v>
      </c>
      <c r="D23" s="2" t="s">
        <v>53</v>
      </c>
      <c r="E23" s="3">
        <v>45881.605810185189</v>
      </c>
      <c r="F23" s="2">
        <v>296477</v>
      </c>
      <c r="G23" s="2" t="s">
        <v>937</v>
      </c>
      <c r="H23" s="2" t="s">
        <v>937</v>
      </c>
      <c r="I23" s="2" t="s">
        <v>959</v>
      </c>
      <c r="J23" s="2" t="s">
        <v>978</v>
      </c>
    </row>
    <row r="24" spans="2:10" ht="28.5" x14ac:dyDescent="0.2">
      <c r="B24" s="2">
        <v>1208882</v>
      </c>
      <c r="C24" s="2" t="s">
        <v>26</v>
      </c>
      <c r="D24" s="2" t="s">
        <v>54</v>
      </c>
      <c r="E24" s="3">
        <v>45881.426226851851</v>
      </c>
      <c r="F24" s="2">
        <v>296477</v>
      </c>
      <c r="G24" s="2" t="s">
        <v>937</v>
      </c>
      <c r="H24" s="2" t="s">
        <v>937</v>
      </c>
      <c r="I24" s="2" t="s">
        <v>959</v>
      </c>
      <c r="J24" s="2" t="s">
        <v>979</v>
      </c>
    </row>
    <row r="25" spans="2:10" ht="28.5" x14ac:dyDescent="0.2">
      <c r="B25" s="2">
        <v>1209951</v>
      </c>
      <c r="C25" s="2" t="s">
        <v>27</v>
      </c>
      <c r="D25" s="2" t="s">
        <v>55</v>
      </c>
      <c r="E25" s="3">
        <v>45881.632349537038</v>
      </c>
      <c r="F25" s="2">
        <v>296477</v>
      </c>
      <c r="G25" s="2" t="s">
        <v>937</v>
      </c>
      <c r="H25" s="2" t="s">
        <v>937</v>
      </c>
      <c r="I25" s="2" t="s">
        <v>959</v>
      </c>
      <c r="J25" s="2" t="s">
        <v>980</v>
      </c>
    </row>
    <row r="26" spans="2:10" ht="28.5" x14ac:dyDescent="0.2">
      <c r="B26" s="2">
        <v>1205621</v>
      </c>
      <c r="C26" s="2" t="s">
        <v>28</v>
      </c>
      <c r="D26" s="2" t="s">
        <v>56</v>
      </c>
      <c r="E26" s="3">
        <v>45881.678067129629</v>
      </c>
      <c r="F26" s="2">
        <v>296477</v>
      </c>
      <c r="G26" s="2" t="s">
        <v>937</v>
      </c>
      <c r="H26" s="2" t="s">
        <v>937</v>
      </c>
      <c r="I26" s="2" t="s">
        <v>959</v>
      </c>
      <c r="J26" s="2" t="s">
        <v>970</v>
      </c>
    </row>
    <row r="27" spans="2:10" ht="28.5" x14ac:dyDescent="0.2">
      <c r="B27" s="2">
        <v>1205622</v>
      </c>
      <c r="C27" s="2" t="s">
        <v>29</v>
      </c>
      <c r="D27" s="2" t="s">
        <v>57</v>
      </c>
      <c r="E27" s="3">
        <v>45881.609131944446</v>
      </c>
      <c r="F27" s="2">
        <v>296477</v>
      </c>
      <c r="G27" s="2" t="s">
        <v>937</v>
      </c>
      <c r="H27" s="2" t="s">
        <v>937</v>
      </c>
      <c r="I27" s="2" t="s">
        <v>959</v>
      </c>
      <c r="J27" s="2" t="s">
        <v>981</v>
      </c>
    </row>
    <row r="28" spans="2:10" ht="28.5" x14ac:dyDescent="0.2">
      <c r="B28" s="2">
        <v>1205623</v>
      </c>
      <c r="C28" s="2" t="s">
        <v>30</v>
      </c>
      <c r="D28" s="2" t="s">
        <v>58</v>
      </c>
      <c r="E28" s="3">
        <v>45878.509456018517</v>
      </c>
      <c r="F28" s="2">
        <v>296477</v>
      </c>
      <c r="G28" s="2" t="s">
        <v>937</v>
      </c>
      <c r="H28" s="2" t="s">
        <v>937</v>
      </c>
      <c r="I28" s="2" t="s">
        <v>959</v>
      </c>
      <c r="J28" s="2" t="s">
        <v>982</v>
      </c>
    </row>
    <row r="29" spans="2:10" ht="28.5" x14ac:dyDescent="0.2">
      <c r="B29" s="2">
        <v>1205624</v>
      </c>
      <c r="C29" s="2" t="s">
        <v>31</v>
      </c>
      <c r="D29" s="2" t="s">
        <v>59</v>
      </c>
      <c r="E29" s="3">
        <v>45880.764641203707</v>
      </c>
      <c r="F29" s="2">
        <v>296477</v>
      </c>
      <c r="G29" s="2" t="s">
        <v>937</v>
      </c>
      <c r="H29" s="2" t="s">
        <v>937</v>
      </c>
      <c r="I29" s="2" t="s">
        <v>959</v>
      </c>
      <c r="J29" s="2" t="s">
        <v>983</v>
      </c>
    </row>
    <row r="30" spans="2:10" ht="28.5" x14ac:dyDescent="0.2">
      <c r="B30" s="2">
        <v>1208463</v>
      </c>
      <c r="C30" s="2" t="s">
        <v>32</v>
      </c>
      <c r="D30" s="2" t="s">
        <v>60</v>
      </c>
      <c r="E30" s="3">
        <v>45877.66574074074</v>
      </c>
      <c r="F30" s="2">
        <v>296477</v>
      </c>
      <c r="G30" s="2" t="s">
        <v>937</v>
      </c>
      <c r="H30" s="2" t="s">
        <v>937</v>
      </c>
      <c r="I30" s="2" t="s">
        <v>959</v>
      </c>
      <c r="J30" s="2" t="s">
        <v>984</v>
      </c>
    </row>
    <row r="31" spans="2:10" ht="28.5" x14ac:dyDescent="0.2">
      <c r="B31" s="2">
        <v>1209867</v>
      </c>
      <c r="C31" s="2" t="s">
        <v>33</v>
      </c>
      <c r="D31" s="2" t="s">
        <v>61</v>
      </c>
      <c r="E31" s="3">
        <v>45881.601446759261</v>
      </c>
      <c r="F31" s="2">
        <v>296477</v>
      </c>
      <c r="G31" s="2" t="s">
        <v>937</v>
      </c>
      <c r="H31" s="2" t="s">
        <v>937</v>
      </c>
      <c r="I31" s="2" t="s">
        <v>959</v>
      </c>
      <c r="J31" s="2" t="s">
        <v>985</v>
      </c>
    </row>
  </sheetData>
  <autoFilter ref="A3:J31" xr:uid="{00000000-0009-0000-0000-000004000000}"/>
  <mergeCells count="3">
    <mergeCell ref="B2:E2"/>
    <mergeCell ref="F2:G2"/>
    <mergeCell ref="H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de artículos y servi...</vt:lpstr>
      <vt:lpstr>Elementos y servicios</vt:lpstr>
      <vt:lpstr>Cotizacion menor valor</vt:lpstr>
      <vt:lpstr>Ahorros de artículos</vt:lpstr>
      <vt:lpstr>Verificacion Aritmetica</vt:lpstr>
      <vt:lpstr>Ahorros totales</vt:lpstr>
      <vt:lpstr>Archivos adjuntos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>YOLANDA CUELLAR GONZALEZ</cp:lastModifiedBy>
  <cp:revision>0</cp:revision>
  <dcterms:created xsi:type="dcterms:W3CDTF">2025-08-13T00:08:44Z</dcterms:created>
  <dcterms:modified xsi:type="dcterms:W3CDTF">2025-08-14T14:34:43Z</dcterms:modified>
  <cp:category/>
  <cp:contentStatus/>
</cp:coreProperties>
</file>