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NA\Documents\ASEO Y CAFETERIA\MODIFICACION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3" i="1"/>
  <c r="K82" i="1" l="1"/>
  <c r="M82" i="1" s="1"/>
  <c r="K79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6" i="1"/>
  <c r="M4" i="1"/>
  <c r="M5" i="1"/>
  <c r="K4" i="1"/>
  <c r="K5" i="1"/>
  <c r="K3" i="1"/>
  <c r="M3" i="1" s="1"/>
  <c r="M83" i="1" l="1"/>
  <c r="M84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</calcChain>
</file>

<file path=xl/sharedStrings.xml><?xml version="1.0" encoding="utf-8"?>
<sst xmlns="http://schemas.openxmlformats.org/spreadsheetml/2006/main" count="327" uniqueCount="101">
  <si>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</si>
  <si>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</si>
  <si>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</si>
  <si>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</si>
  <si>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</si>
  <si>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</si>
  <si>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</si>
  <si>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</si>
  <si>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</si>
  <si>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</si>
  <si>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</si>
  <si>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</si>
  <si>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</si>
  <si>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</si>
  <si>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</si>
  <si>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</si>
  <si>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</si>
  <si>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</si>
  <si>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Operario de mantenimiento</t>
  </si>
  <si>
    <t>Coordinador de trabajo en alturas</t>
  </si>
  <si>
    <t>Bienes de Aseo y Cafetería</t>
  </si>
  <si>
    <t>Jabón para loza 3 (Compra)</t>
  </si>
  <si>
    <t>Und</t>
  </si>
  <si>
    <t>Jabón de dispensador para manos 3 (Compra)</t>
  </si>
  <si>
    <t>Limpiador multiusos 1 (Compra)</t>
  </si>
  <si>
    <t>Líquido desengrasante (Compra)</t>
  </si>
  <si>
    <t>Detergente multiusos en polvo (Compra)</t>
  </si>
  <si>
    <t>Limpiador desinfectante para uso general 1 (Compra)</t>
  </si>
  <si>
    <t>Desinfectante de alto nivel de desinfección para uso hospitalario (Compra)</t>
  </si>
  <si>
    <t>Líquido para limpiar vidrios 1 (Compra)</t>
  </si>
  <si>
    <t>Blanqueador o hipoclorito 1 (Compra)</t>
  </si>
  <si>
    <t>Alcohol industrial 1 (Compra)</t>
  </si>
  <si>
    <t>Creolina 2 (Compra)</t>
  </si>
  <si>
    <t>Cera emulsionada Neutra (Compra)</t>
  </si>
  <si>
    <t>Removedor de cera (Compra)</t>
  </si>
  <si>
    <t>Varsol  ecológico 1 (Compra)</t>
  </si>
  <si>
    <t>Ambientador 1 (Compra)</t>
  </si>
  <si>
    <t>Insecticida 2 (Compra)</t>
  </si>
  <si>
    <t>Limpiones 1 (Compra)</t>
  </si>
  <si>
    <t>Bayetilla 1 (Compra)</t>
  </si>
  <si>
    <t>Esponjilla 2 (Compra)</t>
  </si>
  <si>
    <t>Escoba 1 (Compra)</t>
  </si>
  <si>
    <t>Escoba 2 (Compra)</t>
  </si>
  <si>
    <t>Mango metálico escoba 1 (Compra)</t>
  </si>
  <si>
    <t>Cepillos 1 (Compra)</t>
  </si>
  <si>
    <t>Trapero 2 (Compra)</t>
  </si>
  <si>
    <t>Trapero 3 (Compra)</t>
  </si>
  <si>
    <t>Mango madera trapero (Compra)</t>
  </si>
  <si>
    <t>Cepillo para sanitario (churrusco) (Compra)</t>
  </si>
  <si>
    <t>Pads 1 (Compra)</t>
  </si>
  <si>
    <t>Pads 2 (Compra)</t>
  </si>
  <si>
    <t>Bolsas plásticas 1 (Compra)</t>
  </si>
  <si>
    <t>Bolsas plásticas 2 (Compra)</t>
  </si>
  <si>
    <t>Bolsas plásticas 3 (Compra)</t>
  </si>
  <si>
    <t>Bolsas plásticas 4 (Compra)</t>
  </si>
  <si>
    <t>Bolsas plásticas 8 (Compra)</t>
  </si>
  <si>
    <t>Bolsas plásticas 9 (Compra)</t>
  </si>
  <si>
    <t>Bolsas plásticas 10 (Compra)</t>
  </si>
  <si>
    <t>Bolsas plásticas 15 (Compra)</t>
  </si>
  <si>
    <t>Bolsas plásticas 16 (Compra)</t>
  </si>
  <si>
    <t>Bolsas plásticas 17 (Compra)</t>
  </si>
  <si>
    <t>Bolsas plásticas 21 (Compra)</t>
  </si>
  <si>
    <t>Bolsas plásticas 22 (Compra)</t>
  </si>
  <si>
    <t>Bolsas plásticas 23 (Compra)</t>
  </si>
  <si>
    <t>Guantes 3 (Compra)</t>
  </si>
  <si>
    <t>Guantes 6 (Compra)</t>
  </si>
  <si>
    <t>Guantes 7 (Compra)</t>
  </si>
  <si>
    <t>Guantes 9 (Compra)</t>
  </si>
  <si>
    <t>Tapabocas 2 (Compra)</t>
  </si>
  <si>
    <t>Papel higiénico 3 (Compra)</t>
  </si>
  <si>
    <t>Toallas para manos 3 (Compra)</t>
  </si>
  <si>
    <t>Vasos biodegradables 1 (Compra)</t>
  </si>
  <si>
    <t>Vasos biodegradables 2 (Compra)</t>
  </si>
  <si>
    <t>Mezclador 1 (Compra)</t>
  </si>
  <si>
    <t>Servilleta papel (Compra)</t>
  </si>
  <si>
    <t>Filtro para greca 3 (Compra)</t>
  </si>
  <si>
    <t>Termo para café 1 (Compra)</t>
  </si>
  <si>
    <t>Termo para café 2 (Compra)</t>
  </si>
  <si>
    <t>Café 1 (Compra)</t>
  </si>
  <si>
    <t>Azúcar 1 (Compra)</t>
  </si>
  <si>
    <t>Aromática (Compra)</t>
  </si>
  <si>
    <t>Agua potable 4 (Compra)</t>
  </si>
  <si>
    <t>Destapador para sanitario (chupa) (Compra)</t>
  </si>
  <si>
    <t>Plumero o limpia polvo (Compra)</t>
  </si>
  <si>
    <t>Rastrillo 1 (Compra)</t>
  </si>
  <si>
    <t>Recogedor de basura 1 (Compra)</t>
  </si>
  <si>
    <t>Atomizadores (Compra)</t>
  </si>
  <si>
    <t>Vasos  1 (Compra)</t>
  </si>
  <si>
    <t>Balde (Compra)</t>
  </si>
  <si>
    <t>Carro exprimidor de trapero 1 (Arrendamiento)</t>
  </si>
  <si>
    <t>Greca para tintos 2 (Arrendamiento)</t>
  </si>
  <si>
    <t>Aspiradora 1 (Arrendamiento)</t>
  </si>
  <si>
    <t>Lavabrilladora de pisos 2 (Arrendamiento)</t>
  </si>
  <si>
    <t>Hidrolavadora Industrial (Arrendamiento)</t>
  </si>
  <si>
    <t>Guadañas (Arrendamiento)</t>
  </si>
  <si>
    <t>Subtotal</t>
  </si>
  <si>
    <t>% AIU</t>
  </si>
  <si>
    <t>IVA</t>
  </si>
  <si>
    <t>Total</t>
  </si>
  <si>
    <t>Incremento Salarial 2025 (6.54%)</t>
  </si>
  <si>
    <t>Valor x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</si>
</sst>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XDR&quot;* #,##0.00_-;\-&quot;XDR&quot;* #,##0.00_-;_-&quot;XDR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44" fontId="6" fillId="0" borderId="3" xfId="2" applyFont="1" applyFill="1" applyBorder="1" applyAlignment="1" applyProtection="1">
      <alignment horizontal="center" vertical="center" wrapText="1"/>
      <protection hidden="1"/>
    </xf>
    <xf numFmtId="43" fontId="6" fillId="0" borderId="3" xfId="1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left" vertical="center" wrapText="1"/>
      <protection hidden="1"/>
    </xf>
    <xf numFmtId="10" fontId="7" fillId="4" borderId="3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vertical="center" wrapText="1"/>
      <protection hidden="1"/>
    </xf>
    <xf numFmtId="0" fontId="8" fillId="0" borderId="7" xfId="0" applyFont="1" applyFill="1" applyBorder="1" applyAlignment="1" applyProtection="1">
      <alignment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8" fillId="0" borderId="10" xfId="0" applyFont="1" applyFill="1" applyBorder="1" applyAlignment="1" applyProtection="1">
      <alignment vertical="center" wrapText="1"/>
      <protection hidden="1"/>
    </xf>
    <xf numFmtId="0" fontId="8" fillId="0" borderId="11" xfId="0" applyFont="1" applyFill="1" applyBorder="1" applyAlignment="1" applyProtection="1">
      <alignment vertical="center" wrapText="1"/>
      <protection hidden="1"/>
    </xf>
    <xf numFmtId="43" fontId="4" fillId="3" borderId="3" xfId="1" applyFont="1" applyFill="1" applyBorder="1" applyAlignment="1" applyProtection="1">
      <alignment horizontal="center" vertical="center" wrapText="1"/>
      <protection hidden="1"/>
    </xf>
    <xf numFmtId="43" fontId="6" fillId="4" borderId="3" xfId="1" applyFont="1" applyFill="1" applyBorder="1" applyAlignment="1" applyProtection="1">
      <alignment horizontal="center" vertical="center" wrapText="1"/>
      <protection hidden="1"/>
    </xf>
    <xf numFmtId="43" fontId="2" fillId="0" borderId="0" xfId="1" applyFont="1" applyProtection="1">
      <protection hidden="1"/>
    </xf>
    <xf numFmtId="43" fontId="8" fillId="0" borderId="9" xfId="1" applyFont="1" applyFill="1" applyBorder="1" applyAlignment="1" applyProtection="1">
      <alignment vertical="center" wrapText="1"/>
      <protection hidden="1"/>
    </xf>
    <xf numFmtId="43" fontId="8" fillId="0" borderId="12" xfId="1" applyFont="1" applyFill="1" applyBorder="1" applyAlignment="1" applyProtection="1">
      <alignment vertical="center" wrapText="1"/>
      <protection hidden="1"/>
    </xf>
    <xf numFmtId="43" fontId="0" fillId="0" borderId="0" xfId="1" applyFont="1"/>
    <xf numFmtId="43" fontId="6" fillId="4" borderId="3" xfId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Protection="1"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44" fontId="6" fillId="5" borderId="3" xfId="2" applyFont="1" applyFill="1" applyBorder="1" applyAlignment="1" applyProtection="1">
      <alignment horizontal="center" vertical="center" wrapText="1"/>
      <protection hidden="1"/>
    </xf>
    <xf numFmtId="43" fontId="6" fillId="5" borderId="3" xfId="1" applyFont="1" applyFill="1" applyBorder="1" applyAlignment="1" applyProtection="1">
      <alignment horizontal="center" vertical="center" wrapText="1"/>
      <protection hidden="1"/>
    </xf>
    <xf numFmtId="43" fontId="6" fillId="5" borderId="3" xfId="1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7" fillId="4" borderId="3" xfId="0" applyFont="1" applyFill="1" applyBorder="1" applyAlignment="1" applyProtection="1">
      <alignment horizontal="left" vertical="center" wrapText="1"/>
      <protection hidden="1"/>
    </xf>
    <xf numFmtId="0" fontId="7" fillId="4" borderId="5" xfId="0" applyFont="1" applyFill="1" applyBorder="1" applyAlignment="1" applyProtection="1">
      <alignment horizontal="left" vertical="center" wrapText="1"/>
      <protection hidden="1"/>
    </xf>
    <xf numFmtId="0" fontId="7" fillId="4" borderId="0" xfId="0" applyFont="1" applyFill="1" applyBorder="1" applyAlignment="1" applyProtection="1">
      <alignment horizontal="left" vertical="center" wrapText="1"/>
      <protection hidden="1"/>
    </xf>
    <xf numFmtId="0" fontId="2" fillId="6" borderId="0" xfId="0" applyFont="1" applyFill="1" applyProtection="1">
      <protection hidden="1"/>
    </xf>
    <xf numFmtId="0" fontId="5" fillId="6" borderId="3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  <xf numFmtId="44" fontId="6" fillId="6" borderId="3" xfId="2" applyFont="1" applyFill="1" applyBorder="1" applyAlignment="1" applyProtection="1">
      <alignment horizontal="center" vertical="center" wrapText="1"/>
      <protection hidden="1"/>
    </xf>
    <xf numFmtId="43" fontId="6" fillId="6" borderId="3" xfId="1" applyFont="1" applyFill="1" applyBorder="1" applyAlignment="1" applyProtection="1">
      <alignment horizontal="center" vertical="center" wrapText="1"/>
      <protection hidden="1"/>
    </xf>
    <xf numFmtId="43" fontId="6" fillId="6" borderId="3" xfId="1" applyFont="1" applyFill="1" applyBorder="1" applyAlignment="1" applyProtection="1">
      <alignment horizontal="center" vertical="center"/>
      <protection hidden="1"/>
    </xf>
    <xf numFmtId="0" fontId="0" fillId="6" borderId="0" xfId="0" applyFill="1"/>
    <xf numFmtId="0" fontId="2" fillId="7" borderId="0" xfId="0" applyFont="1" applyFill="1" applyProtection="1">
      <protection hidden="1"/>
    </xf>
    <xf numFmtId="0" fontId="5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44" fontId="6" fillId="7" borderId="3" xfId="2" applyFont="1" applyFill="1" applyBorder="1" applyAlignment="1" applyProtection="1">
      <alignment horizontal="center" vertical="center" wrapText="1"/>
      <protection hidden="1"/>
    </xf>
    <xf numFmtId="43" fontId="6" fillId="7" borderId="3" xfId="1" applyFont="1" applyFill="1" applyBorder="1" applyAlignment="1" applyProtection="1">
      <alignment horizontal="center" vertical="center" wrapText="1"/>
      <protection hidden="1"/>
    </xf>
    <xf numFmtId="43" fontId="6" fillId="7" borderId="3" xfId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43" fontId="9" fillId="0" borderId="0" xfId="1" applyFont="1"/>
    <xf numFmtId="43" fontId="0" fillId="0" borderId="0" xfId="0" applyNumberFormat="1"/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left" vertical="center" wrapText="1"/>
      <protection hidden="1"/>
    </xf>
    <xf numFmtId="0" fontId="7" fillId="4" borderId="4" xfId="0" applyFont="1" applyFill="1" applyBorder="1" applyAlignment="1" applyProtection="1">
      <alignment horizontal="left" vertical="center" wrapText="1"/>
      <protection hidden="1"/>
    </xf>
    <xf numFmtId="0" fontId="7" fillId="4" borderId="5" xfId="0" applyFont="1" applyFill="1" applyBorder="1" applyAlignment="1" applyProtection="1">
      <alignment horizontal="left" vertical="center" wrapText="1"/>
      <protection hidden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NA/Downloads/Copia%20de%20SIMULADOR%20DE%20ASEO%20Y%20CAFETERIA%202024%20VERSION%2042%20ACTUALIZADO%20ADIC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F1" t="str">
            <v>bien_o_servicio</v>
          </cell>
          <cell r="G1" t="str">
            <v>Especificaciones</v>
          </cell>
          <cell r="H1" t="str">
            <v xml:space="preserve">Presentación </v>
          </cell>
          <cell r="I1" t="str">
            <v xml:space="preserve">Marca 1 </v>
          </cell>
          <cell r="J1" t="str">
            <v>Marca 2</v>
          </cell>
          <cell r="K1" t="str">
            <v>Precio unitario</v>
          </cell>
        </row>
        <row r="2">
          <cell r="F2" t="str">
            <v>Porcentaje de AIU</v>
          </cell>
          <cell r="G2"/>
          <cell r="H2"/>
          <cell r="K2">
            <v>0.1</v>
          </cell>
        </row>
        <row r="3">
          <cell r="F3" t="str">
            <v>Jardineria mt2</v>
          </cell>
          <cell r="G3"/>
          <cell r="H3"/>
          <cell r="K3">
            <v>470</v>
          </cell>
        </row>
        <row r="4">
          <cell r="F4" t="str">
            <v>Operario de aseo y cafetería con compromiso social</v>
          </cell>
          <cell r="G4"/>
          <cell r="H4"/>
          <cell r="K4">
            <v>2627978</v>
          </cell>
        </row>
        <row r="5">
          <cell r="F5" t="str">
            <v>Operario de aseo y cafetería</v>
          </cell>
          <cell r="G5"/>
          <cell r="H5"/>
          <cell r="K5">
            <v>2465868</v>
          </cell>
        </row>
        <row r="6">
          <cell r="F6" t="str">
            <v>Operario de mantenimiento</v>
          </cell>
          <cell r="G6"/>
          <cell r="H6"/>
          <cell r="K6">
            <v>2465868</v>
          </cell>
        </row>
        <row r="7">
          <cell r="F7" t="str">
            <v>Operario auxiliar</v>
          </cell>
          <cell r="G7"/>
          <cell r="H7"/>
          <cell r="K7">
            <v>2465868</v>
          </cell>
        </row>
        <row r="8">
          <cell r="F8" t="str">
            <v>Coordinador de tiempo completo</v>
          </cell>
          <cell r="G8"/>
          <cell r="H8"/>
          <cell r="K8">
            <v>2465868</v>
          </cell>
        </row>
        <row r="9">
          <cell r="F9" t="str">
            <v>Jardinero</v>
          </cell>
          <cell r="G9"/>
          <cell r="H9"/>
          <cell r="K9">
            <v>2465868</v>
          </cell>
        </row>
        <row r="10">
          <cell r="F10" t="str">
            <v>Operario de mantenimiento capacitado para trabajo en alturas</v>
          </cell>
          <cell r="G10"/>
          <cell r="H10"/>
          <cell r="K10">
            <v>2465868</v>
          </cell>
        </row>
        <row r="11">
          <cell r="F11" t="str">
            <v>Operario auxiliar capacitado para trabajo en alturas</v>
          </cell>
          <cell r="G11"/>
          <cell r="H11"/>
          <cell r="K11">
            <v>2465868</v>
          </cell>
        </row>
        <row r="12">
          <cell r="F12" t="str">
            <v>Jardinero capacitado para trabajo en alturas</v>
          </cell>
          <cell r="G12"/>
          <cell r="H12"/>
          <cell r="K12">
            <v>2465868</v>
          </cell>
        </row>
        <row r="13">
          <cell r="F13" t="str">
            <v>Coordinador de trabajo en alturas</v>
          </cell>
          <cell r="G13"/>
          <cell r="H13"/>
          <cell r="K13">
            <v>2465868</v>
          </cell>
        </row>
        <row r="14">
          <cell r="F14" t="str">
            <v>Turno operario de mantenimiento</v>
          </cell>
          <cell r="G14"/>
          <cell r="H14"/>
          <cell r="K14">
            <v>82196</v>
          </cell>
        </row>
        <row r="15">
          <cell r="F15" t="str">
            <v>Turno operario de mantenimiento capacitado para trabajo en alturas nivel básico</v>
          </cell>
          <cell r="G15"/>
          <cell r="H15"/>
          <cell r="K15">
            <v>82196</v>
          </cell>
        </row>
        <row r="16">
          <cell r="F16" t="str">
            <v>Turno coordinador de trabajo en alturas nivel básico</v>
          </cell>
          <cell r="G16"/>
          <cell r="H16"/>
          <cell r="K16">
            <v>82196</v>
          </cell>
        </row>
        <row r="17">
          <cell r="F17" t="str">
            <v>Operario de aseo y cafetería MT</v>
          </cell>
          <cell r="G17"/>
          <cell r="H17"/>
          <cell r="K17">
            <v>1578155</v>
          </cell>
        </row>
        <row r="18">
          <cell r="F18" t="str">
            <v>Operario de mantenimiento MT</v>
          </cell>
          <cell r="G18"/>
          <cell r="H18"/>
          <cell r="K18">
            <v>1527017</v>
          </cell>
        </row>
        <row r="19">
          <cell r="F19" t="str">
            <v>Operario auxiliar MT</v>
          </cell>
          <cell r="G19"/>
          <cell r="H19"/>
          <cell r="K19">
            <v>1527017</v>
          </cell>
        </row>
        <row r="20">
          <cell r="F20" t="str">
            <v>Coordinador MT</v>
          </cell>
          <cell r="G20"/>
          <cell r="H20"/>
          <cell r="K20">
            <v>1578155</v>
          </cell>
        </row>
        <row r="21">
          <cell r="F21" t="str">
            <v>Jardinero MT</v>
          </cell>
          <cell r="G21"/>
          <cell r="H21"/>
          <cell r="K21">
            <v>1527017</v>
          </cell>
        </row>
        <row r="22">
          <cell r="F22" t="str">
            <v>Operario de mantenimiento capacitado para trabajo en alturas MT</v>
          </cell>
          <cell r="G22"/>
          <cell r="H22"/>
          <cell r="K22">
            <v>1527017</v>
          </cell>
        </row>
        <row r="23">
          <cell r="F23" t="str">
            <v>Operario auxiliar capacitado para trabajo en alturas MT</v>
          </cell>
          <cell r="G23"/>
          <cell r="H23"/>
          <cell r="K23">
            <v>1527017</v>
          </cell>
        </row>
        <row r="24">
          <cell r="F24" t="str">
            <v>Jardinero capacitado para trabajo en alturas MT</v>
          </cell>
          <cell r="G24"/>
          <cell r="H24"/>
          <cell r="K24">
            <v>1527017</v>
          </cell>
        </row>
        <row r="25">
          <cell r="F25" t="str">
            <v>Coordinador de trabajo en alturas MT</v>
          </cell>
          <cell r="G25"/>
          <cell r="H25"/>
          <cell r="K25">
            <v>1500286</v>
          </cell>
        </row>
        <row r="26">
          <cell r="F26" t="str">
            <v>Jabón para loza 1 (Compra)</v>
          </cell>
          <cell r="G26"/>
          <cell r="H26"/>
          <cell r="K26">
            <v>10611</v>
          </cell>
        </row>
        <row r="27">
          <cell r="F27" t="str">
            <v>Jabón para loza 2 (Compra)</v>
          </cell>
          <cell r="G27"/>
          <cell r="H27"/>
          <cell r="K27">
            <v>2934</v>
          </cell>
        </row>
        <row r="28">
          <cell r="F28" t="str">
            <v>Jabón para loza 3 (Compra)</v>
          </cell>
          <cell r="G28"/>
          <cell r="H28"/>
          <cell r="K28">
            <v>6426</v>
          </cell>
        </row>
        <row r="29">
          <cell r="F29" t="str">
            <v>Jabón para loza 4 (Compra)</v>
          </cell>
          <cell r="G29"/>
          <cell r="H29"/>
          <cell r="K29">
            <v>5841</v>
          </cell>
        </row>
        <row r="30">
          <cell r="F30" t="str">
            <v>Jabón en barra (Compra)</v>
          </cell>
          <cell r="G30"/>
          <cell r="H30"/>
          <cell r="K30">
            <v>3309</v>
          </cell>
        </row>
        <row r="31">
          <cell r="F31" t="str">
            <v>Jabón en barra azul (Compra)</v>
          </cell>
          <cell r="G31"/>
          <cell r="H31"/>
          <cell r="K31">
            <v>2438</v>
          </cell>
        </row>
        <row r="32">
          <cell r="F32" t="str">
            <v>Jabón abrasivo (Compra)</v>
          </cell>
          <cell r="G32"/>
          <cell r="H32"/>
          <cell r="K32">
            <v>4225</v>
          </cell>
        </row>
        <row r="33">
          <cell r="F33" t="str">
            <v>Jabón de tocador 1 (Compra)</v>
          </cell>
          <cell r="G33"/>
          <cell r="H33"/>
          <cell r="K33">
            <v>2370</v>
          </cell>
        </row>
        <row r="34">
          <cell r="F34" t="str">
            <v>Jabón de tocador 2 (Compra)</v>
          </cell>
          <cell r="G34"/>
          <cell r="H34"/>
          <cell r="K34">
            <v>58557</v>
          </cell>
        </row>
        <row r="35">
          <cell r="F35" t="str">
            <v>Jabón de dispensador para manos 1 (Compra)</v>
          </cell>
          <cell r="G35"/>
          <cell r="H35"/>
          <cell r="K35">
            <v>2459</v>
          </cell>
        </row>
        <row r="36">
          <cell r="F36" t="str">
            <v>Jabón de dispensador para manos 2 (Compra)</v>
          </cell>
          <cell r="G36"/>
          <cell r="H36"/>
          <cell r="K36">
            <v>7815</v>
          </cell>
        </row>
        <row r="37">
          <cell r="F37" t="str">
            <v>Jabón de dispensador para manos 3 (Compra)</v>
          </cell>
          <cell r="G37"/>
          <cell r="H37"/>
          <cell r="K37">
            <v>7105</v>
          </cell>
        </row>
        <row r="38">
          <cell r="F38" t="str">
            <v>Gel antibacterial para manos (Compra)</v>
          </cell>
          <cell r="G38"/>
          <cell r="H38"/>
          <cell r="K38">
            <v>15163</v>
          </cell>
        </row>
        <row r="39">
          <cell r="F39" t="str">
            <v>Dispensador de gel antibacterial para manos (Compra)</v>
          </cell>
          <cell r="G39"/>
          <cell r="H39"/>
          <cell r="K39">
            <v>19253</v>
          </cell>
        </row>
        <row r="40">
          <cell r="F40" t="str">
            <v>Limpiador multiusos 1 (Compra)</v>
          </cell>
          <cell r="G40"/>
          <cell r="H40"/>
          <cell r="K40">
            <v>6163</v>
          </cell>
        </row>
        <row r="41">
          <cell r="F41" t="str">
            <v>Limpiador multiusos 2 (Compra)</v>
          </cell>
          <cell r="G41"/>
          <cell r="H41"/>
          <cell r="K41">
            <v>2183</v>
          </cell>
        </row>
        <row r="42">
          <cell r="F42" t="str">
            <v>Limpiador multiusos 3 (Compra)</v>
          </cell>
          <cell r="G42"/>
          <cell r="H42"/>
          <cell r="K42">
            <v>1946</v>
          </cell>
        </row>
        <row r="43">
          <cell r="F43" t="str">
            <v>Limpiador desinfectante para pisos (Compra)</v>
          </cell>
          <cell r="G43"/>
          <cell r="H43"/>
          <cell r="K43">
            <v>7299</v>
          </cell>
        </row>
        <row r="44">
          <cell r="F44" t="str">
            <v>Líquido desengrasante (Compra)</v>
          </cell>
          <cell r="G44"/>
          <cell r="H44"/>
          <cell r="K44">
            <v>7866</v>
          </cell>
        </row>
        <row r="45">
          <cell r="F45" t="str">
            <v>Crema desengrasante (Compra)</v>
          </cell>
          <cell r="G45"/>
          <cell r="H45"/>
          <cell r="K45">
            <v>10222</v>
          </cell>
        </row>
        <row r="46">
          <cell r="F46" t="str">
            <v>Detergente multiusos en polvo (Compra)</v>
          </cell>
          <cell r="G46"/>
          <cell r="H46"/>
          <cell r="K46">
            <v>5004</v>
          </cell>
        </row>
        <row r="47">
          <cell r="F47" t="str">
            <v>Limpiador desinfectante para uso general 1 (Compra)</v>
          </cell>
          <cell r="G47"/>
          <cell r="H47"/>
          <cell r="K47">
            <v>6255</v>
          </cell>
        </row>
        <row r="48">
          <cell r="F48" t="str">
            <v>Limpiador desinfectante para uso general 2 (Compra)</v>
          </cell>
          <cell r="G48"/>
          <cell r="H48"/>
          <cell r="K48">
            <v>2976</v>
          </cell>
        </row>
        <row r="49">
          <cell r="F49" t="str">
            <v>Limpiador desinfectante para uso general 3 (Compra)</v>
          </cell>
          <cell r="G49"/>
          <cell r="H49"/>
          <cell r="K49">
            <v>1973</v>
          </cell>
        </row>
        <row r="50">
          <cell r="F50" t="str">
            <v>Desinfectante de alto nivel de desinfección para uso hospitalario (Compra)</v>
          </cell>
          <cell r="G50"/>
          <cell r="H50"/>
          <cell r="K50">
            <v>5629</v>
          </cell>
        </row>
        <row r="51">
          <cell r="F51" t="str">
            <v>Pastilla desinfectante para sanitario (Compra)</v>
          </cell>
          <cell r="G51"/>
          <cell r="H51"/>
          <cell r="K51">
            <v>3522</v>
          </cell>
        </row>
        <row r="52">
          <cell r="F52" t="str">
            <v>Líquido para limpiar vidrios 1 (Compra)</v>
          </cell>
          <cell r="G52"/>
          <cell r="H52"/>
          <cell r="K52">
            <v>4788</v>
          </cell>
        </row>
        <row r="53">
          <cell r="F53" t="str">
            <v>Líquido para limpiar vidrios 2 (Compra)</v>
          </cell>
          <cell r="G53"/>
          <cell r="H53"/>
          <cell r="K53">
            <v>3082</v>
          </cell>
        </row>
        <row r="54">
          <cell r="F54" t="str">
            <v>Líquido para limpiar vidrios 3 (Compra)</v>
          </cell>
          <cell r="G54"/>
          <cell r="H54"/>
          <cell r="K54">
            <v>2001</v>
          </cell>
        </row>
        <row r="55">
          <cell r="F55" t="str">
            <v>Blanqueador o hipoclorito 1 (Compra)</v>
          </cell>
          <cell r="G55"/>
          <cell r="H55"/>
          <cell r="K55">
            <v>5812</v>
          </cell>
        </row>
        <row r="56">
          <cell r="F56" t="str">
            <v>Blanqueador o hipoclorito 2 (Compra)</v>
          </cell>
          <cell r="G56"/>
          <cell r="H56"/>
          <cell r="K56">
            <v>2489</v>
          </cell>
        </row>
        <row r="57">
          <cell r="F57" t="str">
            <v>Blanqueador o hipoclorito 3 (Compra)</v>
          </cell>
          <cell r="G57"/>
          <cell r="H57"/>
          <cell r="K57">
            <v>15245</v>
          </cell>
        </row>
        <row r="58">
          <cell r="F58" t="str">
            <v>Alcohol industrial 1 (Compra)</v>
          </cell>
          <cell r="G58"/>
          <cell r="H58"/>
          <cell r="K58">
            <v>13451</v>
          </cell>
        </row>
        <row r="59">
          <cell r="F59" t="str">
            <v>Alcohol industrial 2 (Compra)</v>
          </cell>
          <cell r="G59"/>
          <cell r="H59"/>
          <cell r="K59">
            <v>3540</v>
          </cell>
        </row>
        <row r="60">
          <cell r="F60" t="str">
            <v>Creolina 1 (Compra)</v>
          </cell>
          <cell r="G60"/>
          <cell r="H60"/>
          <cell r="K60">
            <v>3089</v>
          </cell>
        </row>
        <row r="61">
          <cell r="F61" t="str">
            <v>Creolina 2 (Compra)</v>
          </cell>
          <cell r="G61"/>
          <cell r="H61"/>
          <cell r="K61">
            <v>11893</v>
          </cell>
        </row>
        <row r="62">
          <cell r="F62" t="str">
            <v>Líquido para limpiar equipos de oficina 1 (Compra)</v>
          </cell>
          <cell r="G62"/>
          <cell r="H62"/>
          <cell r="K62">
            <v>3606</v>
          </cell>
        </row>
        <row r="63">
          <cell r="F63" t="str">
            <v>Líquido para limpiar equipos de oficina 2 (Compra)</v>
          </cell>
          <cell r="G63"/>
          <cell r="H63"/>
          <cell r="K63">
            <v>2156</v>
          </cell>
        </row>
        <row r="64">
          <cell r="F64" t="str">
            <v>Champú para alfombras y tapizados 1 (Compra)</v>
          </cell>
          <cell r="G64"/>
          <cell r="H64"/>
          <cell r="K64">
            <v>6811</v>
          </cell>
        </row>
        <row r="65">
          <cell r="F65" t="str">
            <v>Champú para alfombras y tapizados 2 (Compra)</v>
          </cell>
          <cell r="G65"/>
          <cell r="H65"/>
          <cell r="K65">
            <v>5255</v>
          </cell>
        </row>
        <row r="66">
          <cell r="F66" t="str">
            <v>Lustrador de muebles (Compra)</v>
          </cell>
          <cell r="G66"/>
          <cell r="H66"/>
          <cell r="K66">
            <v>1992</v>
          </cell>
        </row>
        <row r="67">
          <cell r="F67" t="str">
            <v>Líquido cubre rasguños para madera (Compra)</v>
          </cell>
          <cell r="G67"/>
          <cell r="H67"/>
          <cell r="K67">
            <v>3243</v>
          </cell>
        </row>
        <row r="68">
          <cell r="F68" t="str">
            <v>Crema para cuero (Compra)</v>
          </cell>
          <cell r="G68"/>
          <cell r="H68"/>
          <cell r="K68">
            <v>16717</v>
          </cell>
        </row>
        <row r="69">
          <cell r="F69" t="str">
            <v>Cera polimérica (Compra)</v>
          </cell>
          <cell r="G69"/>
          <cell r="H69"/>
          <cell r="K69">
            <v>20240</v>
          </cell>
        </row>
        <row r="70">
          <cell r="F70" t="str">
            <v>Cera emulsionada Neutra (Compra)</v>
          </cell>
          <cell r="G70"/>
          <cell r="H70"/>
          <cell r="K70">
            <v>8433</v>
          </cell>
        </row>
        <row r="71">
          <cell r="F71" t="str">
            <v>Cera emulsionada roja (Compra)</v>
          </cell>
          <cell r="G71"/>
          <cell r="H71"/>
          <cell r="K71">
            <v>8433</v>
          </cell>
        </row>
        <row r="72">
          <cell r="F72" t="str">
            <v>Cera solvente (Compra)</v>
          </cell>
          <cell r="G72"/>
          <cell r="H72"/>
          <cell r="K72">
            <v>15614</v>
          </cell>
        </row>
        <row r="73">
          <cell r="F73" t="str">
            <v>Sellante para pisos (Compra)</v>
          </cell>
          <cell r="G73"/>
          <cell r="H73"/>
          <cell r="K73">
            <v>35163</v>
          </cell>
        </row>
        <row r="74">
          <cell r="F74" t="str">
            <v>Mantenedor de pisos (Compra)</v>
          </cell>
          <cell r="G74"/>
          <cell r="H74"/>
          <cell r="K74">
            <v>19277</v>
          </cell>
        </row>
        <row r="75">
          <cell r="F75" t="str">
            <v>Removedor de cera (Compra)</v>
          </cell>
          <cell r="G75"/>
          <cell r="H75"/>
          <cell r="K75">
            <v>7945</v>
          </cell>
        </row>
        <row r="76">
          <cell r="F76" t="str">
            <v>Abrillantador para piso laminado (Compra)</v>
          </cell>
          <cell r="G76"/>
          <cell r="H76"/>
          <cell r="K76">
            <v>6507</v>
          </cell>
        </row>
        <row r="77">
          <cell r="F77" t="str">
            <v>Jabón neutro para pisos 1 (Compra)</v>
          </cell>
          <cell r="G77"/>
          <cell r="H77"/>
          <cell r="K77">
            <v>7309</v>
          </cell>
        </row>
        <row r="78">
          <cell r="F78" t="str">
            <v>Jabón neutro para pisos 2 (Compra)</v>
          </cell>
          <cell r="G78"/>
          <cell r="H78"/>
          <cell r="K78">
            <v>30440</v>
          </cell>
        </row>
        <row r="79">
          <cell r="F79" t="str">
            <v>Varsol  ecológico 1 (Compra)</v>
          </cell>
          <cell r="G79"/>
          <cell r="H79"/>
          <cell r="K79">
            <v>5777</v>
          </cell>
        </row>
        <row r="80">
          <cell r="F80" t="str">
            <v>Varsol ecológico 2 (Compra)</v>
          </cell>
          <cell r="G80"/>
          <cell r="H80"/>
          <cell r="K80">
            <v>17086</v>
          </cell>
        </row>
        <row r="81">
          <cell r="F81" t="str">
            <v>Desmanchador multiusos (Compra)</v>
          </cell>
          <cell r="G81"/>
          <cell r="H81"/>
          <cell r="K81">
            <v>7886</v>
          </cell>
        </row>
        <row r="82">
          <cell r="F82" t="str">
            <v>Brillametal en crema (Compra)</v>
          </cell>
          <cell r="G82"/>
          <cell r="H82"/>
          <cell r="K82">
            <v>8012</v>
          </cell>
        </row>
        <row r="83">
          <cell r="F83" t="str">
            <v>Brillametal líquido (Compra)</v>
          </cell>
          <cell r="G83"/>
          <cell r="H83"/>
          <cell r="K83">
            <v>8251</v>
          </cell>
        </row>
        <row r="84">
          <cell r="F84" t="str">
            <v>Betún (Compra)</v>
          </cell>
          <cell r="G84"/>
          <cell r="H84"/>
          <cell r="K84">
            <v>6606</v>
          </cell>
        </row>
        <row r="85">
          <cell r="F85" t="str">
            <v>Ambientador 1 (Compra)</v>
          </cell>
          <cell r="G85"/>
          <cell r="H85"/>
          <cell r="K85">
            <v>6325</v>
          </cell>
        </row>
        <row r="86">
          <cell r="F86" t="str">
            <v>Ambientador 2 (Compra)</v>
          </cell>
          <cell r="G86"/>
          <cell r="H86"/>
          <cell r="K86">
            <v>8436</v>
          </cell>
        </row>
        <row r="87">
          <cell r="F87" t="str">
            <v>Insecticida 1 (Compra)</v>
          </cell>
          <cell r="G87"/>
          <cell r="H87"/>
          <cell r="K87">
            <v>12139</v>
          </cell>
        </row>
        <row r="88">
          <cell r="F88" t="str">
            <v>Insecticida 2 (Compra)</v>
          </cell>
          <cell r="G88"/>
          <cell r="H88"/>
          <cell r="K88">
            <v>12139</v>
          </cell>
        </row>
        <row r="89">
          <cell r="F89" t="str">
            <v>Limpiones 1 (Compra)</v>
          </cell>
          <cell r="G89"/>
          <cell r="H89"/>
          <cell r="K89">
            <v>1314</v>
          </cell>
        </row>
        <row r="90">
          <cell r="F90" t="str">
            <v>Limpiones 2 (Compra)</v>
          </cell>
          <cell r="G90"/>
          <cell r="H90"/>
          <cell r="K90">
            <v>1622</v>
          </cell>
        </row>
        <row r="91">
          <cell r="F91" t="str">
            <v>Limpiones 3 (Compra)</v>
          </cell>
          <cell r="G91"/>
          <cell r="H91"/>
          <cell r="K91">
            <v>1622</v>
          </cell>
        </row>
        <row r="92">
          <cell r="F92" t="str">
            <v>Limpiones 4 (Compra)</v>
          </cell>
          <cell r="G92"/>
          <cell r="H92"/>
          <cell r="K92">
            <v>1314</v>
          </cell>
        </row>
        <row r="93">
          <cell r="F93" t="str">
            <v>Limpiones 5 (Compra)</v>
          </cell>
          <cell r="G93"/>
          <cell r="H93"/>
          <cell r="K93">
            <v>1314</v>
          </cell>
        </row>
        <row r="94">
          <cell r="F94" t="str">
            <v>Bayetilla 1 (Compra)</v>
          </cell>
          <cell r="G94"/>
          <cell r="H94"/>
          <cell r="K94">
            <v>1622</v>
          </cell>
        </row>
        <row r="95">
          <cell r="F95" t="str">
            <v>Bayetilla 2 (Compra)</v>
          </cell>
          <cell r="G95"/>
          <cell r="H95"/>
          <cell r="K95">
            <v>1622</v>
          </cell>
        </row>
        <row r="96">
          <cell r="F96" t="str">
            <v>Toalla en tela blanca para pisos por metro (repuesto de haraganes) (Compra)</v>
          </cell>
          <cell r="G96"/>
          <cell r="H96"/>
          <cell r="K96">
            <v>3894</v>
          </cell>
        </row>
        <row r="97">
          <cell r="F97" t="str">
            <v>Paño absorbente multiusos 1 (Compra)</v>
          </cell>
          <cell r="G97"/>
          <cell r="H97"/>
          <cell r="K97">
            <v>1517</v>
          </cell>
        </row>
        <row r="98">
          <cell r="F98" t="str">
            <v>Paño absorbente multiusos 2 (Compra)</v>
          </cell>
          <cell r="G98"/>
          <cell r="H98"/>
          <cell r="K98">
            <v>1299</v>
          </cell>
        </row>
        <row r="99">
          <cell r="F99" t="str">
            <v>Estopa (Compra)</v>
          </cell>
          <cell r="G99"/>
          <cell r="H99"/>
          <cell r="K99">
            <v>4543</v>
          </cell>
        </row>
        <row r="100">
          <cell r="F100" t="str">
            <v>Esponjilla 1 (Compra)</v>
          </cell>
          <cell r="G100"/>
          <cell r="H100"/>
          <cell r="K100">
            <v>681</v>
          </cell>
        </row>
        <row r="101">
          <cell r="F101" t="str">
            <v>Esponjilla 2 (Compra)</v>
          </cell>
          <cell r="G101"/>
          <cell r="H101"/>
          <cell r="K101">
            <v>286</v>
          </cell>
        </row>
        <row r="102">
          <cell r="F102" t="str">
            <v>Esponjilla 3 (Compra)</v>
          </cell>
          <cell r="G102"/>
          <cell r="H102"/>
          <cell r="K102">
            <v>286</v>
          </cell>
        </row>
        <row r="103">
          <cell r="F103" t="str">
            <v>Esponjilla 4 (Compra)</v>
          </cell>
          <cell r="G103"/>
          <cell r="H103"/>
          <cell r="K103">
            <v>239</v>
          </cell>
        </row>
        <row r="104">
          <cell r="F104" t="str">
            <v>Esponjilla 5 (Compra)</v>
          </cell>
          <cell r="G104"/>
          <cell r="H104"/>
          <cell r="K104">
            <v>914</v>
          </cell>
        </row>
        <row r="105">
          <cell r="F105" t="str">
            <v>Esponjilla 6 (Compra)</v>
          </cell>
          <cell r="G105"/>
          <cell r="H105"/>
          <cell r="K105">
            <v>245</v>
          </cell>
        </row>
        <row r="106">
          <cell r="F106" t="str">
            <v>Esponjilla 7 (Compra)</v>
          </cell>
          <cell r="G106"/>
          <cell r="H106"/>
          <cell r="K106">
            <v>245</v>
          </cell>
        </row>
        <row r="107">
          <cell r="F107" t="str">
            <v>Escoba 1 (Compra)</v>
          </cell>
          <cell r="G107"/>
          <cell r="H107"/>
          <cell r="K107">
            <v>2999</v>
          </cell>
        </row>
        <row r="108">
          <cell r="F108" t="str">
            <v>Escoba 2 (Compra)</v>
          </cell>
          <cell r="G108"/>
          <cell r="H108"/>
          <cell r="K108">
            <v>2999</v>
          </cell>
        </row>
        <row r="109">
          <cell r="F109" t="str">
            <v>Escoba 3 (Compra)</v>
          </cell>
          <cell r="G109"/>
          <cell r="H109"/>
          <cell r="K109">
            <v>4054</v>
          </cell>
        </row>
        <row r="110">
          <cell r="F110" t="str">
            <v>Escoba 4 (Compra)</v>
          </cell>
          <cell r="G110"/>
          <cell r="H110"/>
          <cell r="K110">
            <v>4054</v>
          </cell>
        </row>
        <row r="111">
          <cell r="F111" t="str">
            <v>Escoba 5 (Compra)</v>
          </cell>
          <cell r="G111"/>
          <cell r="H111"/>
          <cell r="K111">
            <v>11607</v>
          </cell>
        </row>
        <row r="112">
          <cell r="F112" t="str">
            <v>Mango metálico escoba 1 (Compra)</v>
          </cell>
          <cell r="G112"/>
          <cell r="H112"/>
          <cell r="K112">
            <v>4892</v>
          </cell>
        </row>
        <row r="113">
          <cell r="F113" t="str">
            <v>Mango madera escoba 1 (Compra)</v>
          </cell>
          <cell r="G113"/>
          <cell r="H113"/>
          <cell r="K113">
            <v>1893</v>
          </cell>
        </row>
        <row r="114">
          <cell r="F114" t="str">
            <v>Cepillos 1 (Compra)</v>
          </cell>
          <cell r="G114"/>
          <cell r="H114"/>
          <cell r="K114">
            <v>2484</v>
          </cell>
        </row>
        <row r="115">
          <cell r="F115" t="str">
            <v>Cepillos 2 (Compra)</v>
          </cell>
          <cell r="G115"/>
          <cell r="H115"/>
          <cell r="K115">
            <v>3129</v>
          </cell>
        </row>
        <row r="116">
          <cell r="F116" t="str">
            <v>Cepillos 3 (Compra)</v>
          </cell>
          <cell r="G116"/>
          <cell r="H116"/>
          <cell r="K116">
            <v>9008</v>
          </cell>
        </row>
        <row r="117">
          <cell r="F117" t="str">
            <v>Trapero 1 (Compra)</v>
          </cell>
          <cell r="G117"/>
          <cell r="H117"/>
          <cell r="K117">
            <v>5264</v>
          </cell>
        </row>
        <row r="118">
          <cell r="F118" t="str">
            <v>Trapero 2 (Compra)</v>
          </cell>
          <cell r="G118"/>
          <cell r="H118"/>
          <cell r="K118">
            <v>6134</v>
          </cell>
        </row>
        <row r="119">
          <cell r="F119" t="str">
            <v>Trapero 3 (Compra)</v>
          </cell>
          <cell r="G119"/>
          <cell r="H119"/>
          <cell r="K119">
            <v>6229</v>
          </cell>
        </row>
        <row r="120">
          <cell r="F120" t="str">
            <v>Trapero 4 (Compra)</v>
          </cell>
          <cell r="G120"/>
          <cell r="H120"/>
          <cell r="K120">
            <v>6309</v>
          </cell>
        </row>
        <row r="121">
          <cell r="F121" t="str">
            <v>Mango metálico trapero (Compra)</v>
          </cell>
          <cell r="G121"/>
          <cell r="H121"/>
          <cell r="K121">
            <v>3799</v>
          </cell>
        </row>
        <row r="122">
          <cell r="F122" t="str">
            <v>Mango madera trapero (Compra)</v>
          </cell>
          <cell r="G122"/>
          <cell r="H122"/>
          <cell r="K122">
            <v>1893</v>
          </cell>
        </row>
        <row r="123">
          <cell r="F123" t="str">
            <v>Cepillo para sanitario (churrusco) (Compra)</v>
          </cell>
          <cell r="G123"/>
          <cell r="H123"/>
          <cell r="K123">
            <v>4154</v>
          </cell>
        </row>
        <row r="124">
          <cell r="F124" t="str">
            <v>Pads 1 (Compra)</v>
          </cell>
          <cell r="G124"/>
          <cell r="H124"/>
          <cell r="K124">
            <v>16224</v>
          </cell>
        </row>
        <row r="125">
          <cell r="F125" t="str">
            <v>Pads 2 (Compra)</v>
          </cell>
          <cell r="G125"/>
          <cell r="H125"/>
          <cell r="K125">
            <v>16224</v>
          </cell>
        </row>
        <row r="126">
          <cell r="F126" t="str">
            <v>Pads 3 (Compra)</v>
          </cell>
          <cell r="G126"/>
          <cell r="H126"/>
          <cell r="K126">
            <v>16997</v>
          </cell>
        </row>
        <row r="127">
          <cell r="F127" t="str">
            <v>Pads 4 (Compra)</v>
          </cell>
          <cell r="G127"/>
          <cell r="H127"/>
          <cell r="K127">
            <v>16997</v>
          </cell>
        </row>
        <row r="128">
          <cell r="F128" t="str">
            <v>Pads 5 (Compra)</v>
          </cell>
          <cell r="G128"/>
          <cell r="H128"/>
          <cell r="K128">
            <v>13141</v>
          </cell>
        </row>
        <row r="129">
          <cell r="F129" t="str">
            <v>Boneth 1 (Compra)</v>
          </cell>
          <cell r="G129"/>
          <cell r="H129"/>
          <cell r="K129">
            <v>45606</v>
          </cell>
        </row>
        <row r="130">
          <cell r="F130" t="str">
            <v>Boneth 2 (Compra)</v>
          </cell>
          <cell r="G130"/>
          <cell r="H130"/>
          <cell r="K130">
            <v>45606</v>
          </cell>
        </row>
        <row r="131">
          <cell r="F131" t="str">
            <v>Bolsas plásticas 1 (Compra)</v>
          </cell>
          <cell r="G131"/>
          <cell r="H131"/>
          <cell r="K131">
            <v>627</v>
          </cell>
        </row>
        <row r="132">
          <cell r="F132" t="str">
            <v>Bolsas plásticas 2 (Compra)</v>
          </cell>
          <cell r="G132"/>
          <cell r="H132"/>
          <cell r="K132">
            <v>728</v>
          </cell>
        </row>
        <row r="133">
          <cell r="F133" t="str">
            <v>Bolsas plásticas 3 (Compra)</v>
          </cell>
          <cell r="G133"/>
          <cell r="H133"/>
          <cell r="K133">
            <v>760</v>
          </cell>
        </row>
        <row r="134">
          <cell r="F134" t="str">
            <v>Bolsas plásticas 4 (Compra)</v>
          </cell>
          <cell r="G134"/>
          <cell r="H134"/>
          <cell r="K134">
            <v>537</v>
          </cell>
        </row>
        <row r="135">
          <cell r="F135" t="str">
            <v>Bolsas plásticas 5 (Compra)</v>
          </cell>
          <cell r="G135"/>
          <cell r="H135"/>
          <cell r="K135">
            <v>917</v>
          </cell>
        </row>
        <row r="136">
          <cell r="F136" t="str">
            <v>Bolsas plásticas 7 (Compra)</v>
          </cell>
          <cell r="G136"/>
          <cell r="H136"/>
          <cell r="K136">
            <v>826</v>
          </cell>
        </row>
        <row r="137">
          <cell r="F137" t="str">
            <v>Bolsas plásticas 8 (Compra)</v>
          </cell>
          <cell r="G137"/>
          <cell r="H137"/>
          <cell r="K137">
            <v>1764</v>
          </cell>
        </row>
        <row r="138">
          <cell r="F138" t="str">
            <v>Bolsas plásticas 9 (Compra)</v>
          </cell>
          <cell r="G138"/>
          <cell r="H138"/>
          <cell r="K138">
            <v>2305</v>
          </cell>
        </row>
        <row r="139">
          <cell r="F139" t="str">
            <v>Bolsas plásticas 10 (Compra)</v>
          </cell>
          <cell r="G139"/>
          <cell r="H139"/>
          <cell r="K139">
            <v>2242</v>
          </cell>
        </row>
        <row r="140">
          <cell r="F140" t="str">
            <v>Bolsas plásticas 11 (Compra)</v>
          </cell>
          <cell r="G140"/>
          <cell r="H140"/>
          <cell r="K140">
            <v>1696</v>
          </cell>
        </row>
        <row r="141">
          <cell r="F141" t="str">
            <v>Bolsas plásticas 12 (Compra)</v>
          </cell>
          <cell r="G141"/>
          <cell r="H141"/>
          <cell r="K141">
            <v>1854</v>
          </cell>
        </row>
        <row r="142">
          <cell r="F142" t="str">
            <v>Bolsas plásticas 14 (Compra)</v>
          </cell>
          <cell r="G142"/>
          <cell r="H142"/>
          <cell r="K142">
            <v>1669</v>
          </cell>
        </row>
        <row r="143">
          <cell r="F143" t="str">
            <v>Bolsas plásticas 15 (Compra)</v>
          </cell>
          <cell r="G143"/>
          <cell r="H143"/>
          <cell r="K143">
            <v>1995</v>
          </cell>
        </row>
        <row r="144">
          <cell r="F144" t="str">
            <v>Bolsas plásticas 16 (Compra)</v>
          </cell>
          <cell r="G144"/>
          <cell r="H144"/>
          <cell r="K144">
            <v>3018</v>
          </cell>
        </row>
        <row r="145">
          <cell r="F145" t="str">
            <v>Bolsas plásticas 17 (Compra)</v>
          </cell>
          <cell r="G145"/>
          <cell r="H145"/>
          <cell r="K145">
            <v>3021</v>
          </cell>
        </row>
        <row r="146">
          <cell r="F146" t="str">
            <v>Bolsas plásticas 18 (Compra)</v>
          </cell>
          <cell r="G146"/>
          <cell r="H146"/>
          <cell r="K146">
            <v>1668</v>
          </cell>
        </row>
        <row r="147">
          <cell r="F147" t="str">
            <v>Bolsas plásticas 19 (Compra)</v>
          </cell>
          <cell r="G147"/>
          <cell r="H147"/>
          <cell r="K147">
            <v>2588</v>
          </cell>
        </row>
        <row r="148">
          <cell r="F148" t="str">
            <v>Bolsas plásticas 20 (Compra)</v>
          </cell>
          <cell r="G148"/>
          <cell r="H148"/>
          <cell r="K148">
            <v>2853</v>
          </cell>
        </row>
        <row r="149">
          <cell r="F149" t="str">
            <v>Bolsas plásticas 21 (Compra)</v>
          </cell>
          <cell r="G149"/>
          <cell r="H149"/>
          <cell r="K149">
            <v>4843</v>
          </cell>
        </row>
        <row r="150">
          <cell r="F150" t="str">
            <v>Bolsas plásticas 22 (Compra)</v>
          </cell>
          <cell r="G150"/>
          <cell r="H150"/>
          <cell r="K150">
            <v>3697</v>
          </cell>
        </row>
        <row r="151">
          <cell r="F151" t="str">
            <v>Bolsas plásticas 23 (Compra)</v>
          </cell>
          <cell r="G151"/>
          <cell r="H151"/>
          <cell r="K151">
            <v>3697</v>
          </cell>
        </row>
        <row r="152">
          <cell r="F152" t="str">
            <v>Bolsas plásticas 24 (Compra)</v>
          </cell>
          <cell r="G152"/>
          <cell r="H152"/>
          <cell r="K152">
            <v>2853</v>
          </cell>
        </row>
        <row r="153">
          <cell r="F153" t="str">
            <v>Bolsas plásticas 25 (Compra)</v>
          </cell>
          <cell r="G153"/>
          <cell r="H153"/>
          <cell r="K153">
            <v>3169</v>
          </cell>
        </row>
        <row r="154">
          <cell r="F154" t="str">
            <v>Bolsas plásticas 26 (Compra)</v>
          </cell>
          <cell r="G154"/>
          <cell r="H154"/>
          <cell r="K154">
            <v>2853</v>
          </cell>
        </row>
        <row r="155">
          <cell r="F155" t="str">
            <v>Guantes 1 (Compra)</v>
          </cell>
          <cell r="G155"/>
          <cell r="H155"/>
          <cell r="K155">
            <v>3447</v>
          </cell>
        </row>
        <row r="156">
          <cell r="F156" t="str">
            <v>Guantes 2 (Compra)</v>
          </cell>
          <cell r="G156"/>
          <cell r="H156"/>
          <cell r="K156">
            <v>3447</v>
          </cell>
        </row>
        <row r="157">
          <cell r="F157" t="str">
            <v>Guantes 3 (Compra)</v>
          </cell>
          <cell r="G157"/>
          <cell r="H157"/>
          <cell r="K157">
            <v>4002</v>
          </cell>
        </row>
        <row r="158">
          <cell r="F158" t="str">
            <v>Guantes 4 (Compra)</v>
          </cell>
          <cell r="G158"/>
          <cell r="H158"/>
          <cell r="K158">
            <v>3861</v>
          </cell>
        </row>
        <row r="159">
          <cell r="F159" t="str">
            <v>Guantes 5 (Compra)</v>
          </cell>
          <cell r="G159"/>
          <cell r="H159"/>
          <cell r="K159">
            <v>3238</v>
          </cell>
        </row>
        <row r="160">
          <cell r="F160" t="str">
            <v>Guantes 6 (Compra)</v>
          </cell>
          <cell r="G160"/>
          <cell r="H160"/>
          <cell r="K160">
            <v>22187</v>
          </cell>
        </row>
        <row r="161">
          <cell r="F161" t="str">
            <v>Guantes 7 (Compra)</v>
          </cell>
          <cell r="G161"/>
          <cell r="H161"/>
          <cell r="K161">
            <v>8340</v>
          </cell>
        </row>
        <row r="162">
          <cell r="F162" t="str">
            <v>Guantes 8 (Compra)</v>
          </cell>
          <cell r="G162"/>
          <cell r="H162"/>
          <cell r="K162">
            <v>20080</v>
          </cell>
        </row>
        <row r="163">
          <cell r="F163" t="str">
            <v>Guantes 9 (Compra)</v>
          </cell>
          <cell r="G163"/>
          <cell r="H163"/>
          <cell r="K163">
            <v>3245</v>
          </cell>
        </row>
        <row r="164">
          <cell r="F164" t="str">
            <v>Tapabocas 1 (Compra)</v>
          </cell>
          <cell r="G164"/>
          <cell r="H164"/>
          <cell r="K164">
            <v>8959</v>
          </cell>
        </row>
        <row r="165">
          <cell r="F165" t="str">
            <v>Tapabocas 2 (Compra)</v>
          </cell>
          <cell r="G165"/>
          <cell r="H165"/>
          <cell r="K165">
            <v>13637</v>
          </cell>
        </row>
        <row r="166">
          <cell r="F166" t="str">
            <v>Papel higiénico 1 (Compra)</v>
          </cell>
          <cell r="G166"/>
          <cell r="H166"/>
          <cell r="K166">
            <v>1801</v>
          </cell>
        </row>
        <row r="167">
          <cell r="F167" t="str">
            <v>Papel higiénico 2 (Compra)</v>
          </cell>
          <cell r="G167"/>
          <cell r="H167"/>
          <cell r="K167">
            <v>11403</v>
          </cell>
        </row>
        <row r="168">
          <cell r="F168" t="str">
            <v>Papel higiénico 3 (Compra)</v>
          </cell>
          <cell r="G168"/>
          <cell r="H168"/>
          <cell r="K168">
            <v>9770</v>
          </cell>
        </row>
        <row r="169">
          <cell r="F169" t="str">
            <v>Papel higiénico 4 (Compra)</v>
          </cell>
          <cell r="G169"/>
          <cell r="H169"/>
          <cell r="K169">
            <v>11551</v>
          </cell>
        </row>
        <row r="170">
          <cell r="F170" t="str">
            <v>Papel higiénico 5 (Compra)</v>
          </cell>
          <cell r="G170"/>
          <cell r="H170"/>
          <cell r="K170">
            <v>11809</v>
          </cell>
        </row>
        <row r="171">
          <cell r="F171" t="str">
            <v>Toallas para manos 1 (Compra)</v>
          </cell>
          <cell r="G171"/>
          <cell r="H171"/>
          <cell r="K171">
            <v>18895</v>
          </cell>
        </row>
        <row r="172">
          <cell r="F172" t="str">
            <v>Toallas para manos 2 (Compra)</v>
          </cell>
          <cell r="G172"/>
          <cell r="H172"/>
          <cell r="K172">
            <v>17600</v>
          </cell>
        </row>
        <row r="173">
          <cell r="F173" t="str">
            <v>Toallas para manos 3 (Compra)</v>
          </cell>
          <cell r="G173"/>
          <cell r="H173"/>
          <cell r="K173">
            <v>26705</v>
          </cell>
        </row>
        <row r="174">
          <cell r="F174" t="str">
            <v>Toallas para manos 4 (Compra)</v>
          </cell>
          <cell r="G174"/>
          <cell r="H174"/>
          <cell r="K174">
            <v>24364</v>
          </cell>
        </row>
        <row r="175">
          <cell r="F175" t="str">
            <v>Toallas para manos 5 (Compra)</v>
          </cell>
          <cell r="G175"/>
          <cell r="H175"/>
          <cell r="K175">
            <v>5381</v>
          </cell>
        </row>
        <row r="176">
          <cell r="F176" t="str">
            <v>Toallas para manos 6 (Compra)</v>
          </cell>
          <cell r="G176"/>
          <cell r="H176"/>
          <cell r="K176">
            <v>6092</v>
          </cell>
        </row>
        <row r="177">
          <cell r="F177" t="str">
            <v>Toallas para manos 7 (Compra)</v>
          </cell>
          <cell r="G177"/>
          <cell r="H177"/>
          <cell r="K177">
            <v>14568</v>
          </cell>
        </row>
        <row r="178">
          <cell r="F178" t="str">
            <v>Toallas para manos 8 (Compra)</v>
          </cell>
          <cell r="G178"/>
          <cell r="H178"/>
          <cell r="K178">
            <v>14568</v>
          </cell>
        </row>
        <row r="179">
          <cell r="F179" t="str">
            <v>Pañuelos (Compra)</v>
          </cell>
          <cell r="G179"/>
          <cell r="H179"/>
          <cell r="K179">
            <v>2918</v>
          </cell>
        </row>
        <row r="180">
          <cell r="F180" t="str">
            <v>Vasos biodegradables 1 (Compra)</v>
          </cell>
          <cell r="G180"/>
          <cell r="H180"/>
          <cell r="K180">
            <v>6650</v>
          </cell>
        </row>
        <row r="181">
          <cell r="F181" t="str">
            <v>Vasos biodegradables 2 (Compra)</v>
          </cell>
          <cell r="G181"/>
          <cell r="H181"/>
          <cell r="K181">
            <v>8839</v>
          </cell>
        </row>
        <row r="182">
          <cell r="F182" t="str">
            <v>Vasos biodegradables 3 (Compra)</v>
          </cell>
          <cell r="G182"/>
          <cell r="H182"/>
          <cell r="K182">
            <v>9212</v>
          </cell>
        </row>
        <row r="183">
          <cell r="F183" t="str">
            <v>Vasos biodegradables 4 (Compra)</v>
          </cell>
          <cell r="G183"/>
          <cell r="H183"/>
          <cell r="K183">
            <v>10059</v>
          </cell>
        </row>
        <row r="184">
          <cell r="F184" t="str">
            <v>Mezclador 1 (Compra)</v>
          </cell>
          <cell r="G184"/>
          <cell r="H184"/>
          <cell r="K184">
            <v>4803</v>
          </cell>
        </row>
        <row r="185">
          <cell r="F185" t="str">
            <v>Servilleta papel (Compra)</v>
          </cell>
          <cell r="G185"/>
          <cell r="H185"/>
          <cell r="K185">
            <v>2005</v>
          </cell>
        </row>
        <row r="186">
          <cell r="F186" t="str">
            <v>Filtro para greca 1 (Compra)</v>
          </cell>
          <cell r="G186"/>
          <cell r="H186"/>
          <cell r="K186">
            <v>3894</v>
          </cell>
        </row>
        <row r="187">
          <cell r="F187" t="str">
            <v>Filtro para greca 2 (Compra)</v>
          </cell>
          <cell r="G187"/>
          <cell r="H187"/>
          <cell r="K187">
            <v>4543</v>
          </cell>
        </row>
        <row r="188">
          <cell r="F188" t="str">
            <v>Filtro para greca 3 (Compra)</v>
          </cell>
          <cell r="G188"/>
          <cell r="H188"/>
          <cell r="K188">
            <v>5192</v>
          </cell>
        </row>
        <row r="189">
          <cell r="F189" t="str">
            <v>Churrusco para tubos de greca (Compra)</v>
          </cell>
          <cell r="G189"/>
          <cell r="H189"/>
          <cell r="K189">
            <v>4154</v>
          </cell>
        </row>
        <row r="190">
          <cell r="F190" t="str">
            <v>Papel Aluminio 1 (Compra)</v>
          </cell>
          <cell r="G190"/>
          <cell r="H190"/>
          <cell r="K190">
            <v>11044</v>
          </cell>
        </row>
        <row r="191">
          <cell r="F191" t="str">
            <v>Papel Aluminio 2 (Compra)</v>
          </cell>
          <cell r="G191"/>
          <cell r="H191"/>
          <cell r="K191">
            <v>38623</v>
          </cell>
        </row>
        <row r="192">
          <cell r="F192" t="str">
            <v>Película transparente para alimentos (Compra)</v>
          </cell>
          <cell r="G192"/>
          <cell r="H192"/>
          <cell r="K192">
            <v>12446</v>
          </cell>
        </row>
        <row r="193">
          <cell r="F193" t="str">
            <v>Termo para café 1 (Compra)</v>
          </cell>
          <cell r="G193"/>
          <cell r="H193"/>
          <cell r="K193">
            <v>44002</v>
          </cell>
        </row>
        <row r="194">
          <cell r="F194" t="str">
            <v>Termo para café 2 (Compra)</v>
          </cell>
          <cell r="G194"/>
          <cell r="H194"/>
          <cell r="K194">
            <v>137732</v>
          </cell>
        </row>
        <row r="195">
          <cell r="F195" t="str">
            <v>Café 1 (Compra)</v>
          </cell>
          <cell r="G195"/>
          <cell r="H195"/>
          <cell r="K195">
            <v>16725</v>
          </cell>
        </row>
        <row r="196">
          <cell r="F196" t="str">
            <v>Café 2 (Compra)</v>
          </cell>
          <cell r="G196"/>
          <cell r="H196"/>
          <cell r="K196">
            <v>22647</v>
          </cell>
        </row>
        <row r="197">
          <cell r="F197" t="str">
            <v>Café 3 (Compra)</v>
          </cell>
          <cell r="G197"/>
          <cell r="H197"/>
          <cell r="K197">
            <v>73179</v>
          </cell>
        </row>
        <row r="198">
          <cell r="F198" t="str">
            <v>Café Social (Compra)</v>
          </cell>
          <cell r="G198"/>
          <cell r="H198"/>
          <cell r="K198">
            <v>30703</v>
          </cell>
        </row>
        <row r="199">
          <cell r="F199" t="str">
            <v>Crema para café (Compra)</v>
          </cell>
          <cell r="G199"/>
          <cell r="H199"/>
          <cell r="K199">
            <v>14629</v>
          </cell>
        </row>
        <row r="200">
          <cell r="F200" t="str">
            <v>Azúcar 1 (Compra)</v>
          </cell>
          <cell r="G200"/>
          <cell r="H200"/>
          <cell r="K200">
            <v>8540</v>
          </cell>
        </row>
        <row r="201">
          <cell r="F201" t="str">
            <v>Azúcar 2 (Compra)</v>
          </cell>
          <cell r="G201"/>
          <cell r="H201"/>
          <cell r="K201">
            <v>8114</v>
          </cell>
        </row>
        <row r="202">
          <cell r="F202" t="str">
            <v>Azúcar 3 (Compra)</v>
          </cell>
          <cell r="G202"/>
          <cell r="H202"/>
          <cell r="K202">
            <v>2913</v>
          </cell>
        </row>
        <row r="203">
          <cell r="F203" t="str">
            <v>Azúcar 4 (Compra)</v>
          </cell>
          <cell r="G203"/>
          <cell r="H203"/>
          <cell r="K203">
            <v>2913</v>
          </cell>
        </row>
        <row r="204">
          <cell r="F204" t="str">
            <v>Endulzante (Compra)</v>
          </cell>
          <cell r="G204"/>
          <cell r="H204"/>
          <cell r="K204">
            <v>8905</v>
          </cell>
        </row>
        <row r="205">
          <cell r="F205" t="str">
            <v>Panela (Compra)</v>
          </cell>
          <cell r="G205"/>
          <cell r="H205"/>
          <cell r="K205">
            <v>7800</v>
          </cell>
        </row>
        <row r="206">
          <cell r="F206" t="str">
            <v>Sal 1 (Compra)</v>
          </cell>
          <cell r="G206"/>
          <cell r="H206"/>
          <cell r="K206">
            <v>737</v>
          </cell>
        </row>
        <row r="207">
          <cell r="F207" t="str">
            <v>Sal 2 (Compra)</v>
          </cell>
          <cell r="G207"/>
          <cell r="H207"/>
          <cell r="K207">
            <v>1356</v>
          </cell>
        </row>
        <row r="208">
          <cell r="F208" t="str">
            <v>Sal 3 (Compra)</v>
          </cell>
          <cell r="G208"/>
          <cell r="H208"/>
          <cell r="K208">
            <v>2057</v>
          </cell>
        </row>
        <row r="209">
          <cell r="F209" t="str">
            <v>Aromática (Compra)</v>
          </cell>
          <cell r="G209"/>
          <cell r="H209"/>
          <cell r="K209">
            <v>1496</v>
          </cell>
        </row>
        <row r="210">
          <cell r="F210" t="str">
            <v>Aromática de panela (Compra)</v>
          </cell>
          <cell r="G210"/>
          <cell r="H210"/>
          <cell r="K210">
            <v>3701</v>
          </cell>
        </row>
        <row r="211">
          <cell r="F211" t="str">
            <v>Bebida de frutas (Compra)</v>
          </cell>
          <cell r="G211"/>
          <cell r="H211"/>
          <cell r="K211">
            <v>9639</v>
          </cell>
        </row>
        <row r="212">
          <cell r="F212" t="str">
            <v>Bebida de panela (Compra)</v>
          </cell>
          <cell r="G212"/>
          <cell r="H212"/>
          <cell r="K212">
            <v>3701</v>
          </cell>
        </row>
        <row r="213">
          <cell r="F213" t="str">
            <v>Té (Compra)</v>
          </cell>
          <cell r="G213"/>
          <cell r="H213"/>
          <cell r="K213">
            <v>4413</v>
          </cell>
        </row>
        <row r="214">
          <cell r="F214" t="str">
            <v>Infusión frutal (Compra)</v>
          </cell>
          <cell r="G214"/>
          <cell r="H214"/>
          <cell r="K214">
            <v>2121</v>
          </cell>
        </row>
        <row r="215">
          <cell r="F215" t="str">
            <v>Agua potable 1 (Compra)</v>
          </cell>
          <cell r="G215"/>
          <cell r="H215"/>
          <cell r="K215">
            <v>515</v>
          </cell>
        </row>
        <row r="216">
          <cell r="F216" t="str">
            <v>Agua potable 2 (Compra)</v>
          </cell>
          <cell r="G216"/>
          <cell r="H216"/>
          <cell r="K216">
            <v>1198</v>
          </cell>
        </row>
        <row r="217">
          <cell r="F217" t="str">
            <v>Agua potable 3 (Compra)</v>
          </cell>
          <cell r="G217"/>
          <cell r="H217"/>
          <cell r="K217">
            <v>1628</v>
          </cell>
        </row>
        <row r="218">
          <cell r="F218" t="str">
            <v>Agua potable 4 (Compra)</v>
          </cell>
          <cell r="G218"/>
          <cell r="H218"/>
          <cell r="K218">
            <v>10903</v>
          </cell>
        </row>
        <row r="219">
          <cell r="F219" t="str">
            <v>Válvula dispensadora para botellón de agua (Compra)</v>
          </cell>
          <cell r="G219"/>
          <cell r="H219"/>
          <cell r="K219">
            <v>19890</v>
          </cell>
        </row>
        <row r="220">
          <cell r="F220" t="str">
            <v>Servilleta de tela (Compra)</v>
          </cell>
          <cell r="G220"/>
          <cell r="H220"/>
          <cell r="K220">
            <v>1001</v>
          </cell>
        </row>
        <row r="221">
          <cell r="F221" t="str">
            <v>Cepillo para paredes y techos (Compra)</v>
          </cell>
          <cell r="G221"/>
          <cell r="H221"/>
          <cell r="K221">
            <v>3681</v>
          </cell>
        </row>
        <row r="222">
          <cell r="F222" t="str">
            <v>Brillador 1 (Compra)</v>
          </cell>
          <cell r="G222"/>
          <cell r="H222"/>
          <cell r="K222">
            <v>67596</v>
          </cell>
        </row>
        <row r="223">
          <cell r="F223" t="str">
            <v>Brillador 2 (Compra)</v>
          </cell>
          <cell r="G223"/>
          <cell r="H223"/>
          <cell r="K223">
            <v>87625</v>
          </cell>
        </row>
        <row r="224">
          <cell r="F224" t="str">
            <v>Repuestos brillador 1 (Compra)</v>
          </cell>
          <cell r="G224"/>
          <cell r="H224"/>
          <cell r="K224">
            <v>19629</v>
          </cell>
        </row>
        <row r="225">
          <cell r="F225" t="str">
            <v>Repuestos brillador 2 (Compra)</v>
          </cell>
          <cell r="G225"/>
          <cell r="H225"/>
          <cell r="K225">
            <v>21124</v>
          </cell>
        </row>
        <row r="226">
          <cell r="F226" t="str">
            <v>Destapador para sanitario (chupa) (Compra)</v>
          </cell>
          <cell r="G226"/>
          <cell r="H226"/>
          <cell r="K226">
            <v>4089</v>
          </cell>
        </row>
        <row r="227">
          <cell r="F227" t="str">
            <v>Plumero o limpia polvo (Compra)</v>
          </cell>
          <cell r="G227"/>
          <cell r="H227"/>
          <cell r="K227">
            <v>4856</v>
          </cell>
        </row>
        <row r="228">
          <cell r="F228" t="str">
            <v>Rastrillo 1 (Compra)</v>
          </cell>
          <cell r="G228"/>
          <cell r="H228"/>
          <cell r="K228">
            <v>8858</v>
          </cell>
        </row>
        <row r="229">
          <cell r="F229" t="str">
            <v>Rastrillo 2 (Compra)</v>
          </cell>
          <cell r="G229"/>
          <cell r="H229"/>
          <cell r="K229">
            <v>6833</v>
          </cell>
        </row>
        <row r="230">
          <cell r="F230" t="str">
            <v>Recogedor de basura 1 (Compra)</v>
          </cell>
          <cell r="G230"/>
          <cell r="H230"/>
          <cell r="K230">
            <v>2772</v>
          </cell>
        </row>
        <row r="231">
          <cell r="F231" t="str">
            <v>Recogedor de basura 2 (Compra)</v>
          </cell>
          <cell r="G231"/>
          <cell r="H231"/>
          <cell r="K231">
            <v>2947</v>
          </cell>
        </row>
        <row r="232">
          <cell r="F232" t="str">
            <v>Atomizadores (Compra)</v>
          </cell>
          <cell r="G232"/>
          <cell r="H232"/>
          <cell r="K232">
            <v>1566</v>
          </cell>
        </row>
        <row r="233">
          <cell r="F233" t="str">
            <v>Caneca para almacenar ropa sucia  (Arrendamiento)</v>
          </cell>
          <cell r="G233"/>
          <cell r="H233"/>
          <cell r="K233">
            <v>5136</v>
          </cell>
        </row>
        <row r="234">
          <cell r="F234" t="str">
            <v>Caneca para almacenar ropa sucia  (Compra)</v>
          </cell>
          <cell r="G234"/>
          <cell r="H234"/>
          <cell r="K234">
            <v>17581</v>
          </cell>
        </row>
        <row r="235">
          <cell r="F235" t="str">
            <v>Vasos  1 (Arrendamiento)</v>
          </cell>
          <cell r="G235"/>
          <cell r="H235"/>
          <cell r="K235">
            <v>591</v>
          </cell>
        </row>
        <row r="236">
          <cell r="F236" t="str">
            <v>Vasos  1 (Compra)</v>
          </cell>
          <cell r="G236"/>
          <cell r="H236"/>
          <cell r="K236">
            <v>1766</v>
          </cell>
        </row>
        <row r="237">
          <cell r="F237" t="str">
            <v>Vasos  2 (Arrendamiento)</v>
          </cell>
          <cell r="G237"/>
          <cell r="H237"/>
          <cell r="K237">
            <v>537</v>
          </cell>
        </row>
        <row r="238">
          <cell r="F238" t="str">
            <v>Vasos  2 (Compra)</v>
          </cell>
          <cell r="G238"/>
          <cell r="H238"/>
          <cell r="K238">
            <v>2650</v>
          </cell>
        </row>
        <row r="239">
          <cell r="F239" t="str">
            <v>Cuchara  (Compra)</v>
          </cell>
          <cell r="G239"/>
          <cell r="H239"/>
          <cell r="K239">
            <v>3446</v>
          </cell>
        </row>
        <row r="240">
          <cell r="F240" t="str">
            <v>Tenedor  (Compra)</v>
          </cell>
          <cell r="G240"/>
          <cell r="H240"/>
          <cell r="K240">
            <v>4709</v>
          </cell>
        </row>
        <row r="241">
          <cell r="F241" t="str">
            <v>Cuchillo  (Compra)</v>
          </cell>
          <cell r="G241"/>
          <cell r="H241"/>
          <cell r="K241">
            <v>1326</v>
          </cell>
        </row>
        <row r="242">
          <cell r="F242" t="str">
            <v>Cuchara pequeña  (Compra)</v>
          </cell>
          <cell r="G242"/>
          <cell r="H242"/>
          <cell r="K242">
            <v>3446</v>
          </cell>
        </row>
        <row r="243">
          <cell r="F243" t="str">
            <v>Platos  1 (Arrendamiento)</v>
          </cell>
          <cell r="G243"/>
          <cell r="H243"/>
          <cell r="K243">
            <v>2809</v>
          </cell>
        </row>
        <row r="244">
          <cell r="F244" t="str">
            <v>Platos  1 (Compra)</v>
          </cell>
          <cell r="G244"/>
          <cell r="H244"/>
          <cell r="K244">
            <v>7951</v>
          </cell>
        </row>
        <row r="245">
          <cell r="F245" t="str">
            <v>Platos  2 (Arrendamiento)</v>
          </cell>
          <cell r="G245"/>
          <cell r="H245"/>
          <cell r="K245">
            <v>2263</v>
          </cell>
        </row>
        <row r="246">
          <cell r="F246" t="str">
            <v>Platos  2 (Compra)</v>
          </cell>
          <cell r="G246"/>
          <cell r="H246"/>
          <cell r="K246">
            <v>6184</v>
          </cell>
        </row>
        <row r="247">
          <cell r="F247" t="str">
            <v>Platos  3 (Arrendamiento)</v>
          </cell>
          <cell r="G247"/>
          <cell r="H247"/>
          <cell r="K247">
            <v>1535</v>
          </cell>
        </row>
        <row r="248">
          <cell r="F248" t="str">
            <v>Platos  3 (Compra)</v>
          </cell>
          <cell r="G248"/>
          <cell r="H248"/>
          <cell r="K248">
            <v>6184</v>
          </cell>
        </row>
        <row r="249">
          <cell r="F249" t="str">
            <v>Platos  4 (Arrendamiento)</v>
          </cell>
          <cell r="G249"/>
          <cell r="H249"/>
          <cell r="K249">
            <v>1171</v>
          </cell>
        </row>
        <row r="250">
          <cell r="F250" t="str">
            <v>Platos  4 (Compra)</v>
          </cell>
          <cell r="G250"/>
          <cell r="H250"/>
          <cell r="K250">
            <v>6183</v>
          </cell>
        </row>
        <row r="251">
          <cell r="F251" t="str">
            <v>Platos  5 (Arrendamiento)</v>
          </cell>
          <cell r="G251"/>
          <cell r="H251"/>
          <cell r="K251">
            <v>2809</v>
          </cell>
        </row>
        <row r="252">
          <cell r="F252" t="str">
            <v>Platos  5 (Compra)</v>
          </cell>
          <cell r="G252"/>
          <cell r="H252"/>
          <cell r="K252">
            <v>5301</v>
          </cell>
        </row>
        <row r="253">
          <cell r="F253" t="str">
            <v>Pocillos  (Arrendamiento)</v>
          </cell>
          <cell r="G253"/>
          <cell r="H253"/>
          <cell r="K253">
            <v>900</v>
          </cell>
        </row>
        <row r="254">
          <cell r="F254" t="str">
            <v>Pocillos  (Compra)</v>
          </cell>
          <cell r="G254"/>
          <cell r="H254"/>
          <cell r="K254">
            <v>4418</v>
          </cell>
        </row>
        <row r="255">
          <cell r="F255" t="str">
            <v>Juego de cubiertos  (Compra)</v>
          </cell>
          <cell r="G255"/>
          <cell r="H255"/>
          <cell r="K255">
            <v>6131</v>
          </cell>
        </row>
        <row r="256">
          <cell r="F256" t="str">
            <v>Terno para café (Arrendamiento)</v>
          </cell>
          <cell r="G256"/>
          <cell r="H256"/>
          <cell r="K256">
            <v>4326</v>
          </cell>
        </row>
        <row r="257">
          <cell r="F257" t="str">
            <v>Terno para café (Compra)</v>
          </cell>
          <cell r="G257"/>
          <cell r="H257"/>
          <cell r="K257">
            <v>11397</v>
          </cell>
        </row>
        <row r="258">
          <cell r="F258" t="str">
            <v>Vajilla  1 (Arrendamiento)</v>
          </cell>
          <cell r="G258"/>
          <cell r="H258"/>
          <cell r="K258">
            <v>18173</v>
          </cell>
        </row>
        <row r="259">
          <cell r="F259" t="str">
            <v>Vajilla  1 (Compra)</v>
          </cell>
          <cell r="G259"/>
          <cell r="H259"/>
          <cell r="K259">
            <v>53010</v>
          </cell>
        </row>
        <row r="260">
          <cell r="F260" t="str">
            <v>Vajilla  2 (Arrendamiento)</v>
          </cell>
          <cell r="G260"/>
          <cell r="H260"/>
          <cell r="K260">
            <v>7535</v>
          </cell>
        </row>
        <row r="261">
          <cell r="F261" t="str">
            <v>Vajilla  2 (Compra)</v>
          </cell>
          <cell r="G261"/>
          <cell r="H261"/>
          <cell r="K261">
            <v>6705</v>
          </cell>
        </row>
        <row r="262">
          <cell r="F262" t="str">
            <v>Cuchillo de cocina  (Compra)</v>
          </cell>
          <cell r="G262"/>
          <cell r="H262"/>
          <cell r="K262">
            <v>4205</v>
          </cell>
        </row>
        <row r="263">
          <cell r="F263" t="str">
            <v>Tijeras de cocina  (Compra)</v>
          </cell>
          <cell r="G263"/>
          <cell r="H263"/>
          <cell r="K263">
            <v>13669</v>
          </cell>
        </row>
        <row r="264">
          <cell r="F264" t="str">
            <v>Jarra  (Arrendamiento)</v>
          </cell>
          <cell r="G264"/>
          <cell r="H264"/>
          <cell r="K264">
            <v>2082</v>
          </cell>
        </row>
        <row r="265">
          <cell r="F265" t="str">
            <v>Jarra  (Compra)</v>
          </cell>
          <cell r="G265"/>
          <cell r="H265"/>
          <cell r="K265">
            <v>3710</v>
          </cell>
        </row>
        <row r="266">
          <cell r="F266" t="str">
            <v>Combustible para Cortadora de césped, sopladora de hojas y guadañas (Compra)</v>
          </cell>
          <cell r="G266"/>
          <cell r="H266"/>
          <cell r="K266">
            <v>7933</v>
          </cell>
        </row>
        <row r="267">
          <cell r="F267" t="str">
            <v>Organizador  porta escobas  (Compra)</v>
          </cell>
          <cell r="G267"/>
          <cell r="H267"/>
          <cell r="K267">
            <v>7510</v>
          </cell>
        </row>
        <row r="268">
          <cell r="F268" t="str">
            <v>Espátula  (Compra)</v>
          </cell>
          <cell r="G268"/>
          <cell r="H268"/>
          <cell r="K268">
            <v>3092</v>
          </cell>
        </row>
        <row r="269">
          <cell r="F269" t="str">
            <v>Haraganes 1  (Compra)</v>
          </cell>
          <cell r="G269"/>
          <cell r="H269"/>
          <cell r="K269">
            <v>6749</v>
          </cell>
        </row>
        <row r="270">
          <cell r="F270" t="str">
            <v>Haraganes 2  (Compra)</v>
          </cell>
          <cell r="G270"/>
          <cell r="H270"/>
          <cell r="K270">
            <v>8835</v>
          </cell>
        </row>
        <row r="271">
          <cell r="F271" t="str">
            <v>Haraganes 3  (Compra)</v>
          </cell>
          <cell r="G271"/>
          <cell r="H271"/>
          <cell r="K271">
            <v>4550</v>
          </cell>
        </row>
        <row r="272">
          <cell r="F272" t="str">
            <v>Haraganes 4  (Compra)</v>
          </cell>
          <cell r="G272"/>
          <cell r="H272"/>
          <cell r="K272">
            <v>8835</v>
          </cell>
        </row>
        <row r="273">
          <cell r="F273" t="str">
            <v>Balde (Arrendamiento)</v>
          </cell>
          <cell r="G273"/>
          <cell r="H273"/>
          <cell r="K273">
            <v>499</v>
          </cell>
        </row>
        <row r="274">
          <cell r="F274" t="str">
            <v>Balde (Compra)</v>
          </cell>
          <cell r="G274"/>
          <cell r="H274"/>
          <cell r="K274">
            <v>4862</v>
          </cell>
        </row>
        <row r="275">
          <cell r="F275" t="str">
            <v>Plato Biodegradable 1 (Compra)</v>
          </cell>
          <cell r="G275"/>
          <cell r="H275"/>
          <cell r="K275">
            <v>169</v>
          </cell>
        </row>
        <row r="276">
          <cell r="F276" t="str">
            <v>Plato Biodegradable 2 (Compra)</v>
          </cell>
          <cell r="G276"/>
          <cell r="H276"/>
          <cell r="K276">
            <v>189</v>
          </cell>
        </row>
        <row r="277">
          <cell r="F277" t="str">
            <v>Pocillos 1 (Arrendamiento)</v>
          </cell>
          <cell r="G277"/>
          <cell r="H277"/>
          <cell r="K277">
            <v>954</v>
          </cell>
        </row>
        <row r="278">
          <cell r="F278" t="str">
            <v>Pocillos 1 (Compra)</v>
          </cell>
          <cell r="G278"/>
          <cell r="H278"/>
          <cell r="K278">
            <v>718</v>
          </cell>
        </row>
        <row r="279">
          <cell r="F279" t="str">
            <v>Terno para café  (Arrendamiento)</v>
          </cell>
          <cell r="G279"/>
          <cell r="H279"/>
          <cell r="K279">
            <v>6980</v>
          </cell>
        </row>
        <row r="280">
          <cell r="F280" t="str">
            <v>Terno para café  (Compra)</v>
          </cell>
          <cell r="G280"/>
          <cell r="H280"/>
          <cell r="K280">
            <v>3636</v>
          </cell>
        </row>
        <row r="281">
          <cell r="F281" t="str">
            <v>Cafetera 1 (Arrendamiento)</v>
          </cell>
          <cell r="G281"/>
          <cell r="H281"/>
          <cell r="K281">
            <v>35340</v>
          </cell>
        </row>
        <row r="282">
          <cell r="F282" t="str">
            <v>Cafetera 1 (Compra)</v>
          </cell>
          <cell r="G282"/>
          <cell r="H282"/>
          <cell r="K282">
            <v>88262</v>
          </cell>
        </row>
        <row r="283">
          <cell r="F283" t="str">
            <v>Vajilla  3 (Arrendamiento)</v>
          </cell>
          <cell r="G283"/>
          <cell r="H283"/>
          <cell r="K283">
            <v>15452</v>
          </cell>
        </row>
        <row r="284">
          <cell r="F284" t="str">
            <v>Vajilla  3 (Compra)</v>
          </cell>
          <cell r="G284"/>
          <cell r="H284"/>
          <cell r="K284">
            <v>150196</v>
          </cell>
        </row>
        <row r="285">
          <cell r="F285" t="str">
            <v>Vajilla  4 (Arrendamiento)</v>
          </cell>
          <cell r="G285"/>
          <cell r="H285"/>
          <cell r="K285">
            <v>6362</v>
          </cell>
        </row>
        <row r="286">
          <cell r="F286" t="str">
            <v>Vajilla  4 (Compra)</v>
          </cell>
          <cell r="G286"/>
          <cell r="H286"/>
          <cell r="K286">
            <v>61845</v>
          </cell>
        </row>
        <row r="287">
          <cell r="F287" t="str">
            <v>Portavasos (Arrendamiento)</v>
          </cell>
          <cell r="G287"/>
          <cell r="H287"/>
          <cell r="K287">
            <v>3627</v>
          </cell>
        </row>
        <row r="288">
          <cell r="F288" t="str">
            <v>Portavasos (Compra)</v>
          </cell>
          <cell r="G288"/>
          <cell r="H288"/>
          <cell r="K288">
            <v>35252</v>
          </cell>
        </row>
        <row r="289">
          <cell r="F289" t="str">
            <v>Bandeja 1 (Arrendamiento)</v>
          </cell>
          <cell r="G289"/>
          <cell r="H289"/>
          <cell r="K289">
            <v>3636</v>
          </cell>
        </row>
        <row r="290">
          <cell r="F290" t="str">
            <v>Bandeja 1 (Compra)</v>
          </cell>
          <cell r="G290"/>
          <cell r="H290"/>
          <cell r="K290">
            <v>35340</v>
          </cell>
        </row>
        <row r="291">
          <cell r="F291" t="str">
            <v>Bandeja 2 (Arrendamiento)</v>
          </cell>
          <cell r="G291"/>
          <cell r="H291"/>
          <cell r="K291">
            <v>5454</v>
          </cell>
        </row>
        <row r="292">
          <cell r="F292" t="str">
            <v>Bandeja 2 (Compra)</v>
          </cell>
          <cell r="G292"/>
          <cell r="H292"/>
          <cell r="K292">
            <v>53010</v>
          </cell>
        </row>
        <row r="293">
          <cell r="F293" t="str">
            <v>Bandeja 3 (Arrendamiento)</v>
          </cell>
          <cell r="G293"/>
          <cell r="H293"/>
          <cell r="K293">
            <v>1144</v>
          </cell>
        </row>
        <row r="294">
          <cell r="F294" t="str">
            <v>Bandeja 3 (Compra)</v>
          </cell>
          <cell r="G294"/>
          <cell r="H294"/>
          <cell r="K294">
            <v>11131</v>
          </cell>
        </row>
        <row r="295">
          <cell r="F295" t="str">
            <v>Bandeja 4 (Arrendamiento)</v>
          </cell>
          <cell r="G295"/>
          <cell r="H295"/>
          <cell r="K295">
            <v>1683</v>
          </cell>
        </row>
        <row r="296">
          <cell r="F296" t="str">
            <v>Bandeja 4 (Compra)</v>
          </cell>
          <cell r="G296"/>
          <cell r="H296"/>
          <cell r="K296">
            <v>16345</v>
          </cell>
        </row>
        <row r="297">
          <cell r="F297" t="str">
            <v>Olleta (Arrendamiento)</v>
          </cell>
          <cell r="G297"/>
          <cell r="H297"/>
          <cell r="K297">
            <v>1900</v>
          </cell>
        </row>
        <row r="298">
          <cell r="F298" t="str">
            <v>Olleta (Compra)</v>
          </cell>
          <cell r="G298"/>
          <cell r="H298"/>
          <cell r="K298">
            <v>18465</v>
          </cell>
        </row>
        <row r="299">
          <cell r="F299" t="str">
            <v>Olla 1 (Arrendamiento)</v>
          </cell>
          <cell r="G299"/>
          <cell r="H299"/>
          <cell r="K299">
            <v>2174</v>
          </cell>
        </row>
        <row r="300">
          <cell r="F300" t="str">
            <v>Olla 1 (Compra)</v>
          </cell>
          <cell r="G300"/>
          <cell r="H300"/>
          <cell r="K300">
            <v>21115</v>
          </cell>
        </row>
        <row r="301">
          <cell r="F301" t="str">
            <v>Olla 2 (Arrendamiento)</v>
          </cell>
          <cell r="G301"/>
          <cell r="H301"/>
          <cell r="K301">
            <v>3718</v>
          </cell>
        </row>
        <row r="302">
          <cell r="F302" t="str">
            <v>Olla 2 (Compra)</v>
          </cell>
          <cell r="G302"/>
          <cell r="H302"/>
          <cell r="K302">
            <v>36135</v>
          </cell>
        </row>
        <row r="303">
          <cell r="F303" t="str">
            <v>Escurridor para platos (Arrendamiento)</v>
          </cell>
          <cell r="G303"/>
          <cell r="H303"/>
          <cell r="K303">
            <v>2809</v>
          </cell>
        </row>
        <row r="304">
          <cell r="F304" t="str">
            <v>Escurridor para platos (Compra)</v>
          </cell>
          <cell r="G304"/>
          <cell r="H304"/>
          <cell r="K304">
            <v>27301</v>
          </cell>
        </row>
        <row r="305">
          <cell r="F305" t="str">
            <v>Soporte para Botellón de agua (Compra)</v>
          </cell>
          <cell r="G305"/>
          <cell r="H305"/>
          <cell r="K305">
            <v>3957</v>
          </cell>
        </row>
        <row r="306">
          <cell r="F306" t="str">
            <v>Carro exprimidor de trapero 1 (Arrendamiento)</v>
          </cell>
          <cell r="G306"/>
          <cell r="H306"/>
          <cell r="K306">
            <v>18928</v>
          </cell>
        </row>
        <row r="307">
          <cell r="F307" t="str">
            <v>Carro exprimidor de trapero 1 (Compra)</v>
          </cell>
          <cell r="G307"/>
          <cell r="H307"/>
          <cell r="K307">
            <v>183990</v>
          </cell>
        </row>
        <row r="308">
          <cell r="F308" t="str">
            <v>Carro exprimidor de trapero 2 (Arrendamiento)</v>
          </cell>
          <cell r="G308"/>
          <cell r="H308"/>
          <cell r="K308">
            <v>29205</v>
          </cell>
        </row>
        <row r="309">
          <cell r="F309" t="str">
            <v>Carro exprimidor de trapero 2 (Compra)</v>
          </cell>
          <cell r="G309"/>
          <cell r="H309"/>
          <cell r="K309">
            <v>283869</v>
          </cell>
        </row>
        <row r="310">
          <cell r="F310" t="str">
            <v>Carros para limpieza (Arrendamiento)</v>
          </cell>
          <cell r="G310"/>
          <cell r="H310"/>
          <cell r="K310">
            <v>38177</v>
          </cell>
        </row>
        <row r="311">
          <cell r="F311" t="str">
            <v>Carros para limpieza (Compra)</v>
          </cell>
          <cell r="G311"/>
          <cell r="H311"/>
          <cell r="K311">
            <v>371070</v>
          </cell>
        </row>
        <row r="312">
          <cell r="F312" t="str">
            <v>Carro de bebidas (Arrendamiento)</v>
          </cell>
          <cell r="G312"/>
          <cell r="H312"/>
          <cell r="K312">
            <v>37813</v>
          </cell>
        </row>
        <row r="313">
          <cell r="F313" t="str">
            <v>Carro de bebidas (Compra)</v>
          </cell>
          <cell r="G313"/>
          <cell r="H313"/>
          <cell r="K313">
            <v>367537</v>
          </cell>
        </row>
        <row r="314">
          <cell r="F314" t="str">
            <v>Escalera 1 (Arrendamiento)</v>
          </cell>
          <cell r="G314"/>
          <cell r="H314"/>
          <cell r="K314">
            <v>7263</v>
          </cell>
        </row>
        <row r="315">
          <cell r="F315" t="str">
            <v>Escalera 1 (Compra)</v>
          </cell>
          <cell r="G315"/>
          <cell r="H315"/>
          <cell r="K315">
            <v>70592</v>
          </cell>
        </row>
        <row r="316">
          <cell r="F316" t="str">
            <v>Escalera 2 (Arrendamiento)</v>
          </cell>
          <cell r="G316"/>
          <cell r="H316"/>
          <cell r="K316">
            <v>14360</v>
          </cell>
        </row>
        <row r="317">
          <cell r="F317" t="str">
            <v>Escalera 2 (Compra)</v>
          </cell>
          <cell r="G317"/>
          <cell r="H317"/>
          <cell r="K317">
            <v>139584</v>
          </cell>
        </row>
        <row r="318">
          <cell r="F318" t="str">
            <v>Escalera 3 (Arrendamiento)</v>
          </cell>
          <cell r="G318"/>
          <cell r="H318"/>
          <cell r="K318">
            <v>17625</v>
          </cell>
        </row>
        <row r="319">
          <cell r="F319" t="str">
            <v>Escalera 3 (Compra)</v>
          </cell>
          <cell r="G319"/>
          <cell r="H319"/>
          <cell r="K319">
            <v>171311</v>
          </cell>
        </row>
        <row r="320">
          <cell r="F320" t="str">
            <v>Escalera 4 (Arrendamiento)</v>
          </cell>
          <cell r="G320"/>
          <cell r="H320"/>
          <cell r="K320">
            <v>40166</v>
          </cell>
        </row>
        <row r="321">
          <cell r="F321" t="str">
            <v>Escalera 4 (Compra)</v>
          </cell>
          <cell r="G321"/>
          <cell r="H321"/>
          <cell r="K321">
            <v>390419</v>
          </cell>
        </row>
        <row r="322">
          <cell r="F322" t="str">
            <v>Escalera de tipo industrial (Arrendamiento)</v>
          </cell>
          <cell r="G322"/>
          <cell r="H322"/>
          <cell r="K322">
            <v>27259</v>
          </cell>
        </row>
        <row r="323">
          <cell r="F323" t="str">
            <v>Escalera de tipo industrial (Compra)</v>
          </cell>
          <cell r="G323"/>
          <cell r="H323"/>
          <cell r="K323">
            <v>264964</v>
          </cell>
        </row>
        <row r="324">
          <cell r="F324" t="str">
            <v>Mangueras 1 (Arrendamiento)</v>
          </cell>
          <cell r="G324"/>
          <cell r="H324"/>
          <cell r="K324">
            <v>6354</v>
          </cell>
        </row>
        <row r="325">
          <cell r="F325" t="str">
            <v>Mangueras 1 (Compra)</v>
          </cell>
          <cell r="G325"/>
          <cell r="H325"/>
          <cell r="K325">
            <v>61756</v>
          </cell>
        </row>
        <row r="326">
          <cell r="F326" t="str">
            <v>Mangueras 2 (Arrendamiento)</v>
          </cell>
          <cell r="G326"/>
          <cell r="H326"/>
          <cell r="K326">
            <v>9989</v>
          </cell>
        </row>
        <row r="327">
          <cell r="F327" t="str">
            <v>Mangueras 2 (Compra)</v>
          </cell>
          <cell r="G327"/>
          <cell r="H327"/>
          <cell r="K327">
            <v>97096</v>
          </cell>
        </row>
        <row r="328">
          <cell r="F328" t="str">
            <v>Mangueras 3 (Arrendamiento)</v>
          </cell>
          <cell r="G328"/>
          <cell r="H328"/>
          <cell r="K328">
            <v>22715</v>
          </cell>
        </row>
        <row r="329">
          <cell r="F329" t="str">
            <v>Mangueras 3 (Compra)</v>
          </cell>
          <cell r="G329"/>
          <cell r="H329"/>
          <cell r="K329">
            <v>220787</v>
          </cell>
        </row>
        <row r="330">
          <cell r="F330" t="str">
            <v>Contenedor de basura 1 (Compra)</v>
          </cell>
          <cell r="G330"/>
          <cell r="H330"/>
          <cell r="K330">
            <v>30490</v>
          </cell>
        </row>
        <row r="331">
          <cell r="F331" t="str">
            <v>Contenedor de basura 2 (Compra)</v>
          </cell>
          <cell r="G331"/>
          <cell r="H331"/>
          <cell r="K331">
            <v>25621</v>
          </cell>
        </row>
        <row r="332">
          <cell r="F332" t="str">
            <v>Contenedor de basura 3 (Compra)</v>
          </cell>
          <cell r="G332"/>
          <cell r="H332"/>
          <cell r="K332">
            <v>25621</v>
          </cell>
        </row>
        <row r="333">
          <cell r="F333" t="str">
            <v>Contenedor de basura 4 (Compra)</v>
          </cell>
          <cell r="G333"/>
          <cell r="H333"/>
          <cell r="K333">
            <v>25621</v>
          </cell>
        </row>
        <row r="334">
          <cell r="F334" t="str">
            <v>Contenedor de basura 5 (Compra)</v>
          </cell>
          <cell r="G334"/>
          <cell r="H334"/>
          <cell r="K334">
            <v>35957</v>
          </cell>
        </row>
        <row r="335">
          <cell r="F335" t="str">
            <v>Contenedor de basura 6 (Compra)</v>
          </cell>
          <cell r="G335"/>
          <cell r="H335"/>
          <cell r="K335">
            <v>35957</v>
          </cell>
        </row>
        <row r="336">
          <cell r="F336" t="str">
            <v>Contenedor de basura 7 (Compra)</v>
          </cell>
          <cell r="G336"/>
          <cell r="H336"/>
          <cell r="K336">
            <v>35957</v>
          </cell>
        </row>
        <row r="337">
          <cell r="F337" t="str">
            <v>Contenedor de basura 8 (Compra)</v>
          </cell>
          <cell r="G337"/>
          <cell r="H337"/>
          <cell r="K337">
            <v>35957</v>
          </cell>
        </row>
        <row r="338">
          <cell r="F338" t="str">
            <v>Contenedor de basura 9 (Compra)</v>
          </cell>
          <cell r="G338"/>
          <cell r="H338"/>
          <cell r="K338">
            <v>57340</v>
          </cell>
        </row>
        <row r="339">
          <cell r="F339" t="str">
            <v>Contenedor de basura 10 (Compra)</v>
          </cell>
          <cell r="G339"/>
          <cell r="H339"/>
          <cell r="K339">
            <v>57340</v>
          </cell>
        </row>
        <row r="340">
          <cell r="F340" t="str">
            <v>Contenedor de basura 11 (Compra)</v>
          </cell>
          <cell r="G340"/>
          <cell r="H340"/>
          <cell r="K340">
            <v>57340</v>
          </cell>
        </row>
        <row r="341">
          <cell r="F341" t="str">
            <v>Contenedor de basura 12 (Compra)</v>
          </cell>
          <cell r="G341"/>
          <cell r="H341"/>
          <cell r="K341">
            <v>57340</v>
          </cell>
        </row>
        <row r="342">
          <cell r="F342" t="str">
            <v>Contenedor de basura 13 (Compra)</v>
          </cell>
          <cell r="G342"/>
          <cell r="H342"/>
          <cell r="K342">
            <v>189953</v>
          </cell>
        </row>
        <row r="343">
          <cell r="F343" t="str">
            <v>Contenedor de basura 14 (Compra)</v>
          </cell>
          <cell r="G343"/>
          <cell r="H343"/>
          <cell r="K343">
            <v>189953</v>
          </cell>
        </row>
        <row r="344">
          <cell r="F344" t="str">
            <v>Contenedor de basura 15 (Compra)</v>
          </cell>
          <cell r="G344"/>
          <cell r="H344"/>
          <cell r="K344">
            <v>189953</v>
          </cell>
        </row>
        <row r="345">
          <cell r="F345" t="str">
            <v>Contenedor de basura 16 (Compra)</v>
          </cell>
          <cell r="G345"/>
          <cell r="H345"/>
          <cell r="K345">
            <v>189953</v>
          </cell>
        </row>
        <row r="346">
          <cell r="F346" t="str">
            <v>Contenedor de basura 17 (Compra)</v>
          </cell>
          <cell r="G346"/>
          <cell r="H346"/>
          <cell r="K346">
            <v>468166</v>
          </cell>
        </row>
        <row r="347">
          <cell r="F347" t="str">
            <v>Contenedor de basura 18 (Compra)</v>
          </cell>
          <cell r="G347"/>
          <cell r="H347"/>
          <cell r="K347">
            <v>468166</v>
          </cell>
        </row>
        <row r="348">
          <cell r="F348" t="str">
            <v>Contenedor de basura 19 (Compra)</v>
          </cell>
          <cell r="G348"/>
          <cell r="H348"/>
          <cell r="K348">
            <v>468166</v>
          </cell>
        </row>
        <row r="349">
          <cell r="F349" t="str">
            <v>Contenedor de basura 20 (Compra)</v>
          </cell>
          <cell r="G349"/>
          <cell r="H349"/>
          <cell r="K349">
            <v>383750</v>
          </cell>
        </row>
        <row r="350">
          <cell r="F350" t="str">
            <v>Contenedor de basura 21 (Compra)</v>
          </cell>
          <cell r="G350"/>
          <cell r="H350"/>
          <cell r="K350">
            <v>383750</v>
          </cell>
        </row>
        <row r="351">
          <cell r="F351" t="str">
            <v>Contenedor de basura 22 (Compra)</v>
          </cell>
          <cell r="G351"/>
          <cell r="H351"/>
          <cell r="K351">
            <v>383750</v>
          </cell>
        </row>
        <row r="352">
          <cell r="F352" t="str">
            <v>Contenedor de basura 23 (Compra)</v>
          </cell>
          <cell r="G352"/>
          <cell r="H352"/>
          <cell r="K352">
            <v>379817</v>
          </cell>
        </row>
        <row r="353">
          <cell r="F353" t="str">
            <v>Contenedor de basura 24 (Compra)</v>
          </cell>
          <cell r="G353"/>
          <cell r="H353"/>
          <cell r="K353">
            <v>379817</v>
          </cell>
        </row>
        <row r="354">
          <cell r="F354" t="str">
            <v>Contenedor de basura 25 (Compra)</v>
          </cell>
          <cell r="G354"/>
          <cell r="H354"/>
          <cell r="K354">
            <v>379817</v>
          </cell>
        </row>
        <row r="355">
          <cell r="F355" t="str">
            <v>Contenedor de basura 26 (Compra)</v>
          </cell>
          <cell r="G355"/>
          <cell r="H355"/>
          <cell r="K355">
            <v>1864100</v>
          </cell>
        </row>
        <row r="356">
          <cell r="F356" t="str">
            <v>Contenedor de basura 27 (Compra)</v>
          </cell>
          <cell r="G356"/>
          <cell r="H356"/>
          <cell r="K356">
            <v>1864100</v>
          </cell>
        </row>
        <row r="357">
          <cell r="F357" t="str">
            <v>Contenedor de basura 28 (Compra)</v>
          </cell>
          <cell r="G357"/>
          <cell r="H357"/>
          <cell r="K357">
            <v>1864100</v>
          </cell>
        </row>
        <row r="358">
          <cell r="F358" t="str">
            <v>Contenedor de basura 29 (Compra)</v>
          </cell>
          <cell r="G358"/>
          <cell r="H358"/>
          <cell r="K358">
            <v>1829274</v>
          </cell>
        </row>
        <row r="359">
          <cell r="F359" t="str">
            <v>Contenedor de basura 30 (Compra)</v>
          </cell>
          <cell r="G359"/>
          <cell r="H359"/>
          <cell r="K359">
            <v>1829274</v>
          </cell>
        </row>
        <row r="360">
          <cell r="F360" t="str">
            <v>Punto Ecológico 1 (Compra)</v>
          </cell>
          <cell r="G360"/>
          <cell r="H360"/>
          <cell r="K360">
            <v>166894</v>
          </cell>
        </row>
        <row r="361">
          <cell r="F361" t="str">
            <v>Punto Ecológico 2 (Compra)</v>
          </cell>
          <cell r="G361"/>
          <cell r="H361"/>
          <cell r="K361">
            <v>211863</v>
          </cell>
        </row>
        <row r="362">
          <cell r="F362" t="str">
            <v>Punto Ecológico 3 (Compra)</v>
          </cell>
          <cell r="G362"/>
          <cell r="H362"/>
          <cell r="K362">
            <v>211863</v>
          </cell>
        </row>
        <row r="363">
          <cell r="F363" t="str">
            <v>Punto Ecológico 4 (Compra)</v>
          </cell>
          <cell r="G363"/>
          <cell r="H363"/>
          <cell r="K363">
            <v>225293</v>
          </cell>
        </row>
        <row r="364">
          <cell r="F364" t="str">
            <v>Punto Ecológico 5 (Compra)</v>
          </cell>
          <cell r="G364"/>
          <cell r="H364"/>
          <cell r="K364">
            <v>297651</v>
          </cell>
        </row>
        <row r="365">
          <cell r="F365" t="str">
            <v>Punto Ecológico 6 (Compra)</v>
          </cell>
          <cell r="G365"/>
          <cell r="H365"/>
          <cell r="K365">
            <v>1192638</v>
          </cell>
        </row>
        <row r="366">
          <cell r="F366" t="str">
            <v>Papelera 1 (Compra)</v>
          </cell>
          <cell r="G366"/>
          <cell r="H366"/>
          <cell r="K366">
            <v>23149</v>
          </cell>
        </row>
        <row r="367">
          <cell r="F367" t="str">
            <v>Papelera 2 (Compra)</v>
          </cell>
          <cell r="G367"/>
          <cell r="H367"/>
          <cell r="K367">
            <v>26417</v>
          </cell>
        </row>
        <row r="368">
          <cell r="F368" t="str">
            <v>Papelera 3 (Compra)</v>
          </cell>
          <cell r="G368"/>
          <cell r="H368"/>
          <cell r="K368">
            <v>15814</v>
          </cell>
        </row>
        <row r="369">
          <cell r="F369" t="str">
            <v>Papelera 4 (Compra)</v>
          </cell>
          <cell r="G369"/>
          <cell r="H369"/>
          <cell r="K369">
            <v>11398</v>
          </cell>
        </row>
        <row r="370">
          <cell r="F370" t="str">
            <v>Papelera residuos peligrosos 1 (Compra)</v>
          </cell>
          <cell r="G370"/>
          <cell r="H370"/>
          <cell r="K370">
            <v>25621</v>
          </cell>
        </row>
        <row r="371">
          <cell r="F371" t="str">
            <v>Papelera residuos peligrosos 2 (Compra)</v>
          </cell>
          <cell r="G371"/>
          <cell r="H371"/>
          <cell r="K371">
            <v>35957</v>
          </cell>
        </row>
        <row r="372">
          <cell r="F372" t="str">
            <v>Señales peatonales de prevención y atención 1 (Compra)</v>
          </cell>
          <cell r="G372"/>
          <cell r="H372"/>
          <cell r="K372">
            <v>15771</v>
          </cell>
        </row>
        <row r="373">
          <cell r="F373" t="str">
            <v>Señales peatonales de prevención y atención 2 (Compra)</v>
          </cell>
          <cell r="G373"/>
          <cell r="H373"/>
          <cell r="K373">
            <v>15771</v>
          </cell>
        </row>
        <row r="374">
          <cell r="F374" t="str">
            <v>Señales peatonales de prevención y atención 3 (Compra)</v>
          </cell>
          <cell r="G374"/>
          <cell r="H374"/>
          <cell r="K374">
            <v>15771</v>
          </cell>
        </row>
        <row r="375">
          <cell r="F375" t="str">
            <v>Dispensador para papel higiénico 1 (Compra)</v>
          </cell>
          <cell r="G375"/>
          <cell r="H375"/>
          <cell r="K375">
            <v>24287</v>
          </cell>
        </row>
        <row r="376">
          <cell r="F376" t="str">
            <v>Dispensador para papel higiénico 2 (Compra)</v>
          </cell>
          <cell r="G376"/>
          <cell r="H376"/>
          <cell r="K376">
            <v>77660</v>
          </cell>
        </row>
        <row r="377">
          <cell r="F377" t="str">
            <v>Dispensador de toallas de manos 1 (Compra)</v>
          </cell>
          <cell r="G377"/>
          <cell r="H377"/>
          <cell r="K377">
            <v>52044</v>
          </cell>
        </row>
        <row r="378">
          <cell r="F378" t="str">
            <v>Dispensador de toallas de manos 2 (Compra)</v>
          </cell>
          <cell r="G378"/>
          <cell r="H378"/>
          <cell r="K378">
            <v>34369</v>
          </cell>
        </row>
        <row r="379">
          <cell r="F379" t="str">
            <v>Dispensador de toallas de manos 3 (Compra)</v>
          </cell>
          <cell r="G379"/>
          <cell r="H379"/>
          <cell r="K379">
            <v>77307</v>
          </cell>
        </row>
        <row r="380">
          <cell r="F380" t="str">
            <v>Dispensador de jabón líquido 1 (Compra)</v>
          </cell>
          <cell r="G380"/>
          <cell r="H380"/>
          <cell r="K380">
            <v>33484</v>
          </cell>
        </row>
        <row r="381">
          <cell r="F381" t="str">
            <v>Dispensador de jabón líquido 2 (Compra)</v>
          </cell>
          <cell r="G381"/>
          <cell r="H381"/>
          <cell r="K381">
            <v>33484</v>
          </cell>
        </row>
        <row r="382">
          <cell r="F382" t="str">
            <v>Dispensador de jabón líquido 3 (Compra)</v>
          </cell>
          <cell r="G382"/>
          <cell r="H382"/>
          <cell r="K382">
            <v>44970</v>
          </cell>
        </row>
        <row r="383">
          <cell r="F383" t="str">
            <v>Dispensador de jabón líquido 4 (Compra)</v>
          </cell>
          <cell r="G383"/>
          <cell r="H383"/>
          <cell r="K383">
            <v>44970</v>
          </cell>
        </row>
        <row r="384">
          <cell r="F384" t="str">
            <v>Dispensador para ambientador (Compra)</v>
          </cell>
          <cell r="G384"/>
          <cell r="H384"/>
          <cell r="K384">
            <v>30834</v>
          </cell>
        </row>
        <row r="385">
          <cell r="F385" t="str">
            <v>Dispensador goteo por gravedad y recarga (Compra)</v>
          </cell>
          <cell r="G385"/>
          <cell r="H385"/>
          <cell r="K385">
            <v>26285</v>
          </cell>
        </row>
        <row r="386">
          <cell r="F386" t="str">
            <v>Dispensador de agua (Compra)</v>
          </cell>
          <cell r="G386"/>
          <cell r="H386"/>
          <cell r="K386">
            <v>724382</v>
          </cell>
        </row>
        <row r="387">
          <cell r="F387" t="str">
            <v>Dispensador de agua con botellón (Compra)</v>
          </cell>
          <cell r="G387"/>
          <cell r="H387"/>
          <cell r="K387">
            <v>689043</v>
          </cell>
        </row>
        <row r="388">
          <cell r="F388" t="str">
            <v>Greca para tintos 1 (Arrendamiento)</v>
          </cell>
          <cell r="G388"/>
          <cell r="H388"/>
          <cell r="K388">
            <v>36331</v>
          </cell>
        </row>
        <row r="389">
          <cell r="F389" t="str">
            <v>Greca para tintos 1 (Compra)</v>
          </cell>
          <cell r="G389"/>
          <cell r="H389"/>
          <cell r="K389">
            <v>353136</v>
          </cell>
        </row>
        <row r="390">
          <cell r="F390" t="str">
            <v>Greca para tintos 2 (Arrendamiento)</v>
          </cell>
          <cell r="G390"/>
          <cell r="H390"/>
          <cell r="K390">
            <v>40695</v>
          </cell>
        </row>
        <row r="391">
          <cell r="F391" t="str">
            <v>Greca para tintos 2 (Compra)</v>
          </cell>
          <cell r="G391"/>
          <cell r="H391"/>
          <cell r="K391">
            <v>395544</v>
          </cell>
        </row>
        <row r="392">
          <cell r="F392" t="str">
            <v>Greca para tintos 3 (Arrendamiento)</v>
          </cell>
          <cell r="G392"/>
          <cell r="H392"/>
          <cell r="K392">
            <v>48674</v>
          </cell>
        </row>
        <row r="393">
          <cell r="F393" t="str">
            <v>Greca para tintos 3 (Compra)</v>
          </cell>
          <cell r="G393"/>
          <cell r="H393"/>
          <cell r="K393">
            <v>473116</v>
          </cell>
        </row>
        <row r="394">
          <cell r="F394" t="str">
            <v>Máquina de filtrado para café (Compra)</v>
          </cell>
          <cell r="G394"/>
          <cell r="H394"/>
          <cell r="K394">
            <v>1142625</v>
          </cell>
        </row>
        <row r="395">
          <cell r="F395" t="str">
            <v>Horno microondas (Arrendamiento)</v>
          </cell>
          <cell r="G395"/>
          <cell r="H395"/>
          <cell r="K395">
            <v>28169</v>
          </cell>
        </row>
        <row r="396">
          <cell r="F396" t="str">
            <v>Horno microondas (Compra)</v>
          </cell>
          <cell r="G396"/>
          <cell r="H396"/>
          <cell r="K396">
            <v>273797</v>
          </cell>
        </row>
        <row r="397">
          <cell r="F397" t="str">
            <v>Horno microondas de tipo industrial (Arrendamiento)</v>
          </cell>
          <cell r="G397"/>
          <cell r="H397"/>
          <cell r="K397">
            <v>162693</v>
          </cell>
        </row>
        <row r="398">
          <cell r="F398" t="str">
            <v>Horno microondas de tipo industrial (Compra)</v>
          </cell>
          <cell r="G398"/>
          <cell r="H398"/>
          <cell r="K398">
            <v>1581380</v>
          </cell>
        </row>
        <row r="399">
          <cell r="F399" t="str">
            <v>Estufa 1 (Arrendamiento)</v>
          </cell>
          <cell r="G399"/>
          <cell r="H399"/>
          <cell r="K399">
            <v>11771</v>
          </cell>
        </row>
        <row r="400">
          <cell r="F400" t="str">
            <v>Estufa 1 (Compra)</v>
          </cell>
          <cell r="G400"/>
          <cell r="H400"/>
          <cell r="K400">
            <v>114413</v>
          </cell>
        </row>
        <row r="401">
          <cell r="F401" t="str">
            <v>Estufa 2 (Arrendamiento)</v>
          </cell>
          <cell r="G401"/>
          <cell r="H401"/>
          <cell r="K401">
            <v>6626</v>
          </cell>
        </row>
        <row r="402">
          <cell r="F402" t="str">
            <v>Estufa 2 (Compra)</v>
          </cell>
          <cell r="G402"/>
          <cell r="H402"/>
          <cell r="K402">
            <v>64407</v>
          </cell>
        </row>
        <row r="403">
          <cell r="F403" t="str">
            <v>Extensión eléctrica 1 (Compra)</v>
          </cell>
          <cell r="G403"/>
          <cell r="H403"/>
          <cell r="K403">
            <v>136942</v>
          </cell>
        </row>
        <row r="404">
          <cell r="F404" t="str">
            <v>Extensión eléctrica 2 (Compra)</v>
          </cell>
          <cell r="G404"/>
          <cell r="H404"/>
          <cell r="K404">
            <v>136942</v>
          </cell>
        </row>
        <row r="405">
          <cell r="F405" t="str">
            <v>Aspiradora 1 (Arrendamiento)</v>
          </cell>
          <cell r="G405"/>
          <cell r="H405"/>
          <cell r="K405">
            <v>94861</v>
          </cell>
        </row>
        <row r="406">
          <cell r="F406" t="str">
            <v>Aspiradora 1 (Compra)</v>
          </cell>
          <cell r="G406"/>
          <cell r="H406"/>
          <cell r="K406">
            <v>922050</v>
          </cell>
        </row>
        <row r="407">
          <cell r="F407" t="str">
            <v>Aspiradora 2 (Arrendamiento)</v>
          </cell>
          <cell r="G407"/>
          <cell r="H407"/>
          <cell r="K407">
            <v>183881</v>
          </cell>
        </row>
        <row r="408">
          <cell r="F408" t="str">
            <v>Aspiradora 2 (Compra)</v>
          </cell>
          <cell r="G408"/>
          <cell r="H408"/>
          <cell r="K408">
            <v>1787325</v>
          </cell>
        </row>
        <row r="409">
          <cell r="F409" t="str">
            <v>Lavabrilladora de pisos 1 (Arrendamiento)</v>
          </cell>
          <cell r="G409"/>
          <cell r="H409"/>
          <cell r="K409">
            <v>241208</v>
          </cell>
        </row>
        <row r="410">
          <cell r="F410" t="str">
            <v>Lavabrilladora de pisos 1 (Compra)</v>
          </cell>
          <cell r="G410"/>
          <cell r="H410"/>
          <cell r="K410">
            <v>2344549</v>
          </cell>
        </row>
        <row r="411">
          <cell r="F411" t="str">
            <v>Lavabrilladora de pisos 2 (Arrendamiento)</v>
          </cell>
          <cell r="G411"/>
          <cell r="H411"/>
          <cell r="K411">
            <v>263383</v>
          </cell>
        </row>
        <row r="412">
          <cell r="F412" t="str">
            <v>Lavabrilladora de pisos 2 (Compra)</v>
          </cell>
          <cell r="G412"/>
          <cell r="H412"/>
          <cell r="K412">
            <v>2560080</v>
          </cell>
        </row>
        <row r="413">
          <cell r="F413" t="str">
            <v>Brilladora de alta revolución (Arrendamiento)</v>
          </cell>
          <cell r="G413"/>
          <cell r="H413"/>
          <cell r="K413">
            <v>313680</v>
          </cell>
        </row>
        <row r="414">
          <cell r="F414" t="str">
            <v>Brilladora de alta revolución (Compra)</v>
          </cell>
          <cell r="G414"/>
          <cell r="H414"/>
          <cell r="K414">
            <v>3048964</v>
          </cell>
        </row>
        <row r="415">
          <cell r="F415" t="str">
            <v>Lavadora de alfombras y tapetes 1 (Arrendamiento)</v>
          </cell>
          <cell r="G415"/>
          <cell r="H415"/>
          <cell r="K415">
            <v>257433</v>
          </cell>
        </row>
        <row r="416">
          <cell r="F416" t="str">
            <v>Lavadora de alfombras y tapetes 1 (Compra)</v>
          </cell>
          <cell r="G416"/>
          <cell r="H416"/>
          <cell r="K416">
            <v>2502254</v>
          </cell>
        </row>
        <row r="417">
          <cell r="F417" t="str">
            <v>Lavadora de alfombras y tapetes 2 (Arrendamiento)</v>
          </cell>
          <cell r="G417"/>
          <cell r="H417"/>
          <cell r="K417">
            <v>279608</v>
          </cell>
        </row>
        <row r="418">
          <cell r="F418" t="str">
            <v>Lavadora de alfombras y tapetes 2 (Compra)</v>
          </cell>
          <cell r="G418"/>
          <cell r="H418"/>
          <cell r="K418">
            <v>2717785</v>
          </cell>
        </row>
        <row r="419">
          <cell r="F419" t="str">
            <v>Hidrolavadora Industrial (Arrendamiento)</v>
          </cell>
          <cell r="G419"/>
          <cell r="H419"/>
          <cell r="K419">
            <v>209049</v>
          </cell>
        </row>
        <row r="420">
          <cell r="F420" t="str">
            <v>Hidrolavadora Industrial (Compra)</v>
          </cell>
          <cell r="G420"/>
          <cell r="H420"/>
          <cell r="K420">
            <v>2031965</v>
          </cell>
        </row>
        <row r="421">
          <cell r="F421" t="str">
            <v>Sopladora de hojas (Arrendamiento)</v>
          </cell>
          <cell r="G421"/>
          <cell r="H421"/>
          <cell r="K421">
            <v>103793</v>
          </cell>
        </row>
        <row r="422">
          <cell r="F422" t="str">
            <v>Sopladora de hojas (Compra)</v>
          </cell>
          <cell r="G422"/>
          <cell r="H422"/>
          <cell r="K422">
            <v>1008871</v>
          </cell>
        </row>
        <row r="423">
          <cell r="F423" t="str">
            <v>Sonda para inodoro (Arrendamiento)</v>
          </cell>
          <cell r="G423"/>
          <cell r="H423"/>
          <cell r="K423">
            <v>7444</v>
          </cell>
        </row>
        <row r="424">
          <cell r="F424" t="str">
            <v>Sonda para inodoro (Compra)</v>
          </cell>
          <cell r="G424"/>
          <cell r="H424"/>
          <cell r="K424">
            <v>72359</v>
          </cell>
        </row>
        <row r="425">
          <cell r="F425" t="str">
            <v>Girador Manual (Compra)</v>
          </cell>
          <cell r="G425"/>
          <cell r="H425"/>
          <cell r="K425">
            <v>79504</v>
          </cell>
        </row>
        <row r="426">
          <cell r="F426" t="str">
            <v>Sonda para fregaderos (Compra)</v>
          </cell>
          <cell r="G426"/>
          <cell r="H426"/>
          <cell r="K426">
            <v>1554875</v>
          </cell>
        </row>
        <row r="427">
          <cell r="F427" t="str">
            <v>Cortadora de cesped  (Arrendamiento)</v>
          </cell>
          <cell r="G427"/>
          <cell r="H427"/>
          <cell r="K427">
            <v>118154</v>
          </cell>
        </row>
        <row r="428">
          <cell r="F428" t="str">
            <v>Cortadora de cesped  (Compra)</v>
          </cell>
          <cell r="G428"/>
          <cell r="H428"/>
          <cell r="K428">
            <v>1148464</v>
          </cell>
        </row>
        <row r="429">
          <cell r="F429" t="str">
            <v>Guadañas (Arrendamiento)</v>
          </cell>
          <cell r="G429"/>
          <cell r="H429"/>
          <cell r="K429">
            <v>134243</v>
          </cell>
        </row>
        <row r="430">
          <cell r="F430" t="str">
            <v>Guadañas (Compra)</v>
          </cell>
          <cell r="G430"/>
          <cell r="H430"/>
          <cell r="K430">
            <v>1304844</v>
          </cell>
        </row>
        <row r="431">
          <cell r="F431" t="str">
            <v>Motobombas (Arrendamiento)</v>
          </cell>
          <cell r="G431"/>
          <cell r="H431"/>
          <cell r="K431">
            <v>117519</v>
          </cell>
        </row>
        <row r="432">
          <cell r="F432" t="str">
            <v>Motobombas (Compra)</v>
          </cell>
          <cell r="G432"/>
          <cell r="H432"/>
          <cell r="K432">
            <v>1142279</v>
          </cell>
        </row>
        <row r="433">
          <cell r="G433"/>
          <cell r="H433"/>
          <cell r="K433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79" zoomScale="80" zoomScaleNormal="80" workbookViewId="0">
      <selection activeCell="M94" sqref="M94"/>
    </sheetView>
  </sheetViews>
  <sheetFormatPr baseColWidth="10" defaultRowHeight="15" x14ac:dyDescent="0.25"/>
  <cols>
    <col min="1" max="1" width="2.7109375" customWidth="1"/>
    <col min="2" max="2" width="7.7109375" customWidth="1"/>
    <col min="10" max="10" width="23.5703125" style="20" customWidth="1"/>
    <col min="11" max="12" width="22" style="20" customWidth="1"/>
    <col min="13" max="13" width="25.5703125" style="20" customWidth="1"/>
    <col min="15" max="15" width="20" customWidth="1"/>
    <col min="16" max="16" width="19.7109375" customWidth="1"/>
  </cols>
  <sheetData>
    <row r="1" spans="1:13" ht="15.75" x14ac:dyDescent="0.25">
      <c r="A1" s="1"/>
      <c r="B1" s="48" t="s">
        <v>0</v>
      </c>
      <c r="C1" s="48"/>
      <c r="D1" s="48"/>
      <c r="E1" s="48"/>
      <c r="F1" s="48"/>
      <c r="G1" s="48"/>
      <c r="H1" s="48"/>
      <c r="I1" s="49"/>
      <c r="J1" s="50" t="s">
        <v>1</v>
      </c>
      <c r="K1" s="48"/>
      <c r="L1" s="48"/>
      <c r="M1" s="48"/>
    </row>
    <row r="2" spans="1:13" ht="25.5" x14ac:dyDescent="0.25">
      <c r="A2" s="1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5" t="s">
        <v>10</v>
      </c>
      <c r="K2" s="15" t="s">
        <v>99</v>
      </c>
      <c r="L2" s="15" t="s">
        <v>100</v>
      </c>
      <c r="M2" s="15" t="s">
        <v>13</v>
      </c>
    </row>
    <row r="3" spans="1:13" s="38" customFormat="1" ht="45" x14ac:dyDescent="0.25">
      <c r="A3" s="32"/>
      <c r="B3" s="33">
        <v>1</v>
      </c>
      <c r="C3" s="33" t="s">
        <v>14</v>
      </c>
      <c r="D3" s="33" t="s">
        <v>15</v>
      </c>
      <c r="E3" s="33" t="s">
        <v>15</v>
      </c>
      <c r="F3" s="33" t="s">
        <v>16</v>
      </c>
      <c r="G3" s="34">
        <v>39</v>
      </c>
      <c r="H3" s="35" t="s">
        <v>17</v>
      </c>
      <c r="I3" s="36">
        <v>2</v>
      </c>
      <c r="J3" s="36">
        <v>2516191.84</v>
      </c>
      <c r="K3" s="36">
        <f>(J3*6.54%)+J3</f>
        <v>2680750.7863360001</v>
      </c>
      <c r="L3" s="36">
        <f>M3/2</f>
        <v>104549280.66710401</v>
      </c>
      <c r="M3" s="37">
        <f>(K3*G3)*I3</f>
        <v>209098561.33420801</v>
      </c>
    </row>
    <row r="4" spans="1:13" s="38" customFormat="1" ht="60" x14ac:dyDescent="0.25">
      <c r="A4" s="32"/>
      <c r="B4" s="33">
        <v>2</v>
      </c>
      <c r="C4" s="33" t="s">
        <v>14</v>
      </c>
      <c r="D4" s="33" t="s">
        <v>18</v>
      </c>
      <c r="E4" s="33" t="s">
        <v>18</v>
      </c>
      <c r="F4" s="33" t="s">
        <v>16</v>
      </c>
      <c r="G4" s="34">
        <v>2</v>
      </c>
      <c r="H4" s="35" t="s">
        <v>17</v>
      </c>
      <c r="I4" s="36">
        <v>2</v>
      </c>
      <c r="J4" s="36">
        <v>2516191.84</v>
      </c>
      <c r="K4" s="36">
        <f t="shared" ref="K4:K5" si="0">(J4*6.54%)+J4</f>
        <v>2680750.7863360001</v>
      </c>
      <c r="L4" s="36">
        <f t="shared" ref="L4:L67" si="1">M4/2</f>
        <v>5361501.5726720002</v>
      </c>
      <c r="M4" s="37">
        <f t="shared" ref="M4:M5" si="2">(K4*G4)*I4</f>
        <v>10723003.145344</v>
      </c>
    </row>
    <row r="5" spans="1:13" s="38" customFormat="1" ht="60" x14ac:dyDescent="0.25">
      <c r="A5" s="32"/>
      <c r="B5" s="33">
        <v>3</v>
      </c>
      <c r="C5" s="33" t="s">
        <v>14</v>
      </c>
      <c r="D5" s="33" t="s">
        <v>19</v>
      </c>
      <c r="E5" s="33" t="s">
        <v>19</v>
      </c>
      <c r="F5" s="33" t="s">
        <v>16</v>
      </c>
      <c r="G5" s="34">
        <v>1</v>
      </c>
      <c r="H5" s="35" t="s">
        <v>17</v>
      </c>
      <c r="I5" s="36">
        <v>2</v>
      </c>
      <c r="J5" s="36">
        <v>2516191.84</v>
      </c>
      <c r="K5" s="36">
        <f t="shared" si="0"/>
        <v>2680750.7863360001</v>
      </c>
      <c r="L5" s="36">
        <f t="shared" si="1"/>
        <v>2680750.7863360001</v>
      </c>
      <c r="M5" s="37">
        <f t="shared" si="2"/>
        <v>5361501.5726720002</v>
      </c>
    </row>
    <row r="6" spans="1:13" s="38" customFormat="1" ht="60" x14ac:dyDescent="0.25">
      <c r="A6" s="32"/>
      <c r="B6" s="33">
        <f t="shared" ref="B6:B69" si="3">B5+1</f>
        <v>4</v>
      </c>
      <c r="C6" s="33" t="s">
        <v>20</v>
      </c>
      <c r="D6" s="33" t="s">
        <v>21</v>
      </c>
      <c r="E6" s="33" t="s">
        <v>21</v>
      </c>
      <c r="F6" s="33"/>
      <c r="G6" s="34">
        <v>26</v>
      </c>
      <c r="H6" s="35" t="s">
        <v>22</v>
      </c>
      <c r="I6" s="36">
        <v>2</v>
      </c>
      <c r="J6" s="36">
        <v>4917.8599999999997</v>
      </c>
      <c r="K6" s="36"/>
      <c r="L6" s="36">
        <f t="shared" si="1"/>
        <v>127864.35999999999</v>
      </c>
      <c r="M6" s="37">
        <f>(J6*G6)*I6</f>
        <v>255728.71999999997</v>
      </c>
    </row>
    <row r="7" spans="1:13" s="38" customFormat="1" ht="75" x14ac:dyDescent="0.25">
      <c r="A7" s="32"/>
      <c r="B7" s="33">
        <f t="shared" si="3"/>
        <v>5</v>
      </c>
      <c r="C7" s="33" t="s">
        <v>20</v>
      </c>
      <c r="D7" s="33" t="s">
        <v>23</v>
      </c>
      <c r="E7" s="33" t="s">
        <v>23</v>
      </c>
      <c r="F7" s="33"/>
      <c r="G7" s="34">
        <v>39</v>
      </c>
      <c r="H7" s="35" t="s">
        <v>22</v>
      </c>
      <c r="I7" s="36">
        <v>2</v>
      </c>
      <c r="J7" s="36">
        <v>5437.5</v>
      </c>
      <c r="K7" s="36"/>
      <c r="L7" s="36">
        <f t="shared" si="1"/>
        <v>212062.5</v>
      </c>
      <c r="M7" s="37">
        <f t="shared" ref="M7:M70" si="4">(J7*G7)*I7</f>
        <v>424125</v>
      </c>
    </row>
    <row r="8" spans="1:13" s="38" customFormat="1" ht="60" x14ac:dyDescent="0.25">
      <c r="A8" s="32"/>
      <c r="B8" s="33">
        <f t="shared" si="3"/>
        <v>6</v>
      </c>
      <c r="C8" s="33" t="s">
        <v>20</v>
      </c>
      <c r="D8" s="33" t="s">
        <v>24</v>
      </c>
      <c r="E8" s="33" t="s">
        <v>24</v>
      </c>
      <c r="F8" s="33"/>
      <c r="G8" s="34">
        <v>43</v>
      </c>
      <c r="H8" s="35" t="s">
        <v>22</v>
      </c>
      <c r="I8" s="36">
        <v>2</v>
      </c>
      <c r="J8" s="36">
        <v>4716.58</v>
      </c>
      <c r="K8" s="36"/>
      <c r="L8" s="36">
        <f t="shared" si="1"/>
        <v>202812.94</v>
      </c>
      <c r="M8" s="37">
        <f t="shared" si="4"/>
        <v>405625.88</v>
      </c>
    </row>
    <row r="9" spans="1:13" s="38" customFormat="1" ht="60" x14ac:dyDescent="0.25">
      <c r="A9" s="32"/>
      <c r="B9" s="33">
        <f t="shared" si="3"/>
        <v>7</v>
      </c>
      <c r="C9" s="33" t="s">
        <v>20</v>
      </c>
      <c r="D9" s="33" t="s">
        <v>25</v>
      </c>
      <c r="E9" s="33" t="s">
        <v>25</v>
      </c>
      <c r="F9" s="33"/>
      <c r="G9" s="34">
        <v>41</v>
      </c>
      <c r="H9" s="35" t="s">
        <v>22</v>
      </c>
      <c r="I9" s="36">
        <v>2</v>
      </c>
      <c r="J9" s="36">
        <v>6019.9</v>
      </c>
      <c r="K9" s="36"/>
      <c r="L9" s="36">
        <f t="shared" si="1"/>
        <v>246815.9</v>
      </c>
      <c r="M9" s="37">
        <f t="shared" si="4"/>
        <v>493631.8</v>
      </c>
    </row>
    <row r="10" spans="1:13" ht="75" x14ac:dyDescent="0.25">
      <c r="A10" s="1"/>
      <c r="B10" s="3">
        <f t="shared" si="3"/>
        <v>8</v>
      </c>
      <c r="C10" s="3" t="s">
        <v>20</v>
      </c>
      <c r="D10" s="3" t="s">
        <v>26</v>
      </c>
      <c r="E10" s="3" t="s">
        <v>26</v>
      </c>
      <c r="F10" s="3"/>
      <c r="G10" s="4">
        <v>41</v>
      </c>
      <c r="H10" s="5" t="s">
        <v>22</v>
      </c>
      <c r="I10" s="6">
        <v>2</v>
      </c>
      <c r="J10" s="16">
        <v>3829.59</v>
      </c>
      <c r="K10" s="16"/>
      <c r="L10" s="16">
        <f t="shared" si="1"/>
        <v>157013.19</v>
      </c>
      <c r="M10" s="21">
        <f t="shared" si="4"/>
        <v>314026.38</v>
      </c>
    </row>
    <row r="11" spans="1:13" s="28" customFormat="1" ht="90" x14ac:dyDescent="0.25">
      <c r="A11" s="22"/>
      <c r="B11" s="23">
        <f t="shared" si="3"/>
        <v>9</v>
      </c>
      <c r="C11" s="23" t="s">
        <v>20</v>
      </c>
      <c r="D11" s="23" t="s">
        <v>27</v>
      </c>
      <c r="E11" s="23" t="s">
        <v>27</v>
      </c>
      <c r="F11" s="23"/>
      <c r="G11" s="24">
        <v>0</v>
      </c>
      <c r="H11" s="25" t="s">
        <v>22</v>
      </c>
      <c r="I11" s="26">
        <v>2</v>
      </c>
      <c r="J11" s="26"/>
      <c r="K11" s="26"/>
      <c r="L11" s="16">
        <f t="shared" si="1"/>
        <v>0</v>
      </c>
      <c r="M11" s="27">
        <f t="shared" si="4"/>
        <v>0</v>
      </c>
    </row>
    <row r="12" spans="1:13" ht="150" x14ac:dyDescent="0.25">
      <c r="A12" s="1"/>
      <c r="B12" s="3">
        <f t="shared" si="3"/>
        <v>10</v>
      </c>
      <c r="C12" s="3" t="s">
        <v>20</v>
      </c>
      <c r="D12" s="3" t="s">
        <v>28</v>
      </c>
      <c r="E12" s="3" t="s">
        <v>28</v>
      </c>
      <c r="F12" s="3"/>
      <c r="G12" s="4">
        <v>4</v>
      </c>
      <c r="H12" s="5" t="s">
        <v>22</v>
      </c>
      <c r="I12" s="6">
        <v>2</v>
      </c>
      <c r="J12" s="16">
        <v>4595.1000000000004</v>
      </c>
      <c r="K12" s="16"/>
      <c r="L12" s="16">
        <f t="shared" si="1"/>
        <v>18380.400000000001</v>
      </c>
      <c r="M12" s="21">
        <f t="shared" si="4"/>
        <v>36760.800000000003</v>
      </c>
    </row>
    <row r="13" spans="1:13" s="28" customFormat="1" ht="75" x14ac:dyDescent="0.25">
      <c r="A13" s="22"/>
      <c r="B13" s="23">
        <f t="shared" si="3"/>
        <v>11</v>
      </c>
      <c r="C13" s="23" t="s">
        <v>20</v>
      </c>
      <c r="D13" s="23" t="s">
        <v>29</v>
      </c>
      <c r="E13" s="23" t="s">
        <v>29</v>
      </c>
      <c r="F13" s="23"/>
      <c r="G13" s="24">
        <v>0</v>
      </c>
      <c r="H13" s="25" t="s">
        <v>22</v>
      </c>
      <c r="I13" s="26">
        <v>2</v>
      </c>
      <c r="J13" s="26"/>
      <c r="K13" s="26"/>
      <c r="L13" s="16">
        <f t="shared" si="1"/>
        <v>0</v>
      </c>
      <c r="M13" s="27">
        <f t="shared" si="4"/>
        <v>0</v>
      </c>
    </row>
    <row r="14" spans="1:13" s="38" customFormat="1" ht="75" x14ac:dyDescent="0.25">
      <c r="A14" s="32"/>
      <c r="B14" s="33">
        <f t="shared" si="3"/>
        <v>12</v>
      </c>
      <c r="C14" s="33" t="s">
        <v>20</v>
      </c>
      <c r="D14" s="33" t="s">
        <v>30</v>
      </c>
      <c r="E14" s="33" t="s">
        <v>30</v>
      </c>
      <c r="F14" s="33"/>
      <c r="G14" s="34">
        <v>50</v>
      </c>
      <c r="H14" s="35" t="s">
        <v>22</v>
      </c>
      <c r="I14" s="36">
        <v>2</v>
      </c>
      <c r="J14" s="36">
        <v>44796</v>
      </c>
      <c r="K14" s="36"/>
      <c r="L14" s="36">
        <f t="shared" si="1"/>
        <v>2239800</v>
      </c>
      <c r="M14" s="37">
        <f t="shared" si="4"/>
        <v>4479600</v>
      </c>
    </row>
    <row r="15" spans="1:13" s="38" customFormat="1" ht="60" x14ac:dyDescent="0.25">
      <c r="A15" s="32"/>
      <c r="B15" s="33">
        <f t="shared" si="3"/>
        <v>13</v>
      </c>
      <c r="C15" s="33" t="s">
        <v>20</v>
      </c>
      <c r="D15" s="33" t="s">
        <v>31</v>
      </c>
      <c r="E15" s="33" t="s">
        <v>31</v>
      </c>
      <c r="F15" s="33"/>
      <c r="G15" s="34">
        <v>23</v>
      </c>
      <c r="H15" s="35" t="s">
        <v>22</v>
      </c>
      <c r="I15" s="36">
        <v>2</v>
      </c>
      <c r="J15" s="36">
        <v>10294.129999999999</v>
      </c>
      <c r="K15" s="36"/>
      <c r="L15" s="36">
        <f t="shared" si="1"/>
        <v>236764.99</v>
      </c>
      <c r="M15" s="37">
        <f t="shared" si="4"/>
        <v>473529.98</v>
      </c>
    </row>
    <row r="16" spans="1:13" s="38" customFormat="1" ht="45" x14ac:dyDescent="0.25">
      <c r="A16" s="32"/>
      <c r="B16" s="33">
        <f t="shared" si="3"/>
        <v>14</v>
      </c>
      <c r="C16" s="33" t="s">
        <v>20</v>
      </c>
      <c r="D16" s="33" t="s">
        <v>32</v>
      </c>
      <c r="E16" s="33" t="s">
        <v>32</v>
      </c>
      <c r="F16" s="33"/>
      <c r="G16" s="34">
        <v>22</v>
      </c>
      <c r="H16" s="35" t="s">
        <v>22</v>
      </c>
      <c r="I16" s="36">
        <v>2</v>
      </c>
      <c r="J16" s="36">
        <v>9101.7900000000009</v>
      </c>
      <c r="K16" s="36"/>
      <c r="L16" s="36">
        <f t="shared" si="1"/>
        <v>200239.38</v>
      </c>
      <c r="M16" s="37">
        <f t="shared" si="4"/>
        <v>400478.76</v>
      </c>
    </row>
    <row r="17" spans="1:13" s="28" customFormat="1" ht="60" x14ac:dyDescent="0.25">
      <c r="A17" s="22"/>
      <c r="B17" s="23">
        <f t="shared" si="3"/>
        <v>15</v>
      </c>
      <c r="C17" s="23" t="s">
        <v>20</v>
      </c>
      <c r="D17" s="23" t="s">
        <v>33</v>
      </c>
      <c r="E17" s="23" t="s">
        <v>33</v>
      </c>
      <c r="F17" s="23"/>
      <c r="G17" s="24">
        <v>0</v>
      </c>
      <c r="H17" s="25" t="s">
        <v>22</v>
      </c>
      <c r="I17" s="26">
        <v>2</v>
      </c>
      <c r="J17" s="26"/>
      <c r="K17" s="26"/>
      <c r="L17" s="16">
        <f t="shared" si="1"/>
        <v>0</v>
      </c>
      <c r="M17" s="27">
        <f t="shared" si="4"/>
        <v>0</v>
      </c>
    </row>
    <row r="18" spans="1:13" s="28" customFormat="1" ht="45" x14ac:dyDescent="0.25">
      <c r="A18" s="22"/>
      <c r="B18" s="23">
        <f t="shared" si="3"/>
        <v>16</v>
      </c>
      <c r="C18" s="23" t="s">
        <v>20</v>
      </c>
      <c r="D18" s="23" t="s">
        <v>34</v>
      </c>
      <c r="E18" s="23" t="s">
        <v>34</v>
      </c>
      <c r="F18" s="23"/>
      <c r="G18" s="24">
        <v>0</v>
      </c>
      <c r="H18" s="25" t="s">
        <v>22</v>
      </c>
      <c r="I18" s="26">
        <v>2</v>
      </c>
      <c r="J18" s="26"/>
      <c r="K18" s="26"/>
      <c r="L18" s="16">
        <f t="shared" si="1"/>
        <v>0</v>
      </c>
      <c r="M18" s="27">
        <f t="shared" si="4"/>
        <v>0</v>
      </c>
    </row>
    <row r="19" spans="1:13" s="38" customFormat="1" ht="60" x14ac:dyDescent="0.25">
      <c r="A19" s="32"/>
      <c r="B19" s="33">
        <f t="shared" si="3"/>
        <v>17</v>
      </c>
      <c r="C19" s="33" t="s">
        <v>20</v>
      </c>
      <c r="D19" s="33" t="s">
        <v>35</v>
      </c>
      <c r="E19" s="33" t="s">
        <v>35</v>
      </c>
      <c r="F19" s="33"/>
      <c r="G19" s="34">
        <v>30</v>
      </c>
      <c r="H19" s="35" t="s">
        <v>22</v>
      </c>
      <c r="I19" s="36">
        <v>2</v>
      </c>
      <c r="J19" s="36">
        <v>4421.17</v>
      </c>
      <c r="K19" s="36"/>
      <c r="L19" s="36">
        <f t="shared" si="1"/>
        <v>132635.1</v>
      </c>
      <c r="M19" s="37">
        <f t="shared" si="4"/>
        <v>265270.2</v>
      </c>
    </row>
    <row r="20" spans="1:13" s="38" customFormat="1" ht="45" x14ac:dyDescent="0.25">
      <c r="A20" s="32"/>
      <c r="B20" s="33">
        <f t="shared" si="3"/>
        <v>18</v>
      </c>
      <c r="C20" s="33" t="s">
        <v>20</v>
      </c>
      <c r="D20" s="33" t="s">
        <v>36</v>
      </c>
      <c r="E20" s="33" t="s">
        <v>36</v>
      </c>
      <c r="F20" s="33"/>
      <c r="G20" s="34">
        <v>43</v>
      </c>
      <c r="H20" s="35" t="s">
        <v>22</v>
      </c>
      <c r="I20" s="36">
        <v>2</v>
      </c>
      <c r="J20" s="36">
        <v>4840.5600000000004</v>
      </c>
      <c r="K20" s="36"/>
      <c r="L20" s="36">
        <f t="shared" si="1"/>
        <v>208144.08000000002</v>
      </c>
      <c r="M20" s="37">
        <f t="shared" si="4"/>
        <v>416288.16000000003</v>
      </c>
    </row>
    <row r="21" spans="1:13" s="45" customFormat="1" ht="45" x14ac:dyDescent="0.25">
      <c r="A21" s="39"/>
      <c r="B21" s="40">
        <f t="shared" si="3"/>
        <v>19</v>
      </c>
      <c r="C21" s="40" t="s">
        <v>20</v>
      </c>
      <c r="D21" s="40" t="s">
        <v>37</v>
      </c>
      <c r="E21" s="40" t="s">
        <v>37</v>
      </c>
      <c r="F21" s="40"/>
      <c r="G21" s="41">
        <v>0</v>
      </c>
      <c r="H21" s="42" t="s">
        <v>22</v>
      </c>
      <c r="I21" s="43">
        <v>2</v>
      </c>
      <c r="J21" s="43">
        <v>9290.0499999999993</v>
      </c>
      <c r="K21" s="43"/>
      <c r="L21" s="43">
        <f t="shared" si="1"/>
        <v>0</v>
      </c>
      <c r="M21" s="44">
        <f t="shared" si="4"/>
        <v>0</v>
      </c>
    </row>
    <row r="22" spans="1:13" s="38" customFormat="1" ht="45" x14ac:dyDescent="0.25">
      <c r="A22" s="32"/>
      <c r="B22" s="33">
        <f t="shared" si="3"/>
        <v>20</v>
      </c>
      <c r="C22" s="33" t="s">
        <v>20</v>
      </c>
      <c r="D22" s="33" t="s">
        <v>38</v>
      </c>
      <c r="E22" s="33" t="s">
        <v>38</v>
      </c>
      <c r="F22" s="33"/>
      <c r="G22" s="34">
        <v>49</v>
      </c>
      <c r="H22" s="35" t="s">
        <v>22</v>
      </c>
      <c r="I22" s="36">
        <v>2</v>
      </c>
      <c r="J22" s="36">
        <v>1072.6500000000001</v>
      </c>
      <c r="K22" s="36"/>
      <c r="L22" s="36">
        <f t="shared" si="1"/>
        <v>52559.850000000006</v>
      </c>
      <c r="M22" s="37">
        <f t="shared" si="4"/>
        <v>105119.70000000001</v>
      </c>
    </row>
    <row r="23" spans="1:13" s="38" customFormat="1" ht="45" x14ac:dyDescent="0.25">
      <c r="A23" s="32"/>
      <c r="B23" s="33">
        <f t="shared" si="3"/>
        <v>21</v>
      </c>
      <c r="C23" s="33" t="s">
        <v>20</v>
      </c>
      <c r="D23" s="33" t="s">
        <v>39</v>
      </c>
      <c r="E23" s="33" t="s">
        <v>39</v>
      </c>
      <c r="F23" s="33"/>
      <c r="G23" s="34">
        <v>47</v>
      </c>
      <c r="H23" s="35" t="s">
        <v>22</v>
      </c>
      <c r="I23" s="36">
        <v>2</v>
      </c>
      <c r="J23" s="36">
        <v>1324.08</v>
      </c>
      <c r="K23" s="36"/>
      <c r="L23" s="36">
        <f t="shared" si="1"/>
        <v>62231.759999999995</v>
      </c>
      <c r="M23" s="37">
        <f t="shared" si="4"/>
        <v>124463.51999999999</v>
      </c>
    </row>
    <row r="24" spans="1:13" s="38" customFormat="1" ht="45" x14ac:dyDescent="0.25">
      <c r="A24" s="32"/>
      <c r="B24" s="33">
        <f t="shared" si="3"/>
        <v>22</v>
      </c>
      <c r="C24" s="33" t="s">
        <v>20</v>
      </c>
      <c r="D24" s="33" t="s">
        <v>40</v>
      </c>
      <c r="E24" s="33" t="s">
        <v>40</v>
      </c>
      <c r="F24" s="33"/>
      <c r="G24" s="34">
        <v>47</v>
      </c>
      <c r="H24" s="35" t="s">
        <v>22</v>
      </c>
      <c r="I24" s="36">
        <v>2</v>
      </c>
      <c r="J24" s="36">
        <v>233.47</v>
      </c>
      <c r="K24" s="36"/>
      <c r="L24" s="36">
        <f t="shared" si="1"/>
        <v>10973.09</v>
      </c>
      <c r="M24" s="37">
        <f t="shared" si="4"/>
        <v>21946.18</v>
      </c>
    </row>
    <row r="25" spans="1:13" s="38" customFormat="1" ht="45" x14ac:dyDescent="0.25">
      <c r="A25" s="32"/>
      <c r="B25" s="33">
        <f t="shared" si="3"/>
        <v>23</v>
      </c>
      <c r="C25" s="33" t="s">
        <v>20</v>
      </c>
      <c r="D25" s="33" t="s">
        <v>41</v>
      </c>
      <c r="E25" s="33" t="s">
        <v>41</v>
      </c>
      <c r="F25" s="33"/>
      <c r="G25" s="34">
        <v>48</v>
      </c>
      <c r="H25" s="35" t="s">
        <v>22</v>
      </c>
      <c r="I25" s="36">
        <v>2</v>
      </c>
      <c r="J25" s="36">
        <v>2373.88</v>
      </c>
      <c r="K25" s="36"/>
      <c r="L25" s="36">
        <f t="shared" si="1"/>
        <v>113946.24000000001</v>
      </c>
      <c r="M25" s="37">
        <f t="shared" si="4"/>
        <v>227892.48000000001</v>
      </c>
    </row>
    <row r="26" spans="1:13" s="38" customFormat="1" ht="45" x14ac:dyDescent="0.25">
      <c r="A26" s="32"/>
      <c r="B26" s="33">
        <f t="shared" si="3"/>
        <v>24</v>
      </c>
      <c r="C26" s="33" t="s">
        <v>20</v>
      </c>
      <c r="D26" s="33" t="s">
        <v>42</v>
      </c>
      <c r="E26" s="33" t="s">
        <v>42</v>
      </c>
      <c r="F26" s="33"/>
      <c r="G26" s="34">
        <v>6</v>
      </c>
      <c r="H26" s="35" t="s">
        <v>22</v>
      </c>
      <c r="I26" s="36">
        <v>2</v>
      </c>
      <c r="J26" s="36">
        <v>2373.88</v>
      </c>
      <c r="K26" s="36"/>
      <c r="L26" s="36">
        <f t="shared" si="1"/>
        <v>14243.28</v>
      </c>
      <c r="M26" s="37">
        <f t="shared" si="4"/>
        <v>28486.560000000001</v>
      </c>
    </row>
    <row r="27" spans="1:13" s="38" customFormat="1" ht="60" x14ac:dyDescent="0.25">
      <c r="A27" s="32"/>
      <c r="B27" s="33">
        <f t="shared" si="3"/>
        <v>25</v>
      </c>
      <c r="C27" s="33" t="s">
        <v>20</v>
      </c>
      <c r="D27" s="33" t="s">
        <v>43</v>
      </c>
      <c r="E27" s="33" t="s">
        <v>43</v>
      </c>
      <c r="F27" s="33"/>
      <c r="G27" s="34">
        <v>32</v>
      </c>
      <c r="H27" s="35" t="s">
        <v>22</v>
      </c>
      <c r="I27" s="36">
        <v>2</v>
      </c>
      <c r="J27" s="36">
        <v>907.76</v>
      </c>
      <c r="K27" s="36"/>
      <c r="L27" s="36">
        <f t="shared" si="1"/>
        <v>29048.32</v>
      </c>
      <c r="M27" s="37">
        <f t="shared" si="4"/>
        <v>58096.639999999999</v>
      </c>
    </row>
    <row r="28" spans="1:13" s="38" customFormat="1" ht="45" x14ac:dyDescent="0.25">
      <c r="A28" s="32"/>
      <c r="B28" s="33">
        <f t="shared" si="3"/>
        <v>26</v>
      </c>
      <c r="C28" s="33" t="s">
        <v>20</v>
      </c>
      <c r="D28" s="33" t="s">
        <v>44</v>
      </c>
      <c r="E28" s="33" t="s">
        <v>44</v>
      </c>
      <c r="F28" s="33"/>
      <c r="G28" s="34">
        <v>18</v>
      </c>
      <c r="H28" s="35" t="s">
        <v>22</v>
      </c>
      <c r="I28" s="36">
        <v>2</v>
      </c>
      <c r="J28" s="36">
        <v>1444.9</v>
      </c>
      <c r="K28" s="36"/>
      <c r="L28" s="36">
        <f t="shared" si="1"/>
        <v>26008.2</v>
      </c>
      <c r="M28" s="37">
        <f t="shared" si="4"/>
        <v>52016.4</v>
      </c>
    </row>
    <row r="29" spans="1:13" ht="45" x14ac:dyDescent="0.25">
      <c r="A29" s="1"/>
      <c r="B29" s="3">
        <f t="shared" si="3"/>
        <v>27</v>
      </c>
      <c r="C29" s="3" t="s">
        <v>20</v>
      </c>
      <c r="D29" s="3" t="s">
        <v>45</v>
      </c>
      <c r="E29" s="3" t="s">
        <v>45</v>
      </c>
      <c r="F29" s="3"/>
      <c r="G29" s="4">
        <v>37</v>
      </c>
      <c r="H29" s="5" t="s">
        <v>22</v>
      </c>
      <c r="I29" s="6">
        <v>2</v>
      </c>
      <c r="J29" s="16">
        <v>4400.51</v>
      </c>
      <c r="K29" s="16"/>
      <c r="L29" s="16">
        <f t="shared" si="1"/>
        <v>162818.87</v>
      </c>
      <c r="M29" s="21">
        <f t="shared" si="4"/>
        <v>325637.74</v>
      </c>
    </row>
    <row r="30" spans="1:13" ht="45" x14ac:dyDescent="0.25">
      <c r="A30" s="1"/>
      <c r="B30" s="3">
        <f t="shared" si="3"/>
        <v>28</v>
      </c>
      <c r="C30" s="3" t="s">
        <v>20</v>
      </c>
      <c r="D30" s="3" t="s">
        <v>46</v>
      </c>
      <c r="E30" s="3" t="s">
        <v>46</v>
      </c>
      <c r="F30" s="3"/>
      <c r="G30" s="4">
        <v>36</v>
      </c>
      <c r="H30" s="5" t="s">
        <v>22</v>
      </c>
      <c r="I30" s="6">
        <v>2</v>
      </c>
      <c r="J30" s="16">
        <v>4767.09</v>
      </c>
      <c r="K30" s="16"/>
      <c r="L30" s="16">
        <f t="shared" si="1"/>
        <v>171615.24</v>
      </c>
      <c r="M30" s="21">
        <f t="shared" si="4"/>
        <v>343230.48</v>
      </c>
    </row>
    <row r="31" spans="1:13" ht="60" x14ac:dyDescent="0.25">
      <c r="A31" s="1"/>
      <c r="B31" s="3">
        <f t="shared" si="3"/>
        <v>29</v>
      </c>
      <c r="C31" s="3" t="s">
        <v>20</v>
      </c>
      <c r="D31" s="3" t="s">
        <v>47</v>
      </c>
      <c r="E31" s="3" t="s">
        <v>47</v>
      </c>
      <c r="F31" s="3"/>
      <c r="G31" s="4">
        <v>24</v>
      </c>
      <c r="H31" s="5" t="s">
        <v>22</v>
      </c>
      <c r="I31" s="6">
        <v>2</v>
      </c>
      <c r="J31" s="16">
        <v>1545.31</v>
      </c>
      <c r="K31" s="16"/>
      <c r="L31" s="16">
        <f t="shared" si="1"/>
        <v>37087.440000000002</v>
      </c>
      <c r="M31" s="21">
        <f t="shared" si="4"/>
        <v>74174.880000000005</v>
      </c>
    </row>
    <row r="32" spans="1:13" ht="90" x14ac:dyDescent="0.25">
      <c r="A32" s="1"/>
      <c r="B32" s="3">
        <f t="shared" si="3"/>
        <v>30</v>
      </c>
      <c r="C32" s="3" t="s">
        <v>20</v>
      </c>
      <c r="D32" s="3" t="s">
        <v>48</v>
      </c>
      <c r="E32" s="3" t="s">
        <v>48</v>
      </c>
      <c r="F32" s="3"/>
      <c r="G32" s="4">
        <v>22</v>
      </c>
      <c r="H32" s="5" t="s">
        <v>22</v>
      </c>
      <c r="I32" s="6">
        <v>2</v>
      </c>
      <c r="J32" s="16">
        <v>3160</v>
      </c>
      <c r="K32" s="16"/>
      <c r="L32" s="16">
        <f t="shared" si="1"/>
        <v>69520</v>
      </c>
      <c r="M32" s="21">
        <f t="shared" si="4"/>
        <v>139040</v>
      </c>
    </row>
    <row r="33" spans="1:13" ht="45" x14ac:dyDescent="0.25">
      <c r="A33" s="1"/>
      <c r="B33" s="3">
        <f t="shared" si="3"/>
        <v>31</v>
      </c>
      <c r="C33" s="3" t="s">
        <v>20</v>
      </c>
      <c r="D33" s="3" t="s">
        <v>49</v>
      </c>
      <c r="E33" s="3" t="s">
        <v>49</v>
      </c>
      <c r="F33" s="3"/>
      <c r="G33" s="4">
        <v>2</v>
      </c>
      <c r="H33" s="5" t="s">
        <v>22</v>
      </c>
      <c r="I33" s="6">
        <v>2</v>
      </c>
      <c r="J33" s="16">
        <v>12377.96</v>
      </c>
      <c r="K33" s="16"/>
      <c r="L33" s="16">
        <f t="shared" si="1"/>
        <v>24755.919999999998</v>
      </c>
      <c r="M33" s="21">
        <f t="shared" si="4"/>
        <v>49511.839999999997</v>
      </c>
    </row>
    <row r="34" spans="1:13" ht="45" x14ac:dyDescent="0.25">
      <c r="A34" s="1"/>
      <c r="B34" s="3">
        <f t="shared" si="3"/>
        <v>32</v>
      </c>
      <c r="C34" s="3" t="s">
        <v>20</v>
      </c>
      <c r="D34" s="3" t="s">
        <v>50</v>
      </c>
      <c r="E34" s="3" t="s">
        <v>50</v>
      </c>
      <c r="F34" s="3"/>
      <c r="G34" s="4">
        <v>2</v>
      </c>
      <c r="H34" s="5" t="s">
        <v>22</v>
      </c>
      <c r="I34" s="6">
        <v>2</v>
      </c>
      <c r="J34" s="16">
        <v>12874.29</v>
      </c>
      <c r="K34" s="16"/>
      <c r="L34" s="16">
        <f t="shared" si="1"/>
        <v>25748.58</v>
      </c>
      <c r="M34" s="21">
        <f t="shared" si="4"/>
        <v>51497.16</v>
      </c>
    </row>
    <row r="35" spans="1:13" ht="60" x14ac:dyDescent="0.25">
      <c r="A35" s="1"/>
      <c r="B35" s="3">
        <f t="shared" si="3"/>
        <v>33</v>
      </c>
      <c r="C35" s="3" t="s">
        <v>20</v>
      </c>
      <c r="D35" s="3" t="s">
        <v>51</v>
      </c>
      <c r="E35" s="3" t="s">
        <v>51</v>
      </c>
      <c r="F35" s="3"/>
      <c r="G35" s="4">
        <v>110</v>
      </c>
      <c r="H35" s="5" t="s">
        <v>22</v>
      </c>
      <c r="I35" s="6">
        <v>2</v>
      </c>
      <c r="J35" s="16">
        <v>511.84</v>
      </c>
      <c r="K35" s="16"/>
      <c r="L35" s="16">
        <f t="shared" si="1"/>
        <v>56302.399999999994</v>
      </c>
      <c r="M35" s="21">
        <f t="shared" si="4"/>
        <v>112604.79999999999</v>
      </c>
    </row>
    <row r="36" spans="1:13" ht="60" x14ac:dyDescent="0.25">
      <c r="A36" s="1"/>
      <c r="B36" s="3">
        <f t="shared" si="3"/>
        <v>34</v>
      </c>
      <c r="C36" s="3" t="s">
        <v>20</v>
      </c>
      <c r="D36" s="3" t="s">
        <v>52</v>
      </c>
      <c r="E36" s="3" t="s">
        <v>52</v>
      </c>
      <c r="F36" s="3"/>
      <c r="G36" s="4">
        <v>90</v>
      </c>
      <c r="H36" s="5" t="s">
        <v>22</v>
      </c>
      <c r="I36" s="6">
        <v>2</v>
      </c>
      <c r="J36" s="16">
        <v>594.29</v>
      </c>
      <c r="K36" s="16"/>
      <c r="L36" s="16">
        <f t="shared" si="1"/>
        <v>53486.1</v>
      </c>
      <c r="M36" s="21">
        <f t="shared" si="4"/>
        <v>106972.2</v>
      </c>
    </row>
    <row r="37" spans="1:13" ht="60" x14ac:dyDescent="0.25">
      <c r="A37" s="1"/>
      <c r="B37" s="3">
        <f t="shared" si="3"/>
        <v>35</v>
      </c>
      <c r="C37" s="3" t="s">
        <v>20</v>
      </c>
      <c r="D37" s="3" t="s">
        <v>53</v>
      </c>
      <c r="E37" s="3" t="s">
        <v>53</v>
      </c>
      <c r="F37" s="3"/>
      <c r="G37" s="4">
        <v>30</v>
      </c>
      <c r="H37" s="5" t="s">
        <v>22</v>
      </c>
      <c r="I37" s="6">
        <v>2</v>
      </c>
      <c r="J37" s="16">
        <v>619.59</v>
      </c>
      <c r="K37" s="16"/>
      <c r="L37" s="16">
        <f t="shared" si="1"/>
        <v>18587.7</v>
      </c>
      <c r="M37" s="21">
        <f t="shared" si="4"/>
        <v>37175.4</v>
      </c>
    </row>
    <row r="38" spans="1:13" ht="60" x14ac:dyDescent="0.25">
      <c r="A38" s="1"/>
      <c r="B38" s="3">
        <f t="shared" si="3"/>
        <v>36</v>
      </c>
      <c r="C38" s="3" t="s">
        <v>20</v>
      </c>
      <c r="D38" s="3" t="s">
        <v>54</v>
      </c>
      <c r="E38" s="3" t="s">
        <v>54</v>
      </c>
      <c r="F38" s="3"/>
      <c r="G38" s="4">
        <v>22</v>
      </c>
      <c r="H38" s="5" t="s">
        <v>22</v>
      </c>
      <c r="I38" s="6">
        <v>2</v>
      </c>
      <c r="J38" s="16">
        <v>438.37</v>
      </c>
      <c r="K38" s="16"/>
      <c r="L38" s="16">
        <f t="shared" si="1"/>
        <v>9644.14</v>
      </c>
      <c r="M38" s="21">
        <f t="shared" si="4"/>
        <v>19288.28</v>
      </c>
    </row>
    <row r="39" spans="1:13" ht="60" x14ac:dyDescent="0.25">
      <c r="A39" s="1"/>
      <c r="B39" s="3">
        <f t="shared" si="3"/>
        <v>37</v>
      </c>
      <c r="C39" s="3" t="s">
        <v>20</v>
      </c>
      <c r="D39" s="3" t="s">
        <v>55</v>
      </c>
      <c r="E39" s="3" t="s">
        <v>55</v>
      </c>
      <c r="F39" s="3"/>
      <c r="G39" s="4">
        <v>115</v>
      </c>
      <c r="H39" s="5" t="s">
        <v>22</v>
      </c>
      <c r="I39" s="6">
        <v>2</v>
      </c>
      <c r="J39" s="16">
        <v>1089.8</v>
      </c>
      <c r="K39" s="16"/>
      <c r="L39" s="16">
        <f t="shared" si="1"/>
        <v>125327</v>
      </c>
      <c r="M39" s="21">
        <f t="shared" si="4"/>
        <v>250654</v>
      </c>
    </row>
    <row r="40" spans="1:13" ht="60" x14ac:dyDescent="0.25">
      <c r="A40" s="1"/>
      <c r="B40" s="3">
        <f t="shared" si="3"/>
        <v>38</v>
      </c>
      <c r="C40" s="3" t="s">
        <v>20</v>
      </c>
      <c r="D40" s="3" t="s">
        <v>56</v>
      </c>
      <c r="E40" s="3" t="s">
        <v>56</v>
      </c>
      <c r="F40" s="3"/>
      <c r="G40" s="4">
        <v>115</v>
      </c>
      <c r="H40" s="5" t="s">
        <v>22</v>
      </c>
      <c r="I40" s="6">
        <v>2</v>
      </c>
      <c r="J40" s="16">
        <v>1083.67</v>
      </c>
      <c r="K40" s="16"/>
      <c r="L40" s="16">
        <f t="shared" si="1"/>
        <v>124622.05</v>
      </c>
      <c r="M40" s="21">
        <f t="shared" si="4"/>
        <v>249244.1</v>
      </c>
    </row>
    <row r="41" spans="1:13" ht="60" x14ac:dyDescent="0.25">
      <c r="A41" s="1"/>
      <c r="B41" s="3">
        <f t="shared" si="3"/>
        <v>39</v>
      </c>
      <c r="C41" s="3" t="s">
        <v>20</v>
      </c>
      <c r="D41" s="3" t="s">
        <v>57</v>
      </c>
      <c r="E41" s="3" t="s">
        <v>57</v>
      </c>
      <c r="F41" s="3"/>
      <c r="G41" s="4">
        <v>115</v>
      </c>
      <c r="H41" s="5" t="s">
        <v>22</v>
      </c>
      <c r="I41" s="6">
        <v>2</v>
      </c>
      <c r="J41" s="16">
        <v>1083.67</v>
      </c>
      <c r="K41" s="16"/>
      <c r="L41" s="16">
        <f t="shared" si="1"/>
        <v>124622.05</v>
      </c>
      <c r="M41" s="21">
        <f t="shared" si="4"/>
        <v>249244.1</v>
      </c>
    </row>
    <row r="42" spans="1:13" ht="60" x14ac:dyDescent="0.25">
      <c r="A42" s="1"/>
      <c r="B42" s="3">
        <f t="shared" si="3"/>
        <v>40</v>
      </c>
      <c r="C42" s="3" t="s">
        <v>20</v>
      </c>
      <c r="D42" s="3" t="s">
        <v>58</v>
      </c>
      <c r="E42" s="3" t="s">
        <v>58</v>
      </c>
      <c r="F42" s="3"/>
      <c r="G42" s="4">
        <v>140</v>
      </c>
      <c r="H42" s="5" t="s">
        <v>22</v>
      </c>
      <c r="I42" s="6">
        <v>2</v>
      </c>
      <c r="J42" s="16">
        <v>1476.28</v>
      </c>
      <c r="K42" s="16"/>
      <c r="L42" s="16">
        <f t="shared" si="1"/>
        <v>206679.19999999998</v>
      </c>
      <c r="M42" s="21">
        <f t="shared" si="4"/>
        <v>413358.39999999997</v>
      </c>
    </row>
    <row r="43" spans="1:13" ht="60" x14ac:dyDescent="0.25">
      <c r="A43" s="1"/>
      <c r="B43" s="3">
        <f t="shared" si="3"/>
        <v>41</v>
      </c>
      <c r="C43" s="3" t="s">
        <v>20</v>
      </c>
      <c r="D43" s="3" t="s">
        <v>59</v>
      </c>
      <c r="E43" s="3" t="s">
        <v>59</v>
      </c>
      <c r="F43" s="3"/>
      <c r="G43" s="4">
        <v>150</v>
      </c>
      <c r="H43" s="5" t="s">
        <v>22</v>
      </c>
      <c r="I43" s="6">
        <v>2</v>
      </c>
      <c r="J43" s="16">
        <v>1476.28</v>
      </c>
      <c r="K43" s="16"/>
      <c r="L43" s="16">
        <f t="shared" si="1"/>
        <v>221442</v>
      </c>
      <c r="M43" s="21">
        <f t="shared" si="4"/>
        <v>442884</v>
      </c>
    </row>
    <row r="44" spans="1:13" ht="60" x14ac:dyDescent="0.25">
      <c r="A44" s="1"/>
      <c r="B44" s="3">
        <f t="shared" si="3"/>
        <v>42</v>
      </c>
      <c r="C44" s="3" t="s">
        <v>20</v>
      </c>
      <c r="D44" s="3" t="s">
        <v>60</v>
      </c>
      <c r="E44" s="3" t="s">
        <v>60</v>
      </c>
      <c r="F44" s="3"/>
      <c r="G44" s="4">
        <v>150</v>
      </c>
      <c r="H44" s="5" t="s">
        <v>22</v>
      </c>
      <c r="I44" s="6">
        <v>2</v>
      </c>
      <c r="J44" s="16">
        <v>1476.28</v>
      </c>
      <c r="K44" s="16"/>
      <c r="L44" s="16">
        <f t="shared" si="1"/>
        <v>221442</v>
      </c>
      <c r="M44" s="21">
        <f t="shared" si="4"/>
        <v>442884</v>
      </c>
    </row>
    <row r="45" spans="1:13" ht="60" x14ac:dyDescent="0.25">
      <c r="A45" s="1"/>
      <c r="B45" s="3">
        <f t="shared" si="3"/>
        <v>43</v>
      </c>
      <c r="C45" s="3" t="s">
        <v>20</v>
      </c>
      <c r="D45" s="3" t="s">
        <v>61</v>
      </c>
      <c r="E45" s="3" t="s">
        <v>61</v>
      </c>
      <c r="F45" s="3"/>
      <c r="G45" s="4">
        <v>210</v>
      </c>
      <c r="H45" s="5" t="s">
        <v>22</v>
      </c>
      <c r="I45" s="6">
        <v>2</v>
      </c>
      <c r="J45" s="16">
        <v>1476.28</v>
      </c>
      <c r="K45" s="16"/>
      <c r="L45" s="16">
        <f t="shared" si="1"/>
        <v>310018.8</v>
      </c>
      <c r="M45" s="21">
        <f t="shared" si="4"/>
        <v>620037.6</v>
      </c>
    </row>
    <row r="46" spans="1:13" ht="60" x14ac:dyDescent="0.25">
      <c r="A46" s="1"/>
      <c r="B46" s="3">
        <f t="shared" si="3"/>
        <v>44</v>
      </c>
      <c r="C46" s="3" t="s">
        <v>20</v>
      </c>
      <c r="D46" s="3" t="s">
        <v>62</v>
      </c>
      <c r="E46" s="3" t="s">
        <v>62</v>
      </c>
      <c r="F46" s="3"/>
      <c r="G46" s="4">
        <v>190</v>
      </c>
      <c r="H46" s="5" t="s">
        <v>22</v>
      </c>
      <c r="I46" s="6">
        <v>2</v>
      </c>
      <c r="J46" s="16">
        <v>2338.0100000000002</v>
      </c>
      <c r="K46" s="16"/>
      <c r="L46" s="16">
        <f t="shared" si="1"/>
        <v>444221.9</v>
      </c>
      <c r="M46" s="21">
        <f t="shared" si="4"/>
        <v>888443.8</v>
      </c>
    </row>
    <row r="47" spans="1:13" ht="60" x14ac:dyDescent="0.25">
      <c r="A47" s="1"/>
      <c r="B47" s="3">
        <f t="shared" si="3"/>
        <v>45</v>
      </c>
      <c r="C47" s="3" t="s">
        <v>20</v>
      </c>
      <c r="D47" s="3" t="s">
        <v>63</v>
      </c>
      <c r="E47" s="3" t="s">
        <v>63</v>
      </c>
      <c r="F47" s="3"/>
      <c r="G47" s="4">
        <v>100</v>
      </c>
      <c r="H47" s="5" t="s">
        <v>22</v>
      </c>
      <c r="I47" s="6">
        <v>2</v>
      </c>
      <c r="J47" s="16">
        <v>2730.61</v>
      </c>
      <c r="K47" s="16"/>
      <c r="L47" s="16">
        <f t="shared" si="1"/>
        <v>273061</v>
      </c>
      <c r="M47" s="21">
        <f t="shared" si="4"/>
        <v>546122</v>
      </c>
    </row>
    <row r="48" spans="1:13" ht="45" x14ac:dyDescent="0.25">
      <c r="A48" s="1"/>
      <c r="B48" s="3">
        <f t="shared" si="3"/>
        <v>46</v>
      </c>
      <c r="C48" s="3" t="s">
        <v>20</v>
      </c>
      <c r="D48" s="3" t="s">
        <v>64</v>
      </c>
      <c r="E48" s="3" t="s">
        <v>64</v>
      </c>
      <c r="F48" s="3"/>
      <c r="G48" s="4">
        <v>24</v>
      </c>
      <c r="H48" s="5" t="s">
        <v>22</v>
      </c>
      <c r="I48" s="6">
        <v>2</v>
      </c>
      <c r="J48" s="16">
        <v>2166.94</v>
      </c>
      <c r="K48" s="16"/>
      <c r="L48" s="16">
        <f t="shared" si="1"/>
        <v>52006.559999999998</v>
      </c>
      <c r="M48" s="21">
        <f t="shared" si="4"/>
        <v>104013.12</v>
      </c>
    </row>
    <row r="49" spans="1:13" ht="45" x14ac:dyDescent="0.25">
      <c r="A49" s="1"/>
      <c r="B49" s="3">
        <f t="shared" si="3"/>
        <v>47</v>
      </c>
      <c r="C49" s="3" t="s">
        <v>20</v>
      </c>
      <c r="D49" s="3" t="s">
        <v>65</v>
      </c>
      <c r="E49" s="3" t="s">
        <v>65</v>
      </c>
      <c r="F49" s="3"/>
      <c r="G49" s="4">
        <v>25</v>
      </c>
      <c r="H49" s="5" t="s">
        <v>22</v>
      </c>
      <c r="I49" s="6">
        <v>2</v>
      </c>
      <c r="J49" s="16">
        <v>16979.849999999999</v>
      </c>
      <c r="K49" s="16"/>
      <c r="L49" s="16">
        <f t="shared" si="1"/>
        <v>424496.24999999994</v>
      </c>
      <c r="M49" s="21">
        <f t="shared" si="4"/>
        <v>848992.49999999988</v>
      </c>
    </row>
    <row r="50" spans="1:13" ht="45" x14ac:dyDescent="0.25">
      <c r="A50" s="1"/>
      <c r="B50" s="3">
        <f t="shared" si="3"/>
        <v>48</v>
      </c>
      <c r="C50" s="3" t="s">
        <v>20</v>
      </c>
      <c r="D50" s="3" t="s">
        <v>66</v>
      </c>
      <c r="E50" s="3" t="s">
        <v>66</v>
      </c>
      <c r="F50" s="3"/>
      <c r="G50" s="4">
        <v>24</v>
      </c>
      <c r="H50" s="5" t="s">
        <v>22</v>
      </c>
      <c r="I50" s="6">
        <v>2</v>
      </c>
      <c r="J50" s="16">
        <v>5865.31</v>
      </c>
      <c r="K50" s="16"/>
      <c r="L50" s="16">
        <f t="shared" si="1"/>
        <v>140767.44</v>
      </c>
      <c r="M50" s="21">
        <f t="shared" si="4"/>
        <v>281534.88</v>
      </c>
    </row>
    <row r="51" spans="1:13" ht="45" x14ac:dyDescent="0.25">
      <c r="A51" s="1"/>
      <c r="B51" s="3">
        <f t="shared" si="3"/>
        <v>49</v>
      </c>
      <c r="C51" s="3" t="s">
        <v>20</v>
      </c>
      <c r="D51" s="3" t="s">
        <v>67</v>
      </c>
      <c r="E51" s="3" t="s">
        <v>67</v>
      </c>
      <c r="F51" s="3"/>
      <c r="G51" s="4">
        <v>28</v>
      </c>
      <c r="H51" s="5" t="s">
        <v>22</v>
      </c>
      <c r="I51" s="6">
        <v>2</v>
      </c>
      <c r="J51" s="16">
        <v>2220.41</v>
      </c>
      <c r="K51" s="16"/>
      <c r="L51" s="16">
        <f t="shared" si="1"/>
        <v>62171.479999999996</v>
      </c>
      <c r="M51" s="21">
        <f t="shared" si="4"/>
        <v>124342.95999999999</v>
      </c>
    </row>
    <row r="52" spans="1:13" ht="45" x14ac:dyDescent="0.25">
      <c r="A52" s="1"/>
      <c r="B52" s="3">
        <f t="shared" si="3"/>
        <v>50</v>
      </c>
      <c r="C52" s="3" t="s">
        <v>20</v>
      </c>
      <c r="D52" s="3" t="s">
        <v>68</v>
      </c>
      <c r="E52" s="3" t="s">
        <v>68</v>
      </c>
      <c r="F52" s="3"/>
      <c r="G52" s="4">
        <v>23</v>
      </c>
      <c r="H52" s="5" t="s">
        <v>22</v>
      </c>
      <c r="I52" s="6">
        <v>2</v>
      </c>
      <c r="J52" s="16">
        <v>9922.67</v>
      </c>
      <c r="K52" s="16"/>
      <c r="L52" s="16">
        <f t="shared" si="1"/>
        <v>228221.41</v>
      </c>
      <c r="M52" s="21">
        <f t="shared" si="4"/>
        <v>456442.82</v>
      </c>
    </row>
    <row r="53" spans="1:13" ht="60" x14ac:dyDescent="0.25">
      <c r="A53" s="1"/>
      <c r="B53" s="3">
        <f t="shared" si="3"/>
        <v>51</v>
      </c>
      <c r="C53" s="3" t="s">
        <v>20</v>
      </c>
      <c r="D53" s="3" t="s">
        <v>69</v>
      </c>
      <c r="E53" s="3" t="s">
        <v>69</v>
      </c>
      <c r="F53" s="3"/>
      <c r="G53" s="4">
        <v>161</v>
      </c>
      <c r="H53" s="5" t="s">
        <v>22</v>
      </c>
      <c r="I53" s="6">
        <v>2</v>
      </c>
      <c r="J53" s="16">
        <v>7477.04</v>
      </c>
      <c r="K53" s="16"/>
      <c r="L53" s="16">
        <f t="shared" si="1"/>
        <v>1203803.44</v>
      </c>
      <c r="M53" s="21">
        <f t="shared" si="4"/>
        <v>2407606.88</v>
      </c>
    </row>
    <row r="54" spans="1:13" ht="60" x14ac:dyDescent="0.25">
      <c r="A54" s="1"/>
      <c r="B54" s="3">
        <f t="shared" si="3"/>
        <v>52</v>
      </c>
      <c r="C54" s="3" t="s">
        <v>20</v>
      </c>
      <c r="D54" s="3" t="s">
        <v>70</v>
      </c>
      <c r="E54" s="3" t="s">
        <v>70</v>
      </c>
      <c r="F54" s="3"/>
      <c r="G54" s="4">
        <v>168</v>
      </c>
      <c r="H54" s="5" t="s">
        <v>22</v>
      </c>
      <c r="I54" s="6">
        <v>2</v>
      </c>
      <c r="J54" s="16">
        <v>20102.3</v>
      </c>
      <c r="K54" s="16"/>
      <c r="L54" s="16">
        <f t="shared" si="1"/>
        <v>3377186.4</v>
      </c>
      <c r="M54" s="21">
        <f t="shared" si="4"/>
        <v>6754372.7999999998</v>
      </c>
    </row>
    <row r="55" spans="1:13" ht="60" x14ac:dyDescent="0.25">
      <c r="A55" s="1"/>
      <c r="B55" s="3">
        <f t="shared" si="3"/>
        <v>53</v>
      </c>
      <c r="C55" s="3" t="s">
        <v>20</v>
      </c>
      <c r="D55" s="3" t="s">
        <v>71</v>
      </c>
      <c r="E55" s="3" t="s">
        <v>71</v>
      </c>
      <c r="F55" s="3"/>
      <c r="G55" s="4">
        <v>132</v>
      </c>
      <c r="H55" s="5" t="s">
        <v>22</v>
      </c>
      <c r="I55" s="6">
        <v>2</v>
      </c>
      <c r="J55" s="16">
        <v>3581.63</v>
      </c>
      <c r="K55" s="16"/>
      <c r="L55" s="16">
        <f t="shared" si="1"/>
        <v>472775.16000000003</v>
      </c>
      <c r="M55" s="21">
        <f t="shared" si="4"/>
        <v>945550.32000000007</v>
      </c>
    </row>
    <row r="56" spans="1:13" ht="60" x14ac:dyDescent="0.25">
      <c r="A56" s="1"/>
      <c r="B56" s="3">
        <f t="shared" si="3"/>
        <v>54</v>
      </c>
      <c r="C56" s="3" t="s">
        <v>20</v>
      </c>
      <c r="D56" s="3" t="s">
        <v>72</v>
      </c>
      <c r="E56" s="3" t="s">
        <v>72</v>
      </c>
      <c r="F56" s="3"/>
      <c r="G56" s="4">
        <v>112</v>
      </c>
      <c r="H56" s="5" t="s">
        <v>22</v>
      </c>
      <c r="I56" s="6">
        <v>2</v>
      </c>
      <c r="J56" s="16">
        <v>4088.27</v>
      </c>
      <c r="K56" s="16"/>
      <c r="L56" s="16">
        <f t="shared" si="1"/>
        <v>457886.24</v>
      </c>
      <c r="M56" s="21">
        <f t="shared" si="4"/>
        <v>915772.48</v>
      </c>
    </row>
    <row r="57" spans="1:13" ht="45" x14ac:dyDescent="0.25">
      <c r="A57" s="1"/>
      <c r="B57" s="3">
        <f t="shared" si="3"/>
        <v>55</v>
      </c>
      <c r="C57" s="3" t="s">
        <v>20</v>
      </c>
      <c r="D57" s="3" t="s">
        <v>73</v>
      </c>
      <c r="E57" s="3" t="s">
        <v>73</v>
      </c>
      <c r="F57" s="3"/>
      <c r="G57" s="4">
        <v>31</v>
      </c>
      <c r="H57" s="5" t="s">
        <v>22</v>
      </c>
      <c r="I57" s="6">
        <v>2</v>
      </c>
      <c r="J57" s="16">
        <v>1900.41</v>
      </c>
      <c r="K57" s="16"/>
      <c r="L57" s="16">
        <f t="shared" si="1"/>
        <v>58912.71</v>
      </c>
      <c r="M57" s="21">
        <f t="shared" si="4"/>
        <v>117825.42</v>
      </c>
    </row>
    <row r="58" spans="1:13" ht="45" x14ac:dyDescent="0.25">
      <c r="A58" s="1"/>
      <c r="B58" s="3">
        <f t="shared" si="3"/>
        <v>56</v>
      </c>
      <c r="C58" s="3" t="s">
        <v>20</v>
      </c>
      <c r="D58" s="3" t="s">
        <v>74</v>
      </c>
      <c r="E58" s="3" t="s">
        <v>74</v>
      </c>
      <c r="F58" s="3"/>
      <c r="G58" s="4">
        <v>23</v>
      </c>
      <c r="H58" s="5" t="s">
        <v>22</v>
      </c>
      <c r="I58" s="6">
        <v>2</v>
      </c>
      <c r="J58" s="16">
        <v>1636.73</v>
      </c>
      <c r="K58" s="16"/>
      <c r="L58" s="16">
        <f t="shared" si="1"/>
        <v>37644.79</v>
      </c>
      <c r="M58" s="21">
        <f t="shared" si="4"/>
        <v>75289.58</v>
      </c>
    </row>
    <row r="59" spans="1:13" ht="45" x14ac:dyDescent="0.25">
      <c r="A59" s="1"/>
      <c r="B59" s="3">
        <f t="shared" si="3"/>
        <v>57</v>
      </c>
      <c r="C59" s="3" t="s">
        <v>20</v>
      </c>
      <c r="D59" s="3" t="s">
        <v>75</v>
      </c>
      <c r="E59" s="3" t="s">
        <v>75</v>
      </c>
      <c r="F59" s="3"/>
      <c r="G59" s="4">
        <v>18</v>
      </c>
      <c r="H59" s="5" t="s">
        <v>22</v>
      </c>
      <c r="I59" s="6">
        <v>2</v>
      </c>
      <c r="J59" s="16">
        <v>2017.96</v>
      </c>
      <c r="K59" s="16"/>
      <c r="L59" s="16">
        <f t="shared" si="1"/>
        <v>36323.279999999999</v>
      </c>
      <c r="M59" s="21">
        <f t="shared" si="4"/>
        <v>72646.559999999998</v>
      </c>
    </row>
    <row r="60" spans="1:13" ht="60" x14ac:dyDescent="0.25">
      <c r="A60" s="1"/>
      <c r="B60" s="3">
        <f t="shared" si="3"/>
        <v>58</v>
      </c>
      <c r="C60" s="3" t="s">
        <v>20</v>
      </c>
      <c r="D60" s="3" t="s">
        <v>76</v>
      </c>
      <c r="E60" s="3" t="s">
        <v>76</v>
      </c>
      <c r="F60" s="3"/>
      <c r="G60" s="4">
        <v>2</v>
      </c>
      <c r="H60" s="5" t="s">
        <v>22</v>
      </c>
      <c r="I60" s="6">
        <v>2</v>
      </c>
      <c r="J60" s="16">
        <v>22871.17</v>
      </c>
      <c r="K60" s="16"/>
      <c r="L60" s="16">
        <f t="shared" si="1"/>
        <v>45742.34</v>
      </c>
      <c r="M60" s="21">
        <f t="shared" si="4"/>
        <v>91484.68</v>
      </c>
    </row>
    <row r="61" spans="1:13" s="28" customFormat="1" ht="60" x14ac:dyDescent="0.25">
      <c r="A61" s="22"/>
      <c r="B61" s="23">
        <f t="shared" si="3"/>
        <v>59</v>
      </c>
      <c r="C61" s="23" t="s">
        <v>20</v>
      </c>
      <c r="D61" s="23" t="s">
        <v>77</v>
      </c>
      <c r="E61" s="23" t="s">
        <v>77</v>
      </c>
      <c r="F61" s="23"/>
      <c r="G61" s="24">
        <v>0</v>
      </c>
      <c r="H61" s="25" t="s">
        <v>22</v>
      </c>
      <c r="I61" s="26">
        <v>2</v>
      </c>
      <c r="J61" s="26"/>
      <c r="K61" s="26"/>
      <c r="L61" s="16">
        <f t="shared" si="1"/>
        <v>0</v>
      </c>
      <c r="M61" s="27">
        <f t="shared" si="4"/>
        <v>0</v>
      </c>
    </row>
    <row r="62" spans="1:13" ht="45" x14ac:dyDescent="0.25">
      <c r="A62" s="1"/>
      <c r="B62" s="3">
        <f t="shared" si="3"/>
        <v>60</v>
      </c>
      <c r="C62" s="3" t="s">
        <v>20</v>
      </c>
      <c r="D62" s="3" t="s">
        <v>78</v>
      </c>
      <c r="E62" s="3" t="s">
        <v>78</v>
      </c>
      <c r="F62" s="3"/>
      <c r="G62" s="4">
        <v>160</v>
      </c>
      <c r="H62" s="5" t="s">
        <v>22</v>
      </c>
      <c r="I62" s="6">
        <v>2</v>
      </c>
      <c r="J62" s="16">
        <v>10625.51</v>
      </c>
      <c r="K62" s="16"/>
      <c r="L62" s="16">
        <f t="shared" si="1"/>
        <v>1700081.6</v>
      </c>
      <c r="M62" s="21">
        <f t="shared" si="4"/>
        <v>3400163.2</v>
      </c>
    </row>
    <row r="63" spans="1:13" ht="45" x14ac:dyDescent="0.25">
      <c r="A63" s="1"/>
      <c r="B63" s="3">
        <f t="shared" si="3"/>
        <v>61</v>
      </c>
      <c r="C63" s="3" t="s">
        <v>20</v>
      </c>
      <c r="D63" s="3" t="s">
        <v>79</v>
      </c>
      <c r="E63" s="3" t="s">
        <v>79</v>
      </c>
      <c r="F63" s="3"/>
      <c r="G63" s="4">
        <v>133</v>
      </c>
      <c r="H63" s="5" t="s">
        <v>22</v>
      </c>
      <c r="I63" s="6">
        <v>2</v>
      </c>
      <c r="J63" s="16">
        <v>6104.85</v>
      </c>
      <c r="K63" s="16"/>
      <c r="L63" s="16">
        <f t="shared" si="1"/>
        <v>811945.05</v>
      </c>
      <c r="M63" s="21">
        <f t="shared" si="4"/>
        <v>1623890.1</v>
      </c>
    </row>
    <row r="64" spans="1:13" ht="45" x14ac:dyDescent="0.25">
      <c r="A64" s="1"/>
      <c r="B64" s="3">
        <f t="shared" si="3"/>
        <v>62</v>
      </c>
      <c r="C64" s="3" t="s">
        <v>20</v>
      </c>
      <c r="D64" s="3" t="s">
        <v>80</v>
      </c>
      <c r="E64" s="3" t="s">
        <v>80</v>
      </c>
      <c r="F64" s="3"/>
      <c r="G64" s="4">
        <v>90</v>
      </c>
      <c r="H64" s="5" t="s">
        <v>22</v>
      </c>
      <c r="I64" s="6">
        <v>2</v>
      </c>
      <c r="J64" s="16">
        <v>1221.22</v>
      </c>
      <c r="K64" s="16"/>
      <c r="L64" s="16">
        <f t="shared" si="1"/>
        <v>109909.8</v>
      </c>
      <c r="M64" s="21">
        <f t="shared" si="4"/>
        <v>219819.6</v>
      </c>
    </row>
    <row r="65" spans="1:13" ht="45" x14ac:dyDescent="0.25">
      <c r="A65" s="1"/>
      <c r="B65" s="3">
        <f t="shared" si="3"/>
        <v>63</v>
      </c>
      <c r="C65" s="3" t="s">
        <v>20</v>
      </c>
      <c r="D65" s="3" t="s">
        <v>81</v>
      </c>
      <c r="E65" s="3" t="s">
        <v>81</v>
      </c>
      <c r="F65" s="3"/>
      <c r="G65" s="4">
        <v>115</v>
      </c>
      <c r="H65" s="5" t="s">
        <v>22</v>
      </c>
      <c r="I65" s="6">
        <v>2</v>
      </c>
      <c r="J65" s="16">
        <v>8344.1299999999992</v>
      </c>
      <c r="K65" s="16"/>
      <c r="L65" s="16">
        <f t="shared" si="1"/>
        <v>959574.95</v>
      </c>
      <c r="M65" s="21">
        <f t="shared" si="4"/>
        <v>1919149.9</v>
      </c>
    </row>
    <row r="66" spans="1:13" ht="75" x14ac:dyDescent="0.25">
      <c r="A66" s="1"/>
      <c r="B66" s="3">
        <f t="shared" si="3"/>
        <v>64</v>
      </c>
      <c r="C66" s="3" t="s">
        <v>20</v>
      </c>
      <c r="D66" s="3" t="s">
        <v>82</v>
      </c>
      <c r="E66" s="3" t="s">
        <v>82</v>
      </c>
      <c r="F66" s="3"/>
      <c r="G66" s="4">
        <v>13</v>
      </c>
      <c r="H66" s="5" t="s">
        <v>22</v>
      </c>
      <c r="I66" s="6">
        <v>2</v>
      </c>
      <c r="J66" s="16">
        <v>2328.98</v>
      </c>
      <c r="K66" s="16"/>
      <c r="L66" s="16">
        <f t="shared" si="1"/>
        <v>30276.74</v>
      </c>
      <c r="M66" s="21">
        <f t="shared" si="4"/>
        <v>60553.48</v>
      </c>
    </row>
    <row r="67" spans="1:13" ht="60" x14ac:dyDescent="0.25">
      <c r="A67" s="1"/>
      <c r="B67" s="3">
        <f t="shared" si="3"/>
        <v>65</v>
      </c>
      <c r="C67" s="3" t="s">
        <v>20</v>
      </c>
      <c r="D67" s="3" t="s">
        <v>83</v>
      </c>
      <c r="E67" s="3" t="s">
        <v>83</v>
      </c>
      <c r="F67" s="3"/>
      <c r="G67" s="4">
        <v>11</v>
      </c>
      <c r="H67" s="5" t="s">
        <v>22</v>
      </c>
      <c r="I67" s="6">
        <v>2</v>
      </c>
      <c r="J67" s="16">
        <v>3964.08</v>
      </c>
      <c r="K67" s="16"/>
      <c r="L67" s="16">
        <f t="shared" si="1"/>
        <v>43604.88</v>
      </c>
      <c r="M67" s="21">
        <f t="shared" si="4"/>
        <v>87209.76</v>
      </c>
    </row>
    <row r="68" spans="1:13" ht="45" x14ac:dyDescent="0.25">
      <c r="A68" s="1"/>
      <c r="B68" s="3">
        <f t="shared" si="3"/>
        <v>66</v>
      </c>
      <c r="C68" s="3" t="s">
        <v>20</v>
      </c>
      <c r="D68" s="3" t="s">
        <v>84</v>
      </c>
      <c r="E68" s="3" t="s">
        <v>84</v>
      </c>
      <c r="F68" s="3"/>
      <c r="G68" s="4">
        <v>27</v>
      </c>
      <c r="H68" s="5" t="s">
        <v>22</v>
      </c>
      <c r="I68" s="6">
        <v>2</v>
      </c>
      <c r="J68" s="16">
        <v>6779.08</v>
      </c>
      <c r="K68" s="16"/>
      <c r="L68" s="16">
        <f t="shared" ref="L68:L78" si="5">M68/2</f>
        <v>183035.16</v>
      </c>
      <c r="M68" s="21">
        <f t="shared" si="4"/>
        <v>366070.32</v>
      </c>
    </row>
    <row r="69" spans="1:13" ht="60" x14ac:dyDescent="0.25">
      <c r="A69" s="1"/>
      <c r="B69" s="3">
        <f t="shared" si="3"/>
        <v>67</v>
      </c>
      <c r="C69" s="3" t="s">
        <v>20</v>
      </c>
      <c r="D69" s="3" t="s">
        <v>85</v>
      </c>
      <c r="E69" s="3" t="s">
        <v>85</v>
      </c>
      <c r="F69" s="3"/>
      <c r="G69" s="4">
        <v>30</v>
      </c>
      <c r="H69" s="5" t="s">
        <v>22</v>
      </c>
      <c r="I69" s="6">
        <v>2</v>
      </c>
      <c r="J69" s="16">
        <v>2262.86</v>
      </c>
      <c r="K69" s="16"/>
      <c r="L69" s="16">
        <f t="shared" si="5"/>
        <v>67885.8</v>
      </c>
      <c r="M69" s="21">
        <f t="shared" si="4"/>
        <v>135771.6</v>
      </c>
    </row>
    <row r="70" spans="1:13" ht="45" x14ac:dyDescent="0.25">
      <c r="A70" s="1"/>
      <c r="B70" s="3">
        <f t="shared" ref="B70:B78" si="6">B69+1</f>
        <v>68</v>
      </c>
      <c r="C70" s="3" t="s">
        <v>20</v>
      </c>
      <c r="D70" s="3" t="s">
        <v>86</v>
      </c>
      <c r="E70" s="3" t="s">
        <v>86</v>
      </c>
      <c r="F70" s="3"/>
      <c r="G70" s="4">
        <v>34</v>
      </c>
      <c r="H70" s="5" t="s">
        <v>22</v>
      </c>
      <c r="I70" s="6">
        <v>2</v>
      </c>
      <c r="J70" s="16">
        <v>1278.3699999999999</v>
      </c>
      <c r="K70" s="16"/>
      <c r="L70" s="16">
        <f t="shared" si="5"/>
        <v>43464.579999999994</v>
      </c>
      <c r="M70" s="21">
        <f t="shared" si="4"/>
        <v>86929.159999999989</v>
      </c>
    </row>
    <row r="71" spans="1:13" ht="45" x14ac:dyDescent="0.25">
      <c r="A71" s="1"/>
      <c r="B71" s="3">
        <f t="shared" si="6"/>
        <v>69</v>
      </c>
      <c r="C71" s="3" t="s">
        <v>20</v>
      </c>
      <c r="D71" s="3" t="s">
        <v>87</v>
      </c>
      <c r="E71" s="3" t="s">
        <v>87</v>
      </c>
      <c r="F71" s="3"/>
      <c r="G71" s="4">
        <v>49</v>
      </c>
      <c r="H71" s="5" t="s">
        <v>22</v>
      </c>
      <c r="I71" s="6">
        <v>2</v>
      </c>
      <c r="J71" s="16">
        <v>1441.63</v>
      </c>
      <c r="K71" s="16"/>
      <c r="L71" s="16">
        <f t="shared" si="5"/>
        <v>70639.87000000001</v>
      </c>
      <c r="M71" s="21">
        <f t="shared" ref="M71:M78" si="7">(J71*G71)*I71</f>
        <v>141279.74000000002</v>
      </c>
    </row>
    <row r="72" spans="1:13" ht="45" x14ac:dyDescent="0.25">
      <c r="A72" s="1"/>
      <c r="B72" s="3">
        <f t="shared" si="6"/>
        <v>70</v>
      </c>
      <c r="C72" s="3" t="s">
        <v>20</v>
      </c>
      <c r="D72" s="3" t="s">
        <v>88</v>
      </c>
      <c r="E72" s="3" t="s">
        <v>88</v>
      </c>
      <c r="F72" s="3"/>
      <c r="G72" s="4">
        <v>16</v>
      </c>
      <c r="H72" s="5" t="s">
        <v>22</v>
      </c>
      <c r="I72" s="6">
        <v>2</v>
      </c>
      <c r="J72" s="16">
        <v>2957.55</v>
      </c>
      <c r="K72" s="16"/>
      <c r="L72" s="16">
        <f t="shared" si="5"/>
        <v>47320.800000000003</v>
      </c>
      <c r="M72" s="21">
        <f t="shared" si="7"/>
        <v>94641.600000000006</v>
      </c>
    </row>
    <row r="73" spans="1:13" ht="90" x14ac:dyDescent="0.25">
      <c r="A73" s="1"/>
      <c r="B73" s="3">
        <f t="shared" si="6"/>
        <v>71</v>
      </c>
      <c r="C73" s="3" t="s">
        <v>20</v>
      </c>
      <c r="D73" s="3" t="s">
        <v>89</v>
      </c>
      <c r="E73" s="3" t="s">
        <v>89</v>
      </c>
      <c r="F73" s="3"/>
      <c r="G73" s="4">
        <v>15</v>
      </c>
      <c r="H73" s="5" t="s">
        <v>22</v>
      </c>
      <c r="I73" s="6">
        <v>2</v>
      </c>
      <c r="J73" s="16">
        <v>7563.27</v>
      </c>
      <c r="K73" s="16"/>
      <c r="L73" s="16">
        <f t="shared" si="5"/>
        <v>113449.05</v>
      </c>
      <c r="M73" s="21">
        <f t="shared" si="7"/>
        <v>226898.1</v>
      </c>
    </row>
    <row r="74" spans="1:13" ht="75" x14ac:dyDescent="0.25">
      <c r="A74" s="1"/>
      <c r="B74" s="3">
        <f t="shared" si="6"/>
        <v>72</v>
      </c>
      <c r="C74" s="3" t="s">
        <v>20</v>
      </c>
      <c r="D74" s="3" t="s">
        <v>90</v>
      </c>
      <c r="E74" s="3" t="s">
        <v>90</v>
      </c>
      <c r="F74" s="3"/>
      <c r="G74" s="4">
        <v>11</v>
      </c>
      <c r="H74" s="5" t="s">
        <v>22</v>
      </c>
      <c r="I74" s="6">
        <v>2</v>
      </c>
      <c r="J74" s="16">
        <v>14569.13</v>
      </c>
      <c r="K74" s="16"/>
      <c r="L74" s="16">
        <f t="shared" si="5"/>
        <v>160260.43</v>
      </c>
      <c r="M74" s="21">
        <f t="shared" si="7"/>
        <v>320520.86</v>
      </c>
    </row>
    <row r="75" spans="1:13" ht="60" x14ac:dyDescent="0.25">
      <c r="A75" s="1"/>
      <c r="B75" s="3">
        <f t="shared" si="6"/>
        <v>73</v>
      </c>
      <c r="C75" s="3" t="s">
        <v>20</v>
      </c>
      <c r="D75" s="3" t="s">
        <v>91</v>
      </c>
      <c r="E75" s="3" t="s">
        <v>91</v>
      </c>
      <c r="F75" s="3"/>
      <c r="G75" s="4">
        <v>2</v>
      </c>
      <c r="H75" s="5" t="s">
        <v>22</v>
      </c>
      <c r="I75" s="6">
        <v>2</v>
      </c>
      <c r="J75" s="16">
        <v>17329.8</v>
      </c>
      <c r="K75" s="16"/>
      <c r="L75" s="16">
        <f t="shared" si="5"/>
        <v>34659.599999999999</v>
      </c>
      <c r="M75" s="21">
        <f t="shared" si="7"/>
        <v>69319.199999999997</v>
      </c>
    </row>
    <row r="76" spans="1:13" ht="75" x14ac:dyDescent="0.25">
      <c r="A76" s="1"/>
      <c r="B76" s="3">
        <f t="shared" si="6"/>
        <v>74</v>
      </c>
      <c r="C76" s="3" t="s">
        <v>20</v>
      </c>
      <c r="D76" s="3" t="s">
        <v>92</v>
      </c>
      <c r="E76" s="3" t="s">
        <v>92</v>
      </c>
      <c r="F76" s="3"/>
      <c r="G76" s="4">
        <v>1</v>
      </c>
      <c r="H76" s="5" t="s">
        <v>22</v>
      </c>
      <c r="I76" s="6">
        <v>2</v>
      </c>
      <c r="J76" s="16">
        <v>75684.08</v>
      </c>
      <c r="K76" s="16"/>
      <c r="L76" s="16">
        <f t="shared" si="5"/>
        <v>75684.08</v>
      </c>
      <c r="M76" s="21">
        <f t="shared" si="7"/>
        <v>151368.16</v>
      </c>
    </row>
    <row r="77" spans="1:13" s="28" customFormat="1" ht="75" x14ac:dyDescent="0.25">
      <c r="A77" s="22"/>
      <c r="B77" s="23">
        <f t="shared" si="6"/>
        <v>75</v>
      </c>
      <c r="C77" s="23" t="s">
        <v>20</v>
      </c>
      <c r="D77" s="23" t="s">
        <v>93</v>
      </c>
      <c r="E77" s="23" t="s">
        <v>93</v>
      </c>
      <c r="F77" s="23"/>
      <c r="G77" s="24">
        <v>0</v>
      </c>
      <c r="H77" s="25" t="s">
        <v>22</v>
      </c>
      <c r="I77" s="26">
        <v>2</v>
      </c>
      <c r="J77" s="26"/>
      <c r="K77" s="26"/>
      <c r="L77" s="16">
        <f t="shared" si="5"/>
        <v>0</v>
      </c>
      <c r="M77" s="27">
        <f t="shared" si="7"/>
        <v>0</v>
      </c>
    </row>
    <row r="78" spans="1:13" s="28" customFormat="1" ht="60" x14ac:dyDescent="0.25">
      <c r="A78" s="22"/>
      <c r="B78" s="23">
        <f t="shared" si="6"/>
        <v>76</v>
      </c>
      <c r="C78" s="23" t="s">
        <v>20</v>
      </c>
      <c r="D78" s="23" t="s">
        <v>94</v>
      </c>
      <c r="E78" s="23" t="s">
        <v>94</v>
      </c>
      <c r="F78" s="23"/>
      <c r="G78" s="24">
        <v>0</v>
      </c>
      <c r="H78" s="25" t="s">
        <v>22</v>
      </c>
      <c r="I78" s="26">
        <v>2</v>
      </c>
      <c r="J78" s="26"/>
      <c r="K78" s="26"/>
      <c r="L78" s="16">
        <f t="shared" si="5"/>
        <v>0</v>
      </c>
      <c r="M78" s="27">
        <f t="shared" si="7"/>
        <v>0</v>
      </c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52" t="s">
        <v>11</v>
      </c>
      <c r="K79" s="53">
        <f>SUM(I4:I4)</f>
        <v>2</v>
      </c>
      <c r="L79" s="30"/>
      <c r="M79" s="2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52" t="s">
        <v>12</v>
      </c>
      <c r="K80" s="53"/>
      <c r="L80" s="30"/>
      <c r="M80" s="21"/>
    </row>
    <row r="81" spans="1:16" ht="15" customHeight="1" x14ac:dyDescent="0.25">
      <c r="A81" s="1"/>
      <c r="B81" s="1"/>
      <c r="C81" s="9"/>
      <c r="D81" s="10"/>
      <c r="E81" s="10"/>
      <c r="F81" s="10"/>
      <c r="G81" s="10"/>
      <c r="H81" s="10"/>
      <c r="I81" s="10"/>
      <c r="J81" s="51" t="s">
        <v>95</v>
      </c>
      <c r="K81" s="51"/>
      <c r="L81" s="29"/>
      <c r="M81" s="21">
        <v>261227617.77000001</v>
      </c>
    </row>
    <row r="82" spans="1:16" ht="15" customHeight="1" x14ac:dyDescent="0.25">
      <c r="A82" s="1"/>
      <c r="B82" s="1"/>
      <c r="C82" s="11"/>
      <c r="D82" s="12"/>
      <c r="E82" s="12"/>
      <c r="F82" s="12"/>
      <c r="G82" s="12"/>
      <c r="H82" s="12"/>
      <c r="I82" s="12"/>
      <c r="J82" s="7" t="s">
        <v>96</v>
      </c>
      <c r="K82" s="8">
        <f>VLOOKUP("Porcentaje de AIU",[1]Precios!$F:$K,6,0)</f>
        <v>0.1</v>
      </c>
      <c r="L82" s="8"/>
      <c r="M82" s="21">
        <f>M81*K82</f>
        <v>26122761.777000003</v>
      </c>
      <c r="O82" s="46"/>
      <c r="P82" s="47"/>
    </row>
    <row r="83" spans="1:16" ht="15" customHeight="1" x14ac:dyDescent="0.25">
      <c r="A83" s="1"/>
      <c r="B83" s="1"/>
      <c r="C83" s="11"/>
      <c r="D83" s="12"/>
      <c r="E83" s="12"/>
      <c r="F83" s="12"/>
      <c r="G83" s="12"/>
      <c r="H83" s="12"/>
      <c r="I83" s="12"/>
      <c r="J83" s="51" t="s">
        <v>97</v>
      </c>
      <c r="K83" s="51"/>
      <c r="L83" s="29"/>
      <c r="M83" s="21">
        <f>M82*19%</f>
        <v>4963324.7376300003</v>
      </c>
      <c r="O83" s="46"/>
      <c r="P83" s="47"/>
    </row>
    <row r="84" spans="1:16" ht="15" customHeight="1" x14ac:dyDescent="0.25">
      <c r="A84" s="1"/>
      <c r="B84" s="1"/>
      <c r="C84" s="11"/>
      <c r="D84" s="12"/>
      <c r="E84" s="12"/>
      <c r="F84" s="12"/>
      <c r="G84" s="12"/>
      <c r="H84" s="12"/>
      <c r="I84" s="12"/>
      <c r="J84" s="51" t="s">
        <v>98</v>
      </c>
      <c r="K84" s="51"/>
      <c r="L84" s="31"/>
      <c r="M84" s="17">
        <f>M81+M82+M83</f>
        <v>292313704.28463</v>
      </c>
    </row>
    <row r="85" spans="1:16" ht="15" customHeight="1" x14ac:dyDescent="0.25">
      <c r="A85" s="1"/>
      <c r="B85" s="1"/>
      <c r="C85" s="11"/>
      <c r="D85" s="12"/>
      <c r="E85" s="12"/>
      <c r="F85" s="12"/>
      <c r="G85" s="12"/>
      <c r="H85" s="12"/>
      <c r="I85" s="12"/>
      <c r="J85" s="18"/>
      <c r="K85" s="17"/>
      <c r="L85" s="17"/>
      <c r="M85" s="17"/>
    </row>
    <row r="86" spans="1:16" ht="15" customHeight="1" x14ac:dyDescent="0.25">
      <c r="A86" s="1"/>
      <c r="B86" s="1"/>
      <c r="C86" s="11"/>
      <c r="D86" s="12"/>
      <c r="E86" s="12"/>
      <c r="F86" s="12"/>
      <c r="G86" s="12"/>
      <c r="H86" s="12"/>
      <c r="I86" s="12"/>
      <c r="J86" s="18"/>
      <c r="K86" s="17"/>
      <c r="L86" s="17"/>
      <c r="M86" s="17"/>
    </row>
    <row r="87" spans="1:16" ht="15" customHeight="1" x14ac:dyDescent="0.25">
      <c r="A87" s="1"/>
      <c r="B87" s="1"/>
      <c r="C87" s="13"/>
      <c r="D87" s="14"/>
      <c r="E87" s="14"/>
      <c r="F87" s="14"/>
      <c r="G87" s="14"/>
      <c r="H87" s="14"/>
      <c r="I87" s="14"/>
      <c r="J87" s="19"/>
      <c r="K87" s="17"/>
      <c r="L87" s="17"/>
      <c r="M87" s="17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7"/>
      <c r="K88" s="17"/>
      <c r="L88" s="17"/>
      <c r="M88" s="17"/>
    </row>
    <row r="90" spans="1:16" x14ac:dyDescent="0.25">
      <c r="M90" s="17"/>
    </row>
  </sheetData>
  <mergeCells count="7">
    <mergeCell ref="B1:I1"/>
    <mergeCell ref="J1:M1"/>
    <mergeCell ref="J81:K81"/>
    <mergeCell ref="J84:K84"/>
    <mergeCell ref="J79:K79"/>
    <mergeCell ref="J80:K80"/>
    <mergeCell ref="J83:K83"/>
  </mergeCells>
  <conditionalFormatting sqref="H3:L78">
    <cfRule type="expression" dxfId="12" priority="16">
      <formula>ISERROR($G3)</formula>
    </cfRule>
  </conditionalFormatting>
  <conditionalFormatting sqref="M3:M78">
    <cfRule type="expression" dxfId="11" priority="15">
      <formula>ISERROR($M3)</formula>
    </cfRule>
  </conditionalFormatting>
  <conditionalFormatting sqref="M80">
    <cfRule type="expression" dxfId="10" priority="12">
      <formula>ISERROR($M80)</formula>
    </cfRule>
  </conditionalFormatting>
  <conditionalFormatting sqref="M80">
    <cfRule type="expression" dxfId="9" priority="11">
      <formula>ISERROR(#REF!)</formula>
    </cfRule>
  </conditionalFormatting>
  <conditionalFormatting sqref="M83">
    <cfRule type="expression" dxfId="8" priority="10">
      <formula>ISERROR($M83)</formula>
    </cfRule>
  </conditionalFormatting>
  <conditionalFormatting sqref="M83">
    <cfRule type="expression" dxfId="7" priority="9">
      <formula>ISERROR($M83)</formula>
    </cfRule>
  </conditionalFormatting>
  <conditionalFormatting sqref="M83">
    <cfRule type="expression" dxfId="6" priority="8">
      <formula>ISERROR($M83)</formula>
    </cfRule>
  </conditionalFormatting>
  <conditionalFormatting sqref="M83">
    <cfRule type="expression" dxfId="5" priority="13">
      <formula>ISERROR($J84)</formula>
    </cfRule>
  </conditionalFormatting>
  <conditionalFormatting sqref="M79">
    <cfRule type="expression" dxfId="4" priority="14">
      <formula>ISERROR($G80)</formula>
    </cfRule>
  </conditionalFormatting>
  <conditionalFormatting sqref="J3:J78">
    <cfRule type="expression" dxfId="3" priority="5">
      <formula>ISERROR($J3)</formula>
    </cfRule>
  </conditionalFormatting>
  <conditionalFormatting sqref="K3:L78">
    <cfRule type="expression" dxfId="2" priority="4">
      <formula>ISERROR($K3)</formula>
    </cfRule>
  </conditionalFormatting>
  <conditionalFormatting sqref="M81:M82">
    <cfRule type="expression" dxfId="1" priority="25">
      <formula>ISERROR($M81)</formula>
    </cfRule>
    <cfRule type="expression" dxfId="0" priority="26">
      <formula>ISERROR($G81)</formula>
    </cfRule>
  </conditionalFormatting>
  <dataValidations count="1">
    <dataValidation type="decimal" operator="greaterThan" allowBlank="1" showInputMessage="1" showErrorMessage="1" sqref="K82:L82">
      <formula1>0.01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SENA</cp:lastModifiedBy>
  <dcterms:created xsi:type="dcterms:W3CDTF">2024-12-23T03:39:43Z</dcterms:created>
  <dcterms:modified xsi:type="dcterms:W3CDTF">2024-12-27T16:34:53Z</dcterms:modified>
</cp:coreProperties>
</file>