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NinoAce\Desktop\1. FJNA 2025\2. SUPERVISION DE CONTRATOS 2024\2. ORDEN DE COMPRA 138914\UNION TEMPORAL CLEAN COLOMBIA\ADICIONES\ADICION 2\"/>
    </mc:Choice>
  </mc:AlternateContent>
  <xr:revisionPtr revIDLastSave="0" documentId="13_ncr:1_{1158BE18-5F5C-4076-AC20-6F722BD7130B}" xr6:coauthVersionLast="36" xr6:coauthVersionMax="36" xr10:uidLastSave="{00000000-0000-0000-0000-000000000000}"/>
  <bookViews>
    <workbookView xWindow="0" yWindow="0" windowWidth="28800" windowHeight="10425" xr2:uid="{A34E5E17-D6FD-4564-824E-BE61C3A38B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 s="1"/>
  <c r="F43" i="1"/>
  <c r="G43" i="1" s="1"/>
  <c r="F42" i="1"/>
  <c r="G42" i="1" s="1"/>
  <c r="F41" i="1"/>
  <c r="G41" i="1" s="1"/>
  <c r="F40" i="1"/>
  <c r="G40" i="1" s="1"/>
  <c r="J40" i="1" s="1"/>
  <c r="F39" i="1"/>
  <c r="G39" i="1" s="1"/>
  <c r="J38" i="1"/>
  <c r="I38" i="1"/>
  <c r="K38" i="1" s="1"/>
  <c r="G38" i="1"/>
  <c r="F38" i="1"/>
  <c r="F37" i="1"/>
  <c r="G37" i="1" s="1"/>
  <c r="F36" i="1"/>
  <c r="G36" i="1" s="1"/>
  <c r="J36" i="1" s="1"/>
  <c r="F35" i="1"/>
  <c r="G35" i="1" s="1"/>
  <c r="F34" i="1"/>
  <c r="G34" i="1" s="1"/>
  <c r="F33" i="1"/>
  <c r="G33" i="1" s="1"/>
  <c r="G32" i="1"/>
  <c r="J32" i="1" s="1"/>
  <c r="F32" i="1"/>
  <c r="F31" i="1"/>
  <c r="G31" i="1" s="1"/>
  <c r="F30" i="1"/>
  <c r="G30" i="1" s="1"/>
  <c r="F29" i="1"/>
  <c r="G29" i="1" s="1"/>
  <c r="F28" i="1"/>
  <c r="G28" i="1" s="1"/>
  <c r="J28" i="1" s="1"/>
  <c r="G27" i="1"/>
  <c r="J27" i="1" s="1"/>
  <c r="F27" i="1"/>
  <c r="F26" i="1"/>
  <c r="G26" i="1" s="1"/>
  <c r="F25" i="1"/>
  <c r="G25" i="1" s="1"/>
  <c r="F24" i="1"/>
  <c r="G24" i="1" s="1"/>
  <c r="J24" i="1" s="1"/>
  <c r="F23" i="1"/>
  <c r="G23" i="1" s="1"/>
  <c r="F22" i="1"/>
  <c r="G22" i="1" s="1"/>
  <c r="F21" i="1"/>
  <c r="G21" i="1" s="1"/>
  <c r="G20" i="1"/>
  <c r="J20" i="1" s="1"/>
  <c r="F20" i="1"/>
  <c r="F19" i="1"/>
  <c r="G19" i="1" s="1"/>
  <c r="F18" i="1"/>
  <c r="G18" i="1" s="1"/>
  <c r="F17" i="1"/>
  <c r="G17" i="1" s="1"/>
  <c r="G16" i="1"/>
  <c r="J16" i="1" s="1"/>
  <c r="F16" i="1"/>
  <c r="F15" i="1"/>
  <c r="G15" i="1" s="1"/>
  <c r="F14" i="1"/>
  <c r="G14" i="1" s="1"/>
  <c r="F13" i="1"/>
  <c r="G13" i="1" s="1"/>
  <c r="F12" i="1"/>
  <c r="G12" i="1" s="1"/>
  <c r="J12" i="1" s="1"/>
  <c r="F11" i="1"/>
  <c r="G11" i="1" s="1"/>
  <c r="F10" i="1"/>
  <c r="G10" i="1" s="1"/>
  <c r="F9" i="1"/>
  <c r="G9" i="1" s="1"/>
  <c r="F8" i="1"/>
  <c r="G8" i="1" s="1"/>
  <c r="J8" i="1" s="1"/>
  <c r="F7" i="1"/>
  <c r="G7" i="1" s="1"/>
  <c r="J7" i="1" s="1"/>
  <c r="F6" i="1"/>
  <c r="G6" i="1" s="1"/>
  <c r="F5" i="1"/>
  <c r="G5" i="1" s="1"/>
  <c r="J39" i="1" l="1"/>
  <c r="I39" i="1"/>
  <c r="J42" i="1"/>
  <c r="I42" i="1"/>
  <c r="K42" i="1" s="1"/>
  <c r="J18" i="1"/>
  <c r="I18" i="1"/>
  <c r="K18" i="1" s="1"/>
  <c r="J19" i="1"/>
  <c r="I19" i="1"/>
  <c r="K19" i="1" s="1"/>
  <c r="J31" i="1"/>
  <c r="I31" i="1"/>
  <c r="K31" i="1" s="1"/>
  <c r="J11" i="1"/>
  <c r="I11" i="1"/>
  <c r="K11" i="1" s="1"/>
  <c r="J22" i="1"/>
  <c r="I22" i="1"/>
  <c r="K22" i="1" s="1"/>
  <c r="J23" i="1"/>
  <c r="I23" i="1"/>
  <c r="I34" i="1"/>
  <c r="J34" i="1"/>
  <c r="J43" i="1"/>
  <c r="I43" i="1"/>
  <c r="J15" i="1"/>
  <c r="I15" i="1"/>
  <c r="K15" i="1" s="1"/>
  <c r="J35" i="1"/>
  <c r="I35" i="1"/>
  <c r="K35" i="1" s="1"/>
  <c r="I44" i="1"/>
  <c r="J44" i="1"/>
  <c r="I27" i="1"/>
  <c r="K27" i="1" s="1"/>
  <c r="I7" i="1"/>
  <c r="I6" i="1"/>
  <c r="J6" i="1"/>
  <c r="J17" i="1"/>
  <c r="I17" i="1"/>
  <c r="K17" i="1" s="1"/>
  <c r="J25" i="1"/>
  <c r="I25" i="1"/>
  <c r="K25" i="1" s="1"/>
  <c r="I30" i="1"/>
  <c r="J30" i="1"/>
  <c r="J37" i="1"/>
  <c r="I37" i="1"/>
  <c r="K37" i="1" s="1"/>
  <c r="J13" i="1"/>
  <c r="I13" i="1"/>
  <c r="K13" i="1" s="1"/>
  <c r="K23" i="1"/>
  <c r="I26" i="1"/>
  <c r="J26" i="1"/>
  <c r="K43" i="1"/>
  <c r="J9" i="1"/>
  <c r="I9" i="1"/>
  <c r="K9" i="1" s="1"/>
  <c r="I14" i="1"/>
  <c r="J14" i="1"/>
  <c r="J21" i="1"/>
  <c r="I21" i="1"/>
  <c r="K21" i="1" s="1"/>
  <c r="J33" i="1"/>
  <c r="I33" i="1"/>
  <c r="K33" i="1" s="1"/>
  <c r="J41" i="1"/>
  <c r="I41" i="1"/>
  <c r="K41" i="1" s="1"/>
  <c r="J5" i="1"/>
  <c r="I5" i="1"/>
  <c r="K5" i="1" s="1"/>
  <c r="K7" i="1"/>
  <c r="I10" i="1"/>
  <c r="K10" i="1" s="1"/>
  <c r="J10" i="1"/>
  <c r="J29" i="1"/>
  <c r="I29" i="1"/>
  <c r="K29" i="1" s="1"/>
  <c r="K39" i="1"/>
  <c r="I8" i="1"/>
  <c r="K8" i="1" s="1"/>
  <c r="I12" i="1"/>
  <c r="K12" i="1" s="1"/>
  <c r="I16" i="1"/>
  <c r="K16" i="1" s="1"/>
  <c r="I20" i="1"/>
  <c r="K20" i="1" s="1"/>
  <c r="I24" i="1"/>
  <c r="K24" i="1" s="1"/>
  <c r="I28" i="1"/>
  <c r="K28" i="1" s="1"/>
  <c r="I32" i="1"/>
  <c r="K32" i="1" s="1"/>
  <c r="I36" i="1"/>
  <c r="K36" i="1" s="1"/>
  <c r="I40" i="1"/>
  <c r="K40" i="1" s="1"/>
  <c r="K34" i="1" l="1"/>
  <c r="K44" i="1"/>
  <c r="K26" i="1"/>
  <c r="K30" i="1"/>
  <c r="K14" i="1"/>
  <c r="K6" i="1"/>
  <c r="K95" i="1" s="1"/>
  <c r="K96" i="1" l="1"/>
  <c r="K97" i="1" s="1"/>
  <c r="K98" i="1" l="1"/>
</calcChain>
</file>

<file path=xl/sharedStrings.xml><?xml version="1.0" encoding="utf-8"?>
<sst xmlns="http://schemas.openxmlformats.org/spreadsheetml/2006/main" count="54" uniqueCount="54">
  <si>
    <t>ITEM</t>
  </si>
  <si>
    <t>Cant.</t>
  </si>
  <si>
    <t>VR. INDIVIDUAL 2024</t>
  </si>
  <si>
    <t>AJUSTE SALARIAL E IPC</t>
  </si>
  <si>
    <t>VALOR AJUSTE INDIVIDUAL 2025</t>
  </si>
  <si>
    <t>VALOR AJUSTE MENSUAL 2025</t>
  </si>
  <si>
    <t>8 MESES EJECUCION</t>
  </si>
  <si>
    <t>VALOR AJUSTE 8 MESES DE EJECUCION</t>
  </si>
  <si>
    <t>15 DIAS MES SEPTIEMBRE</t>
  </si>
  <si>
    <t>TOTAL AJUSTE - 2025</t>
  </si>
  <si>
    <t>Operario de aseo y Cafeteria Tiempo Completo</t>
  </si>
  <si>
    <t>Operario de mantenimiento capacitado para trabajo en alturas nivel básico tiempo completo</t>
  </si>
  <si>
    <t>Operario de aseo y cafetería 1/2 TIEMPO</t>
  </si>
  <si>
    <t>Jabón abrasivo (Compra)</t>
  </si>
  <si>
    <t>Jabón de dispensador para manos 3 (Compra)</t>
  </si>
  <si>
    <t>Limpiador multiusos 1 (Compra)</t>
  </si>
  <si>
    <t>Líquido desengrasante (Compra)</t>
  </si>
  <si>
    <t>Detergente multiusos en polvo (Compra)</t>
  </si>
  <si>
    <t>Líquido para limpiar vidrios 3 (Compra)</t>
  </si>
  <si>
    <t>Blanqueador o hipoclorito 1 (Compra)</t>
  </si>
  <si>
    <t>Alcohol industrial 1 (Compra)</t>
  </si>
  <si>
    <t>Lustrador de muebles (Compra)</t>
  </si>
  <si>
    <t>Cera polimérica (Compra)</t>
  </si>
  <si>
    <t>Varsol  ecológico 1 (Compra)</t>
  </si>
  <si>
    <t>Bayetilla 1 (Compra)</t>
  </si>
  <si>
    <t>Esponjilla 3 (Compra)</t>
  </si>
  <si>
    <t>Escoba 2 (Compra)</t>
  </si>
  <si>
    <t>Escoba 5 (Compra)</t>
  </si>
  <si>
    <t>Trapero 4 (Compra)</t>
  </si>
  <si>
    <t>Cepillo para sanitario (churrusco) (Compra)</t>
  </si>
  <si>
    <t>Pads 1 (Compra)</t>
  </si>
  <si>
    <t>Pads 2 (Compra)</t>
  </si>
  <si>
    <t>Bolsas plásticas 1 (Compra)</t>
  </si>
  <si>
    <t>Bolsas plásticas 7 (Compra)</t>
  </si>
  <si>
    <t>Bolsas plásticas 15 (Compra)</t>
  </si>
  <si>
    <t>Bolsas plásticas 21 (Compra)</t>
  </si>
  <si>
    <t>Bolsas plásticas 22 (Compra)</t>
  </si>
  <si>
    <t>Bolsas plásticas 23 (Compra)</t>
  </si>
  <si>
    <t>Guantes 4 (Compra)</t>
  </si>
  <si>
    <t>Papel higiénico 3 (Compra)</t>
  </si>
  <si>
    <t>Toallas para manos 5 (Compra)</t>
  </si>
  <si>
    <t>Brillador 1 (Compra)</t>
  </si>
  <si>
    <t>Haraganes 1  (Compra)</t>
  </si>
  <si>
    <t>Balde (Compra)</t>
  </si>
  <si>
    <t>Escalera de tipo industrial (Compra)</t>
  </si>
  <si>
    <t>Papelera 2 (Compra)</t>
  </si>
  <si>
    <t>Aspiradora 2 (Arrendamiento)</t>
  </si>
  <si>
    <t>Lavabrilladora de pisos 1 (Arrendamiento)</t>
  </si>
  <si>
    <t>Lavadora de alfombras y tapetes 1 (Arrendamiento)</t>
  </si>
  <si>
    <t>Hidrolavadora Industrial (Compra)</t>
  </si>
  <si>
    <t>SUBTOTAL</t>
  </si>
  <si>
    <t>AIU</t>
  </si>
  <si>
    <t>IVA / AIU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</si>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</sst>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 hidden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vertical="center"/>
    </xf>
    <xf numFmtId="165" fontId="4" fillId="0" borderId="1" xfId="2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9" fontId="6" fillId="0" borderId="1" xfId="0" applyNumberFormat="1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4DD9-DFBE-4D5A-8C30-601854A86E27}">
  <dimension ref="B4:K98"/>
  <sheetViews>
    <sheetView tabSelected="1" topLeftCell="A37" workbookViewId="0">
      <selection activeCell="N6" sqref="N6"/>
    </sheetView>
  </sheetViews>
  <sheetFormatPr baseColWidth="10" defaultRowHeight="15" x14ac:dyDescent="0.25"/>
  <cols>
    <col min="2" max="2" width="15.140625" customWidth="1"/>
    <col min="4" max="4" width="14.140625" customWidth="1"/>
    <col min="5" max="7" width="15.5703125" customWidth="1"/>
    <col min="9" max="9" width="12.28515625" bestFit="1" customWidth="1"/>
    <col min="10" max="10" width="15.140625" customWidth="1"/>
    <col min="11" max="11" width="15.28515625" bestFit="1" customWidth="1"/>
    <col min="12" max="12" width="14.28515625" customWidth="1"/>
    <col min="13" max="13" width="16.5703125" customWidth="1"/>
    <col min="14" max="14" width="15.85546875" customWidth="1"/>
  </cols>
  <sheetData>
    <row r="4" spans="2:11" ht="63" x14ac:dyDescent="0.25">
      <c r="B4" s="1" t="s">
        <v>0</v>
      </c>
      <c r="C4" s="2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</row>
    <row r="5" spans="2:11" ht="38.25" x14ac:dyDescent="0.25">
      <c r="B5" s="3" t="s">
        <v>10</v>
      </c>
      <c r="C5" s="4">
        <v>51</v>
      </c>
      <c r="D5" s="5">
        <v>2490775.7599999998</v>
      </c>
      <c r="E5" s="6">
        <v>9.5000000000000001E-2</v>
      </c>
      <c r="F5" s="7">
        <f>+E5*D5</f>
        <v>236623.6972</v>
      </c>
      <c r="G5" s="7">
        <f>+F5*C5</f>
        <v>12067808.5572</v>
      </c>
      <c r="H5" s="8">
        <v>8</v>
      </c>
      <c r="I5" s="9">
        <f>+H5*G5</f>
        <v>96542468.457599998</v>
      </c>
      <c r="J5" s="9">
        <f>+(G5/30)*15</f>
        <v>6033904.2785999998</v>
      </c>
      <c r="K5" s="10">
        <f>+I5+J5</f>
        <v>102576372.7362</v>
      </c>
    </row>
    <row r="6" spans="2:11" ht="89.25" x14ac:dyDescent="0.25">
      <c r="B6" s="3" t="s">
        <v>11</v>
      </c>
      <c r="C6" s="4">
        <v>5</v>
      </c>
      <c r="D6" s="5">
        <v>2490775.7599999998</v>
      </c>
      <c r="E6" s="6">
        <v>9.5000000000000001E-2</v>
      </c>
      <c r="F6" s="7">
        <f>+E6*D6</f>
        <v>236623.6972</v>
      </c>
      <c r="G6" s="7">
        <f t="shared" ref="G6:G43" si="0">+F6*C6</f>
        <v>1183118.486</v>
      </c>
      <c r="H6" s="8">
        <v>8</v>
      </c>
      <c r="I6" s="9">
        <f t="shared" ref="I6:I43" si="1">+H6*G6</f>
        <v>9464947.8880000003</v>
      </c>
      <c r="J6" s="9">
        <f t="shared" ref="J6:J43" si="2">+(G6/30)*15</f>
        <v>591559.24300000002</v>
      </c>
      <c r="K6" s="10">
        <f t="shared" ref="K6:K43" si="3">+I6+J6</f>
        <v>10056507.131000001</v>
      </c>
    </row>
    <row r="7" spans="2:11" ht="38.25" x14ac:dyDescent="0.25">
      <c r="B7" s="3" t="s">
        <v>12</v>
      </c>
      <c r="C7" s="4">
        <v>11</v>
      </c>
      <c r="D7" s="5">
        <v>1594095.96</v>
      </c>
      <c r="E7" s="6">
        <v>9.5000000000000001E-2</v>
      </c>
      <c r="F7" s="7">
        <f>+E7*D7</f>
        <v>151439.11619999999</v>
      </c>
      <c r="G7" s="7">
        <f t="shared" si="0"/>
        <v>1665830.2781999998</v>
      </c>
      <c r="H7" s="8">
        <v>8</v>
      </c>
      <c r="I7" s="9">
        <f t="shared" si="1"/>
        <v>13326642.225599999</v>
      </c>
      <c r="J7" s="9">
        <f t="shared" si="2"/>
        <v>832915.13909999991</v>
      </c>
      <c r="K7" s="10">
        <f t="shared" si="3"/>
        <v>14159557.364699999</v>
      </c>
    </row>
    <row r="8" spans="2:11" ht="24" x14ac:dyDescent="0.25">
      <c r="B8" s="11" t="s">
        <v>13</v>
      </c>
      <c r="C8" s="4">
        <v>90</v>
      </c>
      <c r="D8" s="5">
        <v>2524.2399999999998</v>
      </c>
      <c r="E8" s="6">
        <v>5.1999999999999998E-2</v>
      </c>
      <c r="F8" s="7">
        <f>+E8*D8</f>
        <v>131.26047999999997</v>
      </c>
      <c r="G8" s="7">
        <f t="shared" si="0"/>
        <v>11813.443199999998</v>
      </c>
      <c r="H8" s="8">
        <v>8</v>
      </c>
      <c r="I8" s="9">
        <f t="shared" si="1"/>
        <v>94507.545599999983</v>
      </c>
      <c r="J8" s="9">
        <f t="shared" si="2"/>
        <v>5906.7215999999989</v>
      </c>
      <c r="K8" s="10">
        <f t="shared" si="3"/>
        <v>100414.26719999999</v>
      </c>
    </row>
    <row r="9" spans="2:11" ht="48" x14ac:dyDescent="0.25">
      <c r="B9" s="11" t="s">
        <v>14</v>
      </c>
      <c r="C9" s="4">
        <v>143</v>
      </c>
      <c r="D9" s="5">
        <v>5126.5200000000004</v>
      </c>
      <c r="E9" s="6">
        <v>5.1999999999999998E-2</v>
      </c>
      <c r="F9" s="7">
        <f t="shared" ref="F9:F43" si="4">+E9*D9</f>
        <v>266.57904000000002</v>
      </c>
      <c r="G9" s="7">
        <f t="shared" si="0"/>
        <v>38120.80272</v>
      </c>
      <c r="H9" s="8">
        <v>8</v>
      </c>
      <c r="I9" s="9">
        <f t="shared" si="1"/>
        <v>304966.42176</v>
      </c>
      <c r="J9" s="9">
        <f t="shared" si="2"/>
        <v>19060.40136</v>
      </c>
      <c r="K9" s="10">
        <f t="shared" si="3"/>
        <v>324026.82312000002</v>
      </c>
    </row>
    <row r="10" spans="2:11" ht="36" x14ac:dyDescent="0.25">
      <c r="B10" s="11" t="s">
        <v>15</v>
      </c>
      <c r="C10" s="4">
        <v>124</v>
      </c>
      <c r="D10" s="5">
        <v>4446.21</v>
      </c>
      <c r="E10" s="6">
        <v>5.1999999999999998E-2</v>
      </c>
      <c r="F10" s="7">
        <f t="shared" si="4"/>
        <v>231.20291999999998</v>
      </c>
      <c r="G10" s="7">
        <f t="shared" si="0"/>
        <v>28669.162079999998</v>
      </c>
      <c r="H10" s="8">
        <v>8</v>
      </c>
      <c r="I10" s="9">
        <f t="shared" si="1"/>
        <v>229353.29663999999</v>
      </c>
      <c r="J10" s="9">
        <f>+(G10/30)*15</f>
        <v>14334.581039999999</v>
      </c>
      <c r="K10" s="10">
        <f>+I10+J10</f>
        <v>243687.87767999998</v>
      </c>
    </row>
    <row r="11" spans="2:11" ht="36" x14ac:dyDescent="0.25">
      <c r="B11" s="11" t="s">
        <v>16</v>
      </c>
      <c r="C11" s="4">
        <v>52</v>
      </c>
      <c r="D11" s="5">
        <v>5675</v>
      </c>
      <c r="E11" s="6">
        <v>5.1999999999999998E-2</v>
      </c>
      <c r="F11" s="7">
        <f t="shared" si="4"/>
        <v>295.09999999999997</v>
      </c>
      <c r="G11" s="7">
        <f t="shared" si="0"/>
        <v>15345.199999999999</v>
      </c>
      <c r="H11" s="8">
        <v>8</v>
      </c>
      <c r="I11" s="9">
        <f t="shared" si="1"/>
        <v>122761.59999999999</v>
      </c>
      <c r="J11" s="9">
        <f t="shared" si="2"/>
        <v>7672.5999999999995</v>
      </c>
      <c r="K11" s="10">
        <f t="shared" si="3"/>
        <v>130434.2</v>
      </c>
    </row>
    <row r="12" spans="2:11" ht="36" x14ac:dyDescent="0.25">
      <c r="B12" s="11" t="s">
        <v>17</v>
      </c>
      <c r="C12" s="4">
        <v>84</v>
      </c>
      <c r="D12" s="5">
        <v>3611.36</v>
      </c>
      <c r="E12" s="6">
        <v>5.1999999999999998E-2</v>
      </c>
      <c r="F12" s="7">
        <f t="shared" si="4"/>
        <v>187.79071999999999</v>
      </c>
      <c r="G12" s="7">
        <f t="shared" si="0"/>
        <v>15774.420479999999</v>
      </c>
      <c r="H12" s="8">
        <v>8</v>
      </c>
      <c r="I12" s="9">
        <f t="shared" si="1"/>
        <v>126195.36383999999</v>
      </c>
      <c r="J12" s="9">
        <f t="shared" si="2"/>
        <v>7887.2102399999985</v>
      </c>
      <c r="K12" s="10">
        <f t="shared" si="3"/>
        <v>134082.57407999999</v>
      </c>
    </row>
    <row r="13" spans="2:11" ht="36" x14ac:dyDescent="0.25">
      <c r="B13" s="11" t="s">
        <v>18</v>
      </c>
      <c r="C13" s="4">
        <v>131</v>
      </c>
      <c r="D13" s="5">
        <v>1443.94</v>
      </c>
      <c r="E13" s="6">
        <v>5.1999999999999998E-2</v>
      </c>
      <c r="F13" s="7">
        <f t="shared" si="4"/>
        <v>75.084879999999998</v>
      </c>
      <c r="G13" s="7">
        <f t="shared" si="0"/>
        <v>9836.119279999999</v>
      </c>
      <c r="H13" s="8">
        <v>8</v>
      </c>
      <c r="I13" s="9">
        <f t="shared" si="1"/>
        <v>78688.954239999992</v>
      </c>
      <c r="J13" s="9">
        <f t="shared" si="2"/>
        <v>4918.0596399999995</v>
      </c>
      <c r="K13" s="10">
        <f t="shared" si="3"/>
        <v>83607.013879999984</v>
      </c>
    </row>
    <row r="14" spans="2:11" ht="36" x14ac:dyDescent="0.25">
      <c r="B14" s="11" t="s">
        <v>19</v>
      </c>
      <c r="C14" s="4">
        <v>178</v>
      </c>
      <c r="D14" s="5">
        <v>4192.42</v>
      </c>
      <c r="E14" s="6">
        <v>5.1999999999999998E-2</v>
      </c>
      <c r="F14" s="7">
        <f t="shared" si="4"/>
        <v>218.00584000000001</v>
      </c>
      <c r="G14" s="7">
        <f t="shared" si="0"/>
        <v>38805.039519999998</v>
      </c>
      <c r="H14" s="8">
        <v>8</v>
      </c>
      <c r="I14" s="9">
        <f t="shared" si="1"/>
        <v>310440.31615999999</v>
      </c>
      <c r="J14" s="9">
        <f t="shared" si="2"/>
        <v>19402.519759999999</v>
      </c>
      <c r="K14" s="10">
        <f t="shared" si="3"/>
        <v>329842.83591999998</v>
      </c>
    </row>
    <row r="15" spans="2:11" ht="24" x14ac:dyDescent="0.25">
      <c r="B15" s="11" t="s">
        <v>20</v>
      </c>
      <c r="C15" s="4">
        <v>109</v>
      </c>
      <c r="D15" s="5">
        <v>9705.2999999999993</v>
      </c>
      <c r="E15" s="6">
        <v>5.1999999999999998E-2</v>
      </c>
      <c r="F15" s="7">
        <f t="shared" si="4"/>
        <v>504.67559999999992</v>
      </c>
      <c r="G15" s="7">
        <f t="shared" si="0"/>
        <v>55009.640399999989</v>
      </c>
      <c r="H15" s="8">
        <v>8</v>
      </c>
      <c r="I15" s="9">
        <f t="shared" si="1"/>
        <v>440077.12319999991</v>
      </c>
      <c r="J15" s="9">
        <f t="shared" si="2"/>
        <v>27504.820199999995</v>
      </c>
      <c r="K15" s="10">
        <f t="shared" si="3"/>
        <v>467581.94339999993</v>
      </c>
    </row>
    <row r="16" spans="2:11" ht="36" x14ac:dyDescent="0.25">
      <c r="B16" s="11" t="s">
        <v>21</v>
      </c>
      <c r="C16" s="4">
        <v>90</v>
      </c>
      <c r="D16" s="5">
        <v>1532.93</v>
      </c>
      <c r="E16" s="6">
        <v>5.1999999999999998E-2</v>
      </c>
      <c r="F16" s="7">
        <f t="shared" si="4"/>
        <v>79.712360000000004</v>
      </c>
      <c r="G16" s="7">
        <f t="shared" si="0"/>
        <v>7174.1124</v>
      </c>
      <c r="H16" s="8">
        <v>8</v>
      </c>
      <c r="I16" s="9">
        <f t="shared" si="1"/>
        <v>57392.8992</v>
      </c>
      <c r="J16" s="9">
        <f t="shared" si="2"/>
        <v>3587.0562</v>
      </c>
      <c r="K16" s="10">
        <f t="shared" si="3"/>
        <v>60979.955399999999</v>
      </c>
    </row>
    <row r="17" spans="2:11" ht="24" x14ac:dyDescent="0.25">
      <c r="B17" s="11" t="s">
        <v>22</v>
      </c>
      <c r="C17" s="4">
        <v>77</v>
      </c>
      <c r="D17" s="5">
        <v>14603.79</v>
      </c>
      <c r="E17" s="6">
        <v>5.1999999999999998E-2</v>
      </c>
      <c r="F17" s="7">
        <f t="shared" si="4"/>
        <v>759.39707999999996</v>
      </c>
      <c r="G17" s="7">
        <f t="shared" si="0"/>
        <v>58473.57516</v>
      </c>
      <c r="H17" s="8">
        <v>8</v>
      </c>
      <c r="I17" s="9">
        <f t="shared" si="1"/>
        <v>467788.60128</v>
      </c>
      <c r="J17" s="9">
        <f t="shared" si="2"/>
        <v>29236.78758</v>
      </c>
      <c r="K17" s="10">
        <f t="shared" si="3"/>
        <v>497025.38886000001</v>
      </c>
    </row>
    <row r="18" spans="2:11" ht="24" x14ac:dyDescent="0.25">
      <c r="B18" s="11" t="s">
        <v>23</v>
      </c>
      <c r="C18" s="4">
        <v>57</v>
      </c>
      <c r="D18" s="5">
        <v>4168.18</v>
      </c>
      <c r="E18" s="6">
        <v>5.1999999999999998E-2</v>
      </c>
      <c r="F18" s="7">
        <f t="shared" si="4"/>
        <v>216.74536000000001</v>
      </c>
      <c r="G18" s="7">
        <f t="shared" si="0"/>
        <v>12354.48552</v>
      </c>
      <c r="H18" s="8">
        <v>8</v>
      </c>
      <c r="I18" s="9">
        <f t="shared" si="1"/>
        <v>98835.884160000001</v>
      </c>
      <c r="J18" s="9">
        <f t="shared" si="2"/>
        <v>6177.2427600000001</v>
      </c>
      <c r="K18" s="10">
        <f t="shared" si="3"/>
        <v>105013.12692</v>
      </c>
    </row>
    <row r="19" spans="2:11" ht="24" x14ac:dyDescent="0.25">
      <c r="B19" s="11" t="s">
        <v>24</v>
      </c>
      <c r="C19" s="4">
        <v>164</v>
      </c>
      <c r="D19" s="5">
        <v>1170.45</v>
      </c>
      <c r="E19" s="6">
        <v>5.1999999999999998E-2</v>
      </c>
      <c r="F19" s="7">
        <f t="shared" si="4"/>
        <v>60.863399999999999</v>
      </c>
      <c r="G19" s="7">
        <f t="shared" si="0"/>
        <v>9981.5975999999991</v>
      </c>
      <c r="H19" s="8">
        <v>8</v>
      </c>
      <c r="I19" s="9">
        <f t="shared" si="1"/>
        <v>79852.780799999993</v>
      </c>
      <c r="J19" s="9">
        <f t="shared" si="2"/>
        <v>4990.7987999999996</v>
      </c>
      <c r="K19" s="10">
        <f t="shared" si="3"/>
        <v>84843.579599999997</v>
      </c>
    </row>
    <row r="20" spans="2:11" ht="24" x14ac:dyDescent="0.25">
      <c r="B20" s="11" t="s">
        <v>25</v>
      </c>
      <c r="C20" s="4">
        <v>152</v>
      </c>
      <c r="D20" s="5">
        <v>219.8</v>
      </c>
      <c r="E20" s="6">
        <v>5.1999999999999998E-2</v>
      </c>
      <c r="F20" s="7">
        <f t="shared" si="4"/>
        <v>11.429600000000001</v>
      </c>
      <c r="G20" s="7">
        <f t="shared" si="0"/>
        <v>1737.2992000000002</v>
      </c>
      <c r="H20" s="8">
        <v>8</v>
      </c>
      <c r="I20" s="9">
        <f t="shared" si="1"/>
        <v>13898.393600000001</v>
      </c>
      <c r="J20" s="9">
        <f t="shared" si="2"/>
        <v>868.64960000000008</v>
      </c>
      <c r="K20" s="10">
        <f t="shared" si="3"/>
        <v>14767.043200000002</v>
      </c>
    </row>
    <row r="21" spans="2:11" ht="24" x14ac:dyDescent="0.25">
      <c r="B21" s="11" t="s">
        <v>26</v>
      </c>
      <c r="C21" s="4">
        <v>16</v>
      </c>
      <c r="D21" s="5">
        <v>2307.0700000000002</v>
      </c>
      <c r="E21" s="6">
        <v>5.1999999999999998E-2</v>
      </c>
      <c r="F21" s="7">
        <f t="shared" si="4"/>
        <v>119.96764</v>
      </c>
      <c r="G21" s="7">
        <f t="shared" si="0"/>
        <v>1919.48224</v>
      </c>
      <c r="H21" s="8">
        <v>8</v>
      </c>
      <c r="I21" s="9">
        <f t="shared" si="1"/>
        <v>15355.85792</v>
      </c>
      <c r="J21" s="9">
        <f t="shared" si="2"/>
        <v>959.74112000000002</v>
      </c>
      <c r="K21" s="10">
        <f t="shared" si="3"/>
        <v>16315.599040000001</v>
      </c>
    </row>
    <row r="22" spans="2:11" ht="24" x14ac:dyDescent="0.25">
      <c r="B22" s="11" t="s">
        <v>27</v>
      </c>
      <c r="C22" s="4">
        <v>81</v>
      </c>
      <c r="D22" s="5">
        <v>3464.39</v>
      </c>
      <c r="E22" s="6">
        <v>5.1999999999999998E-2</v>
      </c>
      <c r="F22" s="7">
        <f t="shared" si="4"/>
        <v>180.14827999999997</v>
      </c>
      <c r="G22" s="7">
        <f t="shared" si="0"/>
        <v>14592.010679999998</v>
      </c>
      <c r="H22" s="8">
        <v>8</v>
      </c>
      <c r="I22" s="9">
        <f t="shared" si="1"/>
        <v>116736.08543999998</v>
      </c>
      <c r="J22" s="9">
        <f t="shared" si="2"/>
        <v>7296.0053399999988</v>
      </c>
      <c r="K22" s="10">
        <f t="shared" si="3"/>
        <v>124032.09077999998</v>
      </c>
    </row>
    <row r="23" spans="2:11" ht="24" x14ac:dyDescent="0.25">
      <c r="B23" s="11" t="s">
        <v>28</v>
      </c>
      <c r="C23" s="4">
        <v>121</v>
      </c>
      <c r="D23" s="5">
        <v>3464.39</v>
      </c>
      <c r="E23" s="6">
        <v>5.1999999999999998E-2</v>
      </c>
      <c r="F23" s="7">
        <f t="shared" si="4"/>
        <v>180.14827999999997</v>
      </c>
      <c r="G23" s="7">
        <f t="shared" si="0"/>
        <v>21797.941879999995</v>
      </c>
      <c r="H23" s="8">
        <v>8</v>
      </c>
      <c r="I23" s="9">
        <f t="shared" si="1"/>
        <v>174383.53503999996</v>
      </c>
      <c r="J23" s="9">
        <f t="shared" si="2"/>
        <v>10898.970939999997</v>
      </c>
      <c r="K23" s="10">
        <f t="shared" si="3"/>
        <v>185282.50597999996</v>
      </c>
    </row>
    <row r="24" spans="2:11" ht="48" x14ac:dyDescent="0.25">
      <c r="B24" s="11" t="s">
        <v>29</v>
      </c>
      <c r="C24" s="4">
        <v>21</v>
      </c>
      <c r="D24" s="5">
        <v>3128.08</v>
      </c>
      <c r="E24" s="6">
        <v>5.1999999999999998E-2</v>
      </c>
      <c r="F24" s="7">
        <f t="shared" si="4"/>
        <v>162.66015999999999</v>
      </c>
      <c r="G24" s="7">
        <f t="shared" si="0"/>
        <v>3415.8633599999998</v>
      </c>
      <c r="H24" s="8">
        <v>8</v>
      </c>
      <c r="I24" s="9">
        <f t="shared" si="1"/>
        <v>27326.906879999999</v>
      </c>
      <c r="J24" s="9">
        <f t="shared" si="2"/>
        <v>1707.9316799999999</v>
      </c>
      <c r="K24" s="10">
        <f t="shared" si="3"/>
        <v>29034.83856</v>
      </c>
    </row>
    <row r="25" spans="2:11" x14ac:dyDescent="0.25">
      <c r="B25" s="11" t="s">
        <v>30</v>
      </c>
      <c r="C25" s="4">
        <v>1.8333333333333333</v>
      </c>
      <c r="D25" s="5">
        <v>12252.93</v>
      </c>
      <c r="E25" s="6">
        <v>5.1999999999999998E-2</v>
      </c>
      <c r="F25" s="7">
        <f t="shared" si="4"/>
        <v>637.15235999999993</v>
      </c>
      <c r="G25" s="7">
        <f t="shared" si="0"/>
        <v>1168.1126599999998</v>
      </c>
      <c r="H25" s="8">
        <v>8</v>
      </c>
      <c r="I25" s="9">
        <f t="shared" si="1"/>
        <v>9344.9012799999982</v>
      </c>
      <c r="J25" s="9">
        <f t="shared" si="2"/>
        <v>584.05632999999989</v>
      </c>
      <c r="K25" s="10">
        <f t="shared" si="3"/>
        <v>9928.9576099999977</v>
      </c>
    </row>
    <row r="26" spans="2:11" x14ac:dyDescent="0.25">
      <c r="B26" s="11" t="s">
        <v>31</v>
      </c>
      <c r="C26" s="4">
        <v>1.8333333333333333</v>
      </c>
      <c r="D26" s="5">
        <v>12485.66</v>
      </c>
      <c r="E26" s="6">
        <v>5.1999999999999998E-2</v>
      </c>
      <c r="F26" s="7">
        <f t="shared" si="4"/>
        <v>649.25432000000001</v>
      </c>
      <c r="G26" s="7">
        <f t="shared" si="0"/>
        <v>1190.2995866666665</v>
      </c>
      <c r="H26" s="8">
        <v>8</v>
      </c>
      <c r="I26" s="9">
        <f t="shared" si="1"/>
        <v>9522.3966933333322</v>
      </c>
      <c r="J26" s="9">
        <f t="shared" si="2"/>
        <v>595.14979333333326</v>
      </c>
      <c r="K26" s="10">
        <f t="shared" si="3"/>
        <v>10117.546486666666</v>
      </c>
    </row>
    <row r="27" spans="2:11" ht="24" x14ac:dyDescent="0.25">
      <c r="B27" s="11" t="s">
        <v>32</v>
      </c>
      <c r="C27" s="4">
        <v>173</v>
      </c>
      <c r="D27" s="5">
        <v>482.42</v>
      </c>
      <c r="E27" s="6">
        <v>5.1999999999999998E-2</v>
      </c>
      <c r="F27" s="7">
        <f t="shared" si="4"/>
        <v>25.085840000000001</v>
      </c>
      <c r="G27" s="7">
        <f t="shared" si="0"/>
        <v>4339.8503200000005</v>
      </c>
      <c r="H27" s="8">
        <v>8</v>
      </c>
      <c r="I27" s="9">
        <f t="shared" si="1"/>
        <v>34718.802560000004</v>
      </c>
      <c r="J27" s="9">
        <f t="shared" si="2"/>
        <v>2169.9251600000002</v>
      </c>
      <c r="K27" s="10">
        <f t="shared" si="3"/>
        <v>36888.727720000003</v>
      </c>
    </row>
    <row r="28" spans="2:11" ht="24" x14ac:dyDescent="0.25">
      <c r="B28" s="11" t="s">
        <v>33</v>
      </c>
      <c r="C28" s="4">
        <v>134</v>
      </c>
      <c r="D28" s="5">
        <v>635.15</v>
      </c>
      <c r="E28" s="6">
        <v>5.1999999999999998E-2</v>
      </c>
      <c r="F28" s="7">
        <f t="shared" si="4"/>
        <v>33.027799999999999</v>
      </c>
      <c r="G28" s="7">
        <f t="shared" si="0"/>
        <v>4425.7251999999999</v>
      </c>
      <c r="H28" s="8">
        <v>8</v>
      </c>
      <c r="I28" s="9">
        <f t="shared" si="1"/>
        <v>35405.801599999999</v>
      </c>
      <c r="J28" s="9">
        <f t="shared" si="2"/>
        <v>2212.8625999999999</v>
      </c>
      <c r="K28" s="10">
        <f t="shared" si="3"/>
        <v>37618.664199999999</v>
      </c>
    </row>
    <row r="29" spans="2:11" ht="24" x14ac:dyDescent="0.25">
      <c r="B29" s="11" t="s">
        <v>34</v>
      </c>
      <c r="C29" s="4">
        <v>174</v>
      </c>
      <c r="D29" s="5">
        <v>1439.39</v>
      </c>
      <c r="E29" s="6">
        <v>5.1999999999999998E-2</v>
      </c>
      <c r="F29" s="7">
        <f t="shared" si="4"/>
        <v>74.848280000000003</v>
      </c>
      <c r="G29" s="7">
        <f t="shared" si="0"/>
        <v>13023.60072</v>
      </c>
      <c r="H29" s="8">
        <v>8</v>
      </c>
      <c r="I29" s="9">
        <f t="shared" si="1"/>
        <v>104188.80576</v>
      </c>
      <c r="J29" s="9">
        <f t="shared" si="2"/>
        <v>6511.8003600000002</v>
      </c>
      <c r="K29" s="10">
        <f t="shared" si="3"/>
        <v>110700.60612</v>
      </c>
    </row>
    <row r="30" spans="2:11" ht="24" x14ac:dyDescent="0.25">
      <c r="B30" s="11" t="s">
        <v>35</v>
      </c>
      <c r="C30" s="4">
        <v>49</v>
      </c>
      <c r="D30" s="5">
        <v>1558.79</v>
      </c>
      <c r="E30" s="6">
        <v>5.1999999999999998E-2</v>
      </c>
      <c r="F30" s="7">
        <f t="shared" si="4"/>
        <v>81.057079999999999</v>
      </c>
      <c r="G30" s="7">
        <f t="shared" si="0"/>
        <v>3971.7969199999998</v>
      </c>
      <c r="H30" s="8">
        <v>8</v>
      </c>
      <c r="I30" s="9">
        <f t="shared" si="1"/>
        <v>31774.375359999998</v>
      </c>
      <c r="J30" s="9">
        <f t="shared" si="2"/>
        <v>1985.8984599999999</v>
      </c>
      <c r="K30" s="10">
        <f t="shared" si="3"/>
        <v>33760.273819999995</v>
      </c>
    </row>
    <row r="31" spans="2:11" ht="24" x14ac:dyDescent="0.25">
      <c r="B31" s="11" t="s">
        <v>36</v>
      </c>
      <c r="C31" s="4">
        <v>46</v>
      </c>
      <c r="D31" s="5">
        <v>2468.69</v>
      </c>
      <c r="E31" s="6">
        <v>5.1999999999999998E-2</v>
      </c>
      <c r="F31" s="7">
        <f t="shared" si="4"/>
        <v>128.37188</v>
      </c>
      <c r="G31" s="7">
        <f t="shared" si="0"/>
        <v>5905.1064800000004</v>
      </c>
      <c r="H31" s="8">
        <v>8</v>
      </c>
      <c r="I31" s="9">
        <f t="shared" si="1"/>
        <v>47240.851840000003</v>
      </c>
      <c r="J31" s="9">
        <f t="shared" si="2"/>
        <v>2952.5532400000002</v>
      </c>
      <c r="K31" s="10">
        <f t="shared" si="3"/>
        <v>50193.405080000004</v>
      </c>
    </row>
    <row r="32" spans="2:11" ht="24" x14ac:dyDescent="0.25">
      <c r="B32" s="11" t="s">
        <v>37</v>
      </c>
      <c r="C32" s="4">
        <v>46</v>
      </c>
      <c r="D32" s="5">
        <v>2846.06</v>
      </c>
      <c r="E32" s="6">
        <v>5.1999999999999998E-2</v>
      </c>
      <c r="F32" s="7">
        <f t="shared" si="4"/>
        <v>147.99511999999999</v>
      </c>
      <c r="G32" s="7">
        <f t="shared" si="0"/>
        <v>6807.7755199999992</v>
      </c>
      <c r="H32" s="8">
        <v>8</v>
      </c>
      <c r="I32" s="9">
        <f t="shared" si="1"/>
        <v>54462.204159999994</v>
      </c>
      <c r="J32" s="9">
        <f t="shared" si="2"/>
        <v>3403.8877599999996</v>
      </c>
      <c r="K32" s="10">
        <f t="shared" si="3"/>
        <v>57866.091919999992</v>
      </c>
    </row>
    <row r="33" spans="2:11" ht="24" x14ac:dyDescent="0.25">
      <c r="B33" s="11" t="s">
        <v>38</v>
      </c>
      <c r="C33" s="4">
        <v>138</v>
      </c>
      <c r="D33" s="5">
        <v>2784.85</v>
      </c>
      <c r="E33" s="6">
        <v>5.1999999999999998E-2</v>
      </c>
      <c r="F33" s="7">
        <f t="shared" si="4"/>
        <v>144.81219999999999</v>
      </c>
      <c r="G33" s="7">
        <f t="shared" si="0"/>
        <v>19984.083599999998</v>
      </c>
      <c r="H33" s="8">
        <v>8</v>
      </c>
      <c r="I33" s="9">
        <f t="shared" si="1"/>
        <v>159872.66879999998</v>
      </c>
      <c r="J33" s="9">
        <f t="shared" si="2"/>
        <v>9992.0417999999991</v>
      </c>
      <c r="K33" s="10">
        <f t="shared" si="3"/>
        <v>169864.71059999999</v>
      </c>
    </row>
    <row r="34" spans="2:11" ht="24" x14ac:dyDescent="0.25">
      <c r="B34" s="11" t="s">
        <v>39</v>
      </c>
      <c r="C34" s="4">
        <v>398</v>
      </c>
      <c r="D34" s="5">
        <v>7047.73</v>
      </c>
      <c r="E34" s="6">
        <v>5.1999999999999998E-2</v>
      </c>
      <c r="F34" s="7">
        <f t="shared" si="4"/>
        <v>366.48195999999996</v>
      </c>
      <c r="G34" s="7">
        <f t="shared" si="0"/>
        <v>145859.82007999998</v>
      </c>
      <c r="H34" s="8">
        <v>8</v>
      </c>
      <c r="I34" s="9">
        <f t="shared" si="1"/>
        <v>1166878.5606399998</v>
      </c>
      <c r="J34" s="9">
        <f t="shared" si="2"/>
        <v>72929.910039999988</v>
      </c>
      <c r="K34" s="10">
        <f t="shared" si="3"/>
        <v>1239808.4706799998</v>
      </c>
    </row>
    <row r="35" spans="2:11" ht="36" x14ac:dyDescent="0.25">
      <c r="B35" s="11" t="s">
        <v>40</v>
      </c>
      <c r="C35" s="4">
        <v>530</v>
      </c>
      <c r="D35" s="5">
        <v>3882.58</v>
      </c>
      <c r="E35" s="6">
        <v>5.1999999999999998E-2</v>
      </c>
      <c r="F35" s="7">
        <f t="shared" si="4"/>
        <v>201.89416</v>
      </c>
      <c r="G35" s="7">
        <f t="shared" si="0"/>
        <v>107003.9048</v>
      </c>
      <c r="H35" s="8">
        <v>8</v>
      </c>
      <c r="I35" s="9">
        <f t="shared" si="1"/>
        <v>856031.23840000003</v>
      </c>
      <c r="J35" s="9">
        <f t="shared" si="2"/>
        <v>53501.952400000002</v>
      </c>
      <c r="K35" s="10">
        <f t="shared" si="3"/>
        <v>909533.19079999998</v>
      </c>
    </row>
    <row r="36" spans="2:11" ht="24" x14ac:dyDescent="0.25">
      <c r="B36" s="11" t="s">
        <v>41</v>
      </c>
      <c r="C36" s="4">
        <v>4.6633333333333331</v>
      </c>
      <c r="D36" s="5">
        <v>43122.42</v>
      </c>
      <c r="E36" s="6">
        <v>5.1999999999999998E-2</v>
      </c>
      <c r="F36" s="7">
        <f t="shared" si="4"/>
        <v>2242.3658399999999</v>
      </c>
      <c r="G36" s="7">
        <f t="shared" si="0"/>
        <v>10456.8993672</v>
      </c>
      <c r="H36" s="8">
        <v>8</v>
      </c>
      <c r="I36" s="9">
        <f t="shared" si="1"/>
        <v>83655.194937599998</v>
      </c>
      <c r="J36" s="9">
        <f t="shared" si="2"/>
        <v>5228.4496835999998</v>
      </c>
      <c r="K36" s="10">
        <f t="shared" si="3"/>
        <v>88883.644621200001</v>
      </c>
    </row>
    <row r="37" spans="2:11" ht="24" x14ac:dyDescent="0.25">
      <c r="B37" s="11" t="s">
        <v>42</v>
      </c>
      <c r="C37" s="4">
        <v>1.7233333333333334</v>
      </c>
      <c r="D37" s="5">
        <v>5194.34</v>
      </c>
      <c r="E37" s="6">
        <v>5.1999999999999998E-2</v>
      </c>
      <c r="F37" s="7">
        <f t="shared" si="4"/>
        <v>270.10568000000001</v>
      </c>
      <c r="G37" s="7">
        <f t="shared" si="0"/>
        <v>465.48212186666672</v>
      </c>
      <c r="H37" s="8">
        <v>8</v>
      </c>
      <c r="I37" s="9">
        <f t="shared" si="1"/>
        <v>3723.8569749333337</v>
      </c>
      <c r="J37" s="9">
        <f t="shared" si="2"/>
        <v>232.74106093333336</v>
      </c>
      <c r="K37" s="10">
        <f t="shared" si="3"/>
        <v>3956.598035866667</v>
      </c>
    </row>
    <row r="38" spans="2:11" x14ac:dyDescent="0.25">
      <c r="B38" s="11" t="s">
        <v>43</v>
      </c>
      <c r="C38" s="4">
        <v>2.1666666666666665</v>
      </c>
      <c r="D38" s="5">
        <v>2927.68</v>
      </c>
      <c r="E38" s="6">
        <v>5.1999999999999998E-2</v>
      </c>
      <c r="F38" s="7">
        <f t="shared" si="4"/>
        <v>152.23935999999998</v>
      </c>
      <c r="G38" s="7">
        <f t="shared" si="0"/>
        <v>329.85194666666661</v>
      </c>
      <c r="H38" s="8">
        <v>8</v>
      </c>
      <c r="I38" s="9">
        <f t="shared" si="1"/>
        <v>2638.8155733333328</v>
      </c>
      <c r="J38" s="9">
        <f t="shared" si="2"/>
        <v>164.9259733333333</v>
      </c>
      <c r="K38" s="10">
        <f t="shared" si="3"/>
        <v>2803.7415466666662</v>
      </c>
    </row>
    <row r="39" spans="2:11" ht="36" x14ac:dyDescent="0.25">
      <c r="B39" s="11" t="s">
        <v>44</v>
      </c>
      <c r="C39" s="4">
        <v>0.66666666666666663</v>
      </c>
      <c r="D39" s="5">
        <v>16218.99</v>
      </c>
      <c r="E39" s="6">
        <v>5.1999999999999998E-2</v>
      </c>
      <c r="F39" s="7">
        <f t="shared" si="4"/>
        <v>843.38747999999998</v>
      </c>
      <c r="G39" s="7">
        <f t="shared" si="0"/>
        <v>562.25831999999991</v>
      </c>
      <c r="H39" s="8">
        <v>8</v>
      </c>
      <c r="I39" s="9">
        <f t="shared" si="1"/>
        <v>4498.0665599999993</v>
      </c>
      <c r="J39" s="9">
        <f t="shared" si="2"/>
        <v>281.12915999999996</v>
      </c>
      <c r="K39" s="10">
        <f t="shared" si="3"/>
        <v>4779.1957199999997</v>
      </c>
    </row>
    <row r="40" spans="2:11" ht="24" x14ac:dyDescent="0.25">
      <c r="B40" s="11" t="s">
        <v>45</v>
      </c>
      <c r="C40" s="4">
        <v>20.416666666666664</v>
      </c>
      <c r="D40" s="5">
        <v>655.35</v>
      </c>
      <c r="E40" s="6">
        <v>5.1999999999999998E-2</v>
      </c>
      <c r="F40" s="7">
        <f t="shared" si="4"/>
        <v>34.078200000000002</v>
      </c>
      <c r="G40" s="7">
        <f t="shared" si="0"/>
        <v>695.76324999999997</v>
      </c>
      <c r="H40" s="8">
        <v>8</v>
      </c>
      <c r="I40" s="9">
        <f t="shared" si="1"/>
        <v>5566.1059999999998</v>
      </c>
      <c r="J40" s="9">
        <f t="shared" si="2"/>
        <v>347.88162499999999</v>
      </c>
      <c r="K40" s="10">
        <f t="shared" si="3"/>
        <v>5913.9876249999998</v>
      </c>
    </row>
    <row r="41" spans="2:11" ht="24" x14ac:dyDescent="0.25">
      <c r="B41" s="11" t="s">
        <v>46</v>
      </c>
      <c r="C41" s="4">
        <v>9</v>
      </c>
      <c r="D41" s="5">
        <v>27030.3</v>
      </c>
      <c r="E41" s="6">
        <v>5.1999999999999998E-2</v>
      </c>
      <c r="F41" s="7">
        <f t="shared" si="4"/>
        <v>1405.5755999999999</v>
      </c>
      <c r="G41" s="7">
        <f t="shared" si="0"/>
        <v>12650.180399999999</v>
      </c>
      <c r="H41" s="8">
        <v>8</v>
      </c>
      <c r="I41" s="9">
        <f t="shared" si="1"/>
        <v>101201.44319999999</v>
      </c>
      <c r="J41" s="9">
        <f t="shared" si="2"/>
        <v>6325.0901999999996</v>
      </c>
      <c r="K41" s="10">
        <f t="shared" si="3"/>
        <v>107526.5334</v>
      </c>
    </row>
    <row r="42" spans="2:11" ht="36" x14ac:dyDescent="0.25">
      <c r="B42" s="11" t="s">
        <v>47</v>
      </c>
      <c r="C42" s="4">
        <v>13</v>
      </c>
      <c r="D42" s="5">
        <v>65596.210000000006</v>
      </c>
      <c r="E42" s="6">
        <v>5.1999999999999998E-2</v>
      </c>
      <c r="F42" s="7">
        <f t="shared" si="4"/>
        <v>3411.0029200000004</v>
      </c>
      <c r="G42" s="7">
        <f t="shared" si="0"/>
        <v>44343.037960000001</v>
      </c>
      <c r="H42" s="8">
        <v>8</v>
      </c>
      <c r="I42" s="9">
        <f t="shared" si="1"/>
        <v>354744.30368000001</v>
      </c>
      <c r="J42" s="9">
        <f t="shared" si="2"/>
        <v>22171.518980000001</v>
      </c>
      <c r="K42" s="10">
        <f t="shared" si="3"/>
        <v>376915.82266000001</v>
      </c>
    </row>
    <row r="43" spans="2:11" ht="48" x14ac:dyDescent="0.25">
      <c r="B43" s="11" t="s">
        <v>48</v>
      </c>
      <c r="C43" s="4">
        <v>1</v>
      </c>
      <c r="D43" s="5">
        <v>71673.539999999994</v>
      </c>
      <c r="E43" s="6">
        <v>5.1999999999999998E-2</v>
      </c>
      <c r="F43" s="7">
        <f t="shared" si="4"/>
        <v>3727.0240799999997</v>
      </c>
      <c r="G43" s="7">
        <f t="shared" si="0"/>
        <v>3727.0240799999997</v>
      </c>
      <c r="H43" s="8">
        <v>8</v>
      </c>
      <c r="I43" s="9">
        <f t="shared" si="1"/>
        <v>29816.192639999997</v>
      </c>
      <c r="J43" s="9">
        <f t="shared" si="2"/>
        <v>1863.5120399999998</v>
      </c>
      <c r="K43" s="10">
        <f t="shared" si="3"/>
        <v>31679.704679999999</v>
      </c>
    </row>
    <row r="44" spans="2:11" ht="36" x14ac:dyDescent="0.25">
      <c r="B44" s="11" t="s">
        <v>49</v>
      </c>
      <c r="C44" s="4">
        <v>8.3333333333333329E-2</v>
      </c>
      <c r="D44" s="5">
        <v>90867.88</v>
      </c>
      <c r="E44" s="6">
        <v>5.1999999999999998E-2</v>
      </c>
      <c r="F44" s="7">
        <f>+E44*D44</f>
        <v>4725.1297599999998</v>
      </c>
      <c r="G44" s="7">
        <f>+F44*C44</f>
        <v>393.76081333333332</v>
      </c>
      <c r="H44" s="8">
        <v>8</v>
      </c>
      <c r="I44" s="9">
        <f>+H44*G44</f>
        <v>3150.0865066666665</v>
      </c>
      <c r="J44" s="9">
        <f>+(G44/30)*15</f>
        <v>196.88040666666666</v>
      </c>
      <c r="K44" s="10">
        <f>+I44+J44</f>
        <v>3346.9669133333332</v>
      </c>
    </row>
    <row r="45" spans="2:11" hidden="1" x14ac:dyDescent="0.25">
      <c r="B45" s="3"/>
      <c r="C45" s="4"/>
      <c r="D45" s="5"/>
      <c r="E45" s="12"/>
      <c r="F45" s="12"/>
      <c r="G45" s="12"/>
      <c r="H45" s="8"/>
      <c r="I45" s="8"/>
      <c r="J45" s="8"/>
      <c r="K45" s="12"/>
    </row>
    <row r="46" spans="2:11" hidden="1" x14ac:dyDescent="0.25">
      <c r="B46" s="3"/>
      <c r="C46" s="4"/>
      <c r="D46" s="5"/>
      <c r="E46" s="12"/>
      <c r="F46" s="12"/>
      <c r="G46" s="12"/>
      <c r="H46" s="8"/>
      <c r="I46" s="8"/>
      <c r="J46" s="8"/>
      <c r="K46" s="12"/>
    </row>
    <row r="47" spans="2:11" hidden="1" x14ac:dyDescent="0.25">
      <c r="B47" s="3"/>
      <c r="C47" s="4"/>
      <c r="D47" s="5"/>
      <c r="E47" s="12"/>
      <c r="F47" s="12"/>
      <c r="G47" s="12"/>
      <c r="H47" s="8"/>
      <c r="I47" s="8"/>
      <c r="J47" s="8"/>
      <c r="K47" s="12"/>
    </row>
    <row r="48" spans="2:11" hidden="1" x14ac:dyDescent="0.25">
      <c r="B48" s="3"/>
      <c r="C48" s="4"/>
      <c r="D48" s="5"/>
      <c r="E48" s="12"/>
      <c r="F48" s="12"/>
      <c r="G48" s="12"/>
      <c r="H48" s="8"/>
      <c r="I48" s="8"/>
      <c r="J48" s="8"/>
      <c r="K48" s="12"/>
    </row>
    <row r="49" spans="2:11" hidden="1" x14ac:dyDescent="0.25">
      <c r="B49" s="3"/>
      <c r="C49" s="4"/>
      <c r="D49" s="5"/>
      <c r="E49" s="12"/>
      <c r="F49" s="12"/>
      <c r="G49" s="12"/>
      <c r="H49" s="8"/>
      <c r="I49" s="8"/>
      <c r="J49" s="8"/>
      <c r="K49" s="12"/>
    </row>
    <row r="50" spans="2:11" hidden="1" x14ac:dyDescent="0.25">
      <c r="B50" s="3"/>
      <c r="C50" s="4"/>
      <c r="D50" s="5"/>
      <c r="E50" s="12"/>
      <c r="F50" s="12"/>
      <c r="G50" s="12"/>
      <c r="H50" s="8"/>
      <c r="I50" s="8"/>
      <c r="J50" s="8"/>
      <c r="K50" s="12"/>
    </row>
    <row r="51" spans="2:11" hidden="1" x14ac:dyDescent="0.25">
      <c r="B51" s="3"/>
      <c r="C51" s="4"/>
      <c r="D51" s="5"/>
      <c r="E51" s="12"/>
      <c r="F51" s="12"/>
      <c r="G51" s="12"/>
      <c r="H51" s="8"/>
      <c r="I51" s="8"/>
      <c r="J51" s="8"/>
      <c r="K51" s="12"/>
    </row>
    <row r="52" spans="2:11" hidden="1" x14ac:dyDescent="0.25">
      <c r="B52" s="3"/>
      <c r="C52" s="4"/>
      <c r="D52" s="5"/>
      <c r="E52" s="12"/>
      <c r="F52" s="12"/>
      <c r="G52" s="12"/>
      <c r="H52" s="8"/>
      <c r="I52" s="8"/>
      <c r="J52" s="8"/>
      <c r="K52" s="12"/>
    </row>
    <row r="53" spans="2:11" hidden="1" x14ac:dyDescent="0.25">
      <c r="B53" s="3"/>
      <c r="C53" s="4"/>
      <c r="D53" s="5"/>
      <c r="E53" s="12"/>
      <c r="F53" s="12"/>
      <c r="G53" s="12"/>
      <c r="H53" s="8"/>
      <c r="I53" s="8"/>
      <c r="J53" s="8"/>
      <c r="K53" s="12"/>
    </row>
    <row r="54" spans="2:11" hidden="1" x14ac:dyDescent="0.25">
      <c r="B54" s="3"/>
      <c r="C54" s="4"/>
      <c r="D54" s="5"/>
      <c r="E54" s="12"/>
      <c r="F54" s="12"/>
      <c r="G54" s="12"/>
      <c r="H54" s="8"/>
      <c r="I54" s="8"/>
      <c r="J54" s="8"/>
      <c r="K54" s="12"/>
    </row>
    <row r="55" spans="2:11" hidden="1" x14ac:dyDescent="0.25">
      <c r="B55" s="3"/>
      <c r="C55" s="4"/>
      <c r="D55" s="5"/>
      <c r="E55" s="12"/>
      <c r="F55" s="12"/>
      <c r="G55" s="12"/>
      <c r="H55" s="8"/>
      <c r="I55" s="8"/>
      <c r="J55" s="8"/>
      <c r="K55" s="12"/>
    </row>
    <row r="56" spans="2:11" hidden="1" x14ac:dyDescent="0.25">
      <c r="B56" s="3"/>
      <c r="C56" s="4"/>
      <c r="D56" s="5"/>
      <c r="E56" s="12"/>
      <c r="F56" s="12"/>
      <c r="G56" s="12"/>
      <c r="H56" s="8"/>
      <c r="I56" s="8"/>
      <c r="J56" s="8"/>
      <c r="K56" s="12"/>
    </row>
    <row r="57" spans="2:11" hidden="1" x14ac:dyDescent="0.25">
      <c r="B57" s="3"/>
      <c r="C57" s="4"/>
      <c r="D57" s="5"/>
      <c r="E57" s="12"/>
      <c r="F57" s="12"/>
      <c r="G57" s="12"/>
      <c r="H57" s="8"/>
      <c r="I57" s="8"/>
      <c r="J57" s="8"/>
      <c r="K57" s="12"/>
    </row>
    <row r="58" spans="2:11" hidden="1" x14ac:dyDescent="0.25">
      <c r="B58" s="3"/>
      <c r="C58" s="4"/>
      <c r="D58" s="5"/>
      <c r="E58" s="12"/>
      <c r="F58" s="12"/>
      <c r="G58" s="12"/>
      <c r="H58" s="8"/>
      <c r="I58" s="8"/>
      <c r="J58" s="8"/>
      <c r="K58" s="12"/>
    </row>
    <row r="59" spans="2:11" hidden="1" x14ac:dyDescent="0.25">
      <c r="B59" s="3"/>
      <c r="C59" s="4"/>
      <c r="D59" s="5"/>
      <c r="E59" s="12"/>
      <c r="F59" s="12"/>
      <c r="G59" s="12"/>
      <c r="H59" s="8"/>
      <c r="I59" s="8"/>
      <c r="J59" s="8"/>
      <c r="K59" s="12"/>
    </row>
    <row r="60" spans="2:11" hidden="1" x14ac:dyDescent="0.25">
      <c r="B60" s="3"/>
      <c r="C60" s="4"/>
      <c r="D60" s="5"/>
      <c r="E60" s="12"/>
      <c r="F60" s="12"/>
      <c r="G60" s="12"/>
      <c r="H60" s="8"/>
      <c r="I60" s="8"/>
      <c r="J60" s="8"/>
      <c r="K60" s="12"/>
    </row>
    <row r="61" spans="2:11" hidden="1" x14ac:dyDescent="0.25">
      <c r="B61" s="3"/>
      <c r="C61" s="4"/>
      <c r="D61" s="5"/>
      <c r="E61" s="12"/>
      <c r="F61" s="12"/>
      <c r="G61" s="12"/>
      <c r="H61" s="8"/>
      <c r="I61" s="8"/>
      <c r="J61" s="8"/>
      <c r="K61" s="12"/>
    </row>
    <row r="62" spans="2:11" hidden="1" x14ac:dyDescent="0.25">
      <c r="B62" s="3"/>
      <c r="C62" s="4"/>
      <c r="D62" s="5"/>
      <c r="E62" s="12"/>
      <c r="F62" s="12"/>
      <c r="G62" s="12"/>
      <c r="H62" s="8"/>
      <c r="I62" s="8"/>
      <c r="J62" s="8"/>
      <c r="K62" s="12"/>
    </row>
    <row r="63" spans="2:11" hidden="1" x14ac:dyDescent="0.25">
      <c r="B63" s="3"/>
      <c r="C63" s="4"/>
      <c r="D63" s="5"/>
      <c r="E63" s="12"/>
      <c r="F63" s="12"/>
      <c r="G63" s="12"/>
      <c r="H63" s="8"/>
      <c r="I63" s="8"/>
      <c r="J63" s="8"/>
      <c r="K63" s="12"/>
    </row>
    <row r="64" spans="2:11" hidden="1" x14ac:dyDescent="0.25">
      <c r="B64" s="3"/>
      <c r="C64" s="4"/>
      <c r="D64" s="5"/>
      <c r="E64" s="12"/>
      <c r="F64" s="12"/>
      <c r="G64" s="12"/>
      <c r="H64" s="8"/>
      <c r="I64" s="8"/>
      <c r="J64" s="8"/>
      <c r="K64" s="12"/>
    </row>
    <row r="65" spans="2:11" hidden="1" x14ac:dyDescent="0.25">
      <c r="B65" s="3"/>
      <c r="C65" s="4"/>
      <c r="D65" s="5"/>
      <c r="E65" s="12"/>
      <c r="F65" s="12"/>
      <c r="G65" s="12"/>
      <c r="H65" s="8"/>
      <c r="I65" s="8"/>
      <c r="J65" s="8"/>
      <c r="K65" s="12"/>
    </row>
    <row r="66" spans="2:11" hidden="1" x14ac:dyDescent="0.25">
      <c r="B66" s="3"/>
      <c r="C66" s="4"/>
      <c r="D66" s="5"/>
      <c r="E66" s="12"/>
      <c r="F66" s="12"/>
      <c r="G66" s="12"/>
      <c r="H66" s="8"/>
      <c r="I66" s="8"/>
      <c r="J66" s="8"/>
      <c r="K66" s="12"/>
    </row>
    <row r="67" spans="2:11" hidden="1" x14ac:dyDescent="0.25">
      <c r="B67" s="3"/>
      <c r="C67" s="4"/>
      <c r="D67" s="5"/>
      <c r="E67" s="12"/>
      <c r="F67" s="12"/>
      <c r="G67" s="12"/>
      <c r="H67" s="8"/>
      <c r="I67" s="8"/>
      <c r="J67" s="8"/>
      <c r="K67" s="12"/>
    </row>
    <row r="68" spans="2:11" hidden="1" x14ac:dyDescent="0.25">
      <c r="B68" s="3"/>
      <c r="C68" s="4"/>
      <c r="D68" s="5"/>
      <c r="E68" s="12"/>
      <c r="F68" s="12"/>
      <c r="G68" s="12"/>
      <c r="H68" s="8"/>
      <c r="I68" s="8"/>
      <c r="J68" s="8"/>
      <c r="K68" s="12"/>
    </row>
    <row r="69" spans="2:11" hidden="1" x14ac:dyDescent="0.25">
      <c r="B69" s="3"/>
      <c r="C69" s="4"/>
      <c r="D69" s="5"/>
      <c r="E69" s="12"/>
      <c r="F69" s="12"/>
      <c r="G69" s="12"/>
      <c r="H69" s="8"/>
      <c r="I69" s="8"/>
      <c r="J69" s="8"/>
      <c r="K69" s="12"/>
    </row>
    <row r="70" spans="2:11" hidden="1" x14ac:dyDescent="0.25">
      <c r="B70" s="3"/>
      <c r="C70" s="4"/>
      <c r="D70" s="5"/>
      <c r="E70" s="12"/>
      <c r="F70" s="12"/>
      <c r="G70" s="12"/>
      <c r="H70" s="8"/>
      <c r="I70" s="8"/>
      <c r="J70" s="8"/>
      <c r="K70" s="12"/>
    </row>
    <row r="71" spans="2:11" hidden="1" x14ac:dyDescent="0.25">
      <c r="B71" s="3"/>
      <c r="C71" s="4"/>
      <c r="D71" s="5"/>
      <c r="E71" s="12"/>
      <c r="F71" s="12"/>
      <c r="G71" s="12"/>
      <c r="H71" s="8"/>
      <c r="I71" s="8"/>
      <c r="J71" s="8"/>
      <c r="K71" s="12"/>
    </row>
    <row r="72" spans="2:11" hidden="1" x14ac:dyDescent="0.25">
      <c r="B72" s="3"/>
      <c r="C72" s="4"/>
      <c r="D72" s="5"/>
      <c r="E72" s="12"/>
      <c r="F72" s="12"/>
      <c r="G72" s="12"/>
      <c r="H72" s="8"/>
      <c r="I72" s="8"/>
      <c r="J72" s="8"/>
      <c r="K72" s="12"/>
    </row>
    <row r="73" spans="2:11" hidden="1" x14ac:dyDescent="0.25">
      <c r="B73" s="3"/>
      <c r="C73" s="4"/>
      <c r="D73" s="5"/>
      <c r="E73" s="12"/>
      <c r="F73" s="12"/>
      <c r="G73" s="12"/>
      <c r="H73" s="8"/>
      <c r="I73" s="8"/>
      <c r="J73" s="8"/>
      <c r="K73" s="12"/>
    </row>
    <row r="74" spans="2:11" hidden="1" x14ac:dyDescent="0.25">
      <c r="B74" s="3"/>
      <c r="C74" s="4"/>
      <c r="D74" s="5"/>
      <c r="E74" s="12"/>
      <c r="F74" s="12"/>
      <c r="G74" s="12"/>
      <c r="H74" s="8"/>
      <c r="I74" s="8"/>
      <c r="J74" s="8"/>
      <c r="K74" s="12"/>
    </row>
    <row r="75" spans="2:11" hidden="1" x14ac:dyDescent="0.25">
      <c r="B75" s="3"/>
      <c r="C75" s="4"/>
      <c r="D75" s="5"/>
      <c r="E75" s="12"/>
      <c r="F75" s="12"/>
      <c r="G75" s="12"/>
      <c r="H75" s="8"/>
      <c r="I75" s="8"/>
      <c r="J75" s="8"/>
      <c r="K75" s="12"/>
    </row>
    <row r="76" spans="2:11" hidden="1" x14ac:dyDescent="0.25">
      <c r="B76" s="3"/>
      <c r="C76" s="4"/>
      <c r="D76" s="5"/>
      <c r="E76" s="12"/>
      <c r="F76" s="12"/>
      <c r="G76" s="12"/>
      <c r="H76" s="8"/>
      <c r="I76" s="8"/>
      <c r="J76" s="8"/>
      <c r="K76" s="12"/>
    </row>
    <row r="77" spans="2:11" hidden="1" x14ac:dyDescent="0.25">
      <c r="B77" s="3"/>
      <c r="C77" s="4"/>
      <c r="D77" s="5"/>
      <c r="E77" s="12"/>
      <c r="F77" s="12"/>
      <c r="G77" s="12"/>
      <c r="H77" s="8"/>
      <c r="I77" s="8"/>
      <c r="J77" s="8"/>
      <c r="K77" s="12"/>
    </row>
    <row r="78" spans="2:11" hidden="1" x14ac:dyDescent="0.25">
      <c r="B78" s="3"/>
      <c r="C78" s="4"/>
      <c r="D78" s="5"/>
      <c r="E78" s="12"/>
      <c r="F78" s="12"/>
      <c r="G78" s="12"/>
      <c r="H78" s="8"/>
      <c r="I78" s="8"/>
      <c r="J78" s="8"/>
      <c r="K78" s="12"/>
    </row>
    <row r="79" spans="2:11" hidden="1" x14ac:dyDescent="0.25">
      <c r="B79" s="3"/>
      <c r="C79" s="4"/>
      <c r="D79" s="5"/>
      <c r="E79" s="12"/>
      <c r="F79" s="12"/>
      <c r="G79" s="12"/>
      <c r="H79" s="8"/>
      <c r="I79" s="8"/>
      <c r="J79" s="8"/>
      <c r="K79" s="12"/>
    </row>
    <row r="80" spans="2:11" hidden="1" x14ac:dyDescent="0.25">
      <c r="B80" s="3"/>
      <c r="C80" s="4"/>
      <c r="D80" s="5"/>
      <c r="E80" s="12"/>
      <c r="F80" s="12"/>
      <c r="G80" s="12"/>
      <c r="H80" s="8"/>
      <c r="I80" s="8"/>
      <c r="J80" s="8"/>
      <c r="K80" s="12"/>
    </row>
    <row r="81" spans="2:11" hidden="1" x14ac:dyDescent="0.25">
      <c r="B81" s="3"/>
      <c r="C81" s="4"/>
      <c r="D81" s="5"/>
      <c r="E81" s="12"/>
      <c r="F81" s="12"/>
      <c r="G81" s="12"/>
      <c r="H81" s="8"/>
      <c r="I81" s="8"/>
      <c r="J81" s="8"/>
      <c r="K81" s="12"/>
    </row>
    <row r="82" spans="2:11" hidden="1" x14ac:dyDescent="0.25">
      <c r="B82" s="3"/>
      <c r="C82" s="4"/>
      <c r="D82" s="5"/>
      <c r="E82" s="12"/>
      <c r="F82" s="12"/>
      <c r="G82" s="12"/>
      <c r="H82" s="8"/>
      <c r="I82" s="8"/>
      <c r="J82" s="8"/>
      <c r="K82" s="12"/>
    </row>
    <row r="83" spans="2:11" hidden="1" x14ac:dyDescent="0.25">
      <c r="B83" s="3"/>
      <c r="C83" s="4"/>
      <c r="D83" s="5"/>
      <c r="E83" s="12"/>
      <c r="F83" s="12"/>
      <c r="G83" s="12"/>
      <c r="H83" s="8"/>
      <c r="I83" s="8"/>
      <c r="J83" s="8"/>
      <c r="K83" s="12"/>
    </row>
    <row r="84" spans="2:11" hidden="1" x14ac:dyDescent="0.25">
      <c r="B84" s="3"/>
      <c r="C84" s="4"/>
      <c r="D84" s="5"/>
      <c r="E84" s="12"/>
      <c r="F84" s="12"/>
      <c r="G84" s="12"/>
      <c r="H84" s="8"/>
      <c r="I84" s="8"/>
      <c r="J84" s="8"/>
      <c r="K84" s="12"/>
    </row>
    <row r="85" spans="2:11" hidden="1" x14ac:dyDescent="0.25">
      <c r="B85" s="3"/>
      <c r="C85" s="4"/>
      <c r="D85" s="5"/>
      <c r="E85" s="12"/>
      <c r="F85" s="12"/>
      <c r="G85" s="12"/>
      <c r="H85" s="8"/>
      <c r="I85" s="8"/>
      <c r="J85" s="8"/>
      <c r="K85" s="12"/>
    </row>
    <row r="86" spans="2:11" hidden="1" x14ac:dyDescent="0.25">
      <c r="B86" s="3"/>
      <c r="C86" s="4"/>
      <c r="D86" s="5"/>
      <c r="E86" s="12"/>
      <c r="F86" s="12"/>
      <c r="G86" s="12"/>
      <c r="H86" s="8"/>
      <c r="I86" s="8"/>
      <c r="J86" s="8"/>
      <c r="K86" s="12"/>
    </row>
    <row r="87" spans="2:11" hidden="1" x14ac:dyDescent="0.25">
      <c r="B87" s="3"/>
      <c r="C87" s="4"/>
      <c r="D87" s="5"/>
      <c r="E87" s="12"/>
      <c r="F87" s="12"/>
      <c r="G87" s="12"/>
      <c r="H87" s="8"/>
      <c r="I87" s="8"/>
      <c r="J87" s="8"/>
      <c r="K87" s="12"/>
    </row>
    <row r="88" spans="2:11" hidden="1" x14ac:dyDescent="0.25">
      <c r="B88" s="3"/>
      <c r="C88" s="4"/>
      <c r="D88" s="5"/>
      <c r="E88" s="12"/>
      <c r="F88" s="12"/>
      <c r="G88" s="12"/>
      <c r="H88" s="8"/>
      <c r="I88" s="8"/>
      <c r="J88" s="8"/>
      <c r="K88" s="12"/>
    </row>
    <row r="89" spans="2:11" hidden="1" x14ac:dyDescent="0.25">
      <c r="B89" s="3"/>
      <c r="C89" s="4"/>
      <c r="D89" s="5"/>
      <c r="E89" s="12"/>
      <c r="F89" s="12"/>
      <c r="G89" s="12"/>
      <c r="H89" s="8"/>
      <c r="I89" s="8"/>
      <c r="J89" s="8"/>
      <c r="K89" s="12"/>
    </row>
    <row r="90" spans="2:11" hidden="1" x14ac:dyDescent="0.25">
      <c r="B90" s="3"/>
      <c r="C90" s="4"/>
      <c r="D90" s="5"/>
      <c r="E90" s="12"/>
      <c r="F90" s="12"/>
      <c r="G90" s="12"/>
      <c r="H90" s="8"/>
      <c r="I90" s="8"/>
      <c r="J90" s="8"/>
      <c r="K90" s="12"/>
    </row>
    <row r="91" spans="2:11" hidden="1" x14ac:dyDescent="0.25">
      <c r="B91" s="3"/>
      <c r="C91" s="4"/>
      <c r="D91" s="5"/>
      <c r="E91" s="12"/>
      <c r="F91" s="12"/>
      <c r="G91" s="12"/>
      <c r="H91" s="8"/>
      <c r="I91" s="8"/>
      <c r="J91" s="8"/>
      <c r="K91" s="12"/>
    </row>
    <row r="92" spans="2:11" hidden="1" x14ac:dyDescent="0.25">
      <c r="B92" s="3"/>
      <c r="C92" s="4"/>
      <c r="D92" s="5"/>
      <c r="E92" s="12"/>
      <c r="F92" s="12"/>
      <c r="G92" s="12"/>
      <c r="H92" s="8"/>
      <c r="I92" s="8"/>
      <c r="J92" s="8"/>
      <c r="K92" s="12"/>
    </row>
    <row r="93" spans="2:11" hidden="1" x14ac:dyDescent="0.25">
      <c r="B93" s="3"/>
      <c r="C93" s="4"/>
      <c r="D93" s="5"/>
      <c r="E93" s="12"/>
      <c r="F93" s="12"/>
      <c r="G93" s="12"/>
      <c r="H93" s="8"/>
      <c r="I93" s="8"/>
      <c r="J93" s="8"/>
      <c r="K93" s="12"/>
    </row>
    <row r="94" spans="2:11" hidden="1" x14ac:dyDescent="0.25">
      <c r="B94" s="3"/>
      <c r="C94" s="4"/>
      <c r="D94" s="5"/>
      <c r="E94" s="12"/>
      <c r="F94" s="12"/>
      <c r="G94" s="12"/>
      <c r="H94" s="8"/>
      <c r="I94" s="8"/>
      <c r="J94" s="8"/>
      <c r="K94" s="12"/>
    </row>
    <row r="95" spans="2:11" x14ac:dyDescent="0.25">
      <c r="B95" s="16" t="s">
        <v>50</v>
      </c>
      <c r="C95" s="16"/>
      <c r="D95" s="16"/>
      <c r="E95" s="16"/>
      <c r="F95" s="16"/>
      <c r="G95" s="16"/>
      <c r="H95" s="16"/>
      <c r="I95" s="16"/>
      <c r="J95" s="16"/>
      <c r="K95" s="13">
        <f>SUM(K5:K94)</f>
        <v>133015495.73575875</v>
      </c>
    </row>
    <row r="96" spans="2:11" x14ac:dyDescent="0.25">
      <c r="B96" s="17" t="s">
        <v>51</v>
      </c>
      <c r="C96" s="17"/>
      <c r="D96" s="17"/>
      <c r="E96" s="17"/>
      <c r="F96" s="17"/>
      <c r="G96" s="17"/>
      <c r="H96" s="17"/>
      <c r="I96" s="17"/>
      <c r="J96" s="14">
        <v>0.1</v>
      </c>
      <c r="K96" s="12">
        <f>K95*J96</f>
        <v>13301549.573575877</v>
      </c>
    </row>
    <row r="97" spans="2:11" x14ac:dyDescent="0.25">
      <c r="B97" s="17" t="s">
        <v>52</v>
      </c>
      <c r="C97" s="17"/>
      <c r="D97" s="17"/>
      <c r="E97" s="17"/>
      <c r="F97" s="17"/>
      <c r="G97" s="17"/>
      <c r="H97" s="17"/>
      <c r="I97" s="17"/>
      <c r="J97" s="14">
        <v>0.19</v>
      </c>
      <c r="K97" s="12">
        <f>+K96*J97</f>
        <v>2527294.4189794166</v>
      </c>
    </row>
    <row r="98" spans="2:11" ht="31.5" customHeight="1" x14ac:dyDescent="0.25">
      <c r="B98" s="18" t="s">
        <v>53</v>
      </c>
      <c r="C98" s="18"/>
      <c r="D98" s="18"/>
      <c r="E98" s="18"/>
      <c r="F98" s="18"/>
      <c r="G98" s="18"/>
      <c r="H98" s="18"/>
      <c r="I98" s="18"/>
      <c r="J98" s="18"/>
      <c r="K98" s="15">
        <f>+K95+K96+K97</f>
        <v>148844339.72831404</v>
      </c>
    </row>
  </sheetData>
  <mergeCells count="4">
    <mergeCell ref="B95:J95"/>
    <mergeCell ref="B96:I96"/>
    <mergeCell ref="B97:I97"/>
    <mergeCell ref="B98:J98"/>
  </mergeCells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Comercial</dc:creator>
  <cp:lastModifiedBy>Francisco Javier Niño Acevedo</cp:lastModifiedBy>
  <dcterms:created xsi:type="dcterms:W3CDTF">2025-01-29T17:11:08Z</dcterms:created>
  <dcterms:modified xsi:type="dcterms:W3CDTF">2025-05-05T20:51:56Z</dcterms:modified>
</cp:coreProperties>
</file>