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erzaaereacolombia-my.sharepoint.com/personal/pahola_tellez_fac_mil_co/Documents/CONTRATOS/CONTRATOS PAHO 2024/TIENDA VIRTUAL/OC. BOTAS COMBATE-2 - ST. SIERRA/"/>
    </mc:Choice>
  </mc:AlternateContent>
  <xr:revisionPtr revIDLastSave="0" documentId="8_{45305AD5-8957-43C6-8196-D499E5F40647}" xr6:coauthVersionLast="36" xr6:coauthVersionMax="36" xr10:uidLastSave="{00000000-0000-0000-0000-000000000000}"/>
  <bookViews>
    <workbookView xWindow="0" yWindow="0" windowWidth="28800" windowHeight="11625" xr2:uid="{9D580A54-9DF0-420B-99CD-802D093209E8}"/>
  </bookViews>
  <sheets>
    <sheet name="Hoj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G3" i="1"/>
  <c r="N3" i="1" l="1"/>
  <c r="J3" i="1"/>
  <c r="O3" i="1" l="1"/>
  <c r="P3" i="1" s="1"/>
  <c r="P4" i="1" s="1"/>
  <c r="H3" i="1"/>
  <c r="I3" i="1" s="1"/>
  <c r="D4" i="1"/>
  <c r="G5" i="1" s="1"/>
  <c r="G6" i="1" s="1"/>
  <c r="P5" i="1" l="1"/>
</calcChain>
</file>

<file path=xl/sharedStrings.xml><?xml version="1.0" encoding="utf-8"?>
<sst xmlns="http://schemas.openxmlformats.org/spreadsheetml/2006/main" count="18" uniqueCount="16">
  <si>
    <t>ITEM</t>
  </si>
  <si>
    <t>DESCRIPCION</t>
  </si>
  <si>
    <t>CANTIDAD CPA</t>
  </si>
  <si>
    <t>PRESUPUESTO OFICIAL ASIGNADO POR ITEM</t>
  </si>
  <si>
    <t>PRECIO DE 
REFERENCIA</t>
  </si>
  <si>
    <t>DIFERENCIA EN PESOS</t>
  </si>
  <si>
    <t xml:space="preserve">NECESIDAD REAL EDP </t>
  </si>
  <si>
    <t xml:space="preserve">CANTIDADES A AUMENTAR </t>
  </si>
  <si>
    <t xml:space="preserve">AJUSTE CANTIDAD </t>
  </si>
  <si>
    <t xml:space="preserve">SOBRANTE </t>
  </si>
  <si>
    <t xml:space="preserve">VALOR TOTAL OFERTADO MILFORT SAS
</t>
  </si>
  <si>
    <t>IVA</t>
  </si>
  <si>
    <t xml:space="preserve">VALOR TOTAL CON IVA </t>
  </si>
  <si>
    <t xml:space="preserve">VALOR TOTAL SIN IVA </t>
  </si>
  <si>
    <t>BOTAS DE COMBATEMEDIA CAÑA NEGRAS</t>
  </si>
  <si>
    <t xml:space="preserve">VALOR UNITARIO OFERTADOUnión Temporal QUESTALZ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</si>
</sst>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/>
    <xf numFmtId="44" fontId="0" fillId="0" borderId="1" xfId="0" applyNumberFormat="1" applyBorder="1"/>
    <xf numFmtId="43" fontId="0" fillId="0" borderId="1" xfId="1" applyFont="1" applyBorder="1"/>
    <xf numFmtId="43" fontId="0" fillId="0" borderId="1" xfId="0" applyNumberFormat="1" applyBorder="1"/>
    <xf numFmtId="164" fontId="0" fillId="0" borderId="1" xfId="1" applyNumberFormat="1" applyFont="1" applyBorder="1" applyAlignment="1">
      <alignment horizontal="center" vertical="center"/>
    </xf>
    <xf numFmtId="44" fontId="0" fillId="0" borderId="0" xfId="0" applyNumberFormat="1"/>
    <xf numFmtId="0" fontId="2" fillId="3" borderId="0" xfId="0" applyFont="1" applyFill="1" applyAlignment="1">
      <alignment horizontal="center" vertical="center"/>
    </xf>
    <xf numFmtId="43" fontId="0" fillId="0" borderId="0" xfId="0" applyNumberFormat="1"/>
    <xf numFmtId="0" fontId="0" fillId="6" borderId="0" xfId="0" applyFill="1"/>
    <xf numFmtId="44" fontId="0" fillId="6" borderId="0" xfId="0" applyNumberFormat="1" applyFill="1"/>
    <xf numFmtId="0" fontId="2" fillId="6" borderId="0" xfId="0" applyFont="1" applyFill="1" applyAlignment="1">
      <alignment horizontal="center" vertical="center"/>
    </xf>
    <xf numFmtId="44" fontId="2" fillId="6" borderId="0" xfId="0" applyNumberFormat="1" applyFont="1" applyFill="1"/>
    <xf numFmtId="44" fontId="0" fillId="7" borderId="0" xfId="0" applyNumberFormat="1" applyFill="1"/>
    <xf numFmtId="0" fontId="0" fillId="0" borderId="1" xfId="0" applyBorder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9</xdr:row>
      <xdr:rowOff>63500</xdr:rowOff>
    </xdr:from>
    <xdr:to>
      <xdr:col>5</xdr:col>
      <xdr:colOff>1016000</xdr:colOff>
      <xdr:row>16</xdr:row>
      <xdr:rowOff>21167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A66C35-8D6F-416C-A199-523CC7EAA50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2732" t="55667" r="26359" b="33210"/>
        <a:stretch/>
      </xdr:blipFill>
      <xdr:spPr bwMode="auto">
        <a:xfrm>
          <a:off x="836083" y="2413000"/>
          <a:ext cx="6106584" cy="12911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F32D9-7C7A-4296-9A26-2FE27F338A41}">
  <dimension ref="A2:P11"/>
  <sheetViews>
    <sheetView tabSelected="1" zoomScale="90" zoomScaleNormal="90" workbookViewId="0">
      <selection activeCell="C3" sqref="C3"/>
    </sheetView>
  </sheetViews>
  <sheetFormatPr baseColWidth="10" defaultRowHeight="15" x14ac:dyDescent="0.25"/>
  <cols>
    <col min="2" max="2" width="27.42578125" customWidth="1"/>
    <col min="3" max="3" width="14.140625" customWidth="1"/>
    <col min="4" max="4" width="18.7109375" customWidth="1"/>
    <col min="5" max="5" width="17.140625" bestFit="1" customWidth="1"/>
    <col min="6" max="6" width="16.7109375" bestFit="1" customWidth="1"/>
    <col min="7" max="7" width="22.85546875" customWidth="1"/>
    <col min="8" max="8" width="18.140625" customWidth="1"/>
    <col min="9" max="9" width="18.7109375" customWidth="1"/>
    <col min="10" max="10" width="16.140625" customWidth="1"/>
    <col min="11" max="11" width="14.5703125" customWidth="1"/>
    <col min="12" max="12" width="17.5703125" customWidth="1"/>
    <col min="13" max="13" width="13.7109375" customWidth="1"/>
    <col min="14" max="14" width="23.28515625" customWidth="1"/>
    <col min="15" max="15" width="19.140625" bestFit="1" customWidth="1"/>
    <col min="16" max="16" width="19.42578125" customWidth="1"/>
  </cols>
  <sheetData>
    <row r="2" spans="1:16" ht="50.2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" t="s">
        <v>15</v>
      </c>
      <c r="G2" s="3" t="s">
        <v>10</v>
      </c>
      <c r="H2" s="3" t="s">
        <v>11</v>
      </c>
      <c r="I2" s="3" t="s">
        <v>12</v>
      </c>
      <c r="J2" s="2" t="s">
        <v>5</v>
      </c>
      <c r="K2" s="4" t="s">
        <v>6</v>
      </c>
      <c r="L2" s="5" t="s">
        <v>7</v>
      </c>
      <c r="M2" s="5" t="s">
        <v>8</v>
      </c>
      <c r="N2" s="4" t="s">
        <v>13</v>
      </c>
      <c r="O2" s="4" t="s">
        <v>13</v>
      </c>
      <c r="P2" s="5" t="s">
        <v>13</v>
      </c>
    </row>
    <row r="3" spans="1:16" ht="30" x14ac:dyDescent="0.25">
      <c r="A3" s="6">
        <v>1</v>
      </c>
      <c r="B3" s="21" t="s">
        <v>14</v>
      </c>
      <c r="C3" s="7">
        <v>3727</v>
      </c>
      <c r="D3" s="8">
        <v>894285000</v>
      </c>
      <c r="E3" s="8">
        <v>178500</v>
      </c>
      <c r="F3" s="8">
        <v>192000</v>
      </c>
      <c r="G3" s="9">
        <f>+C3*F3</f>
        <v>715584000</v>
      </c>
      <c r="H3" s="9">
        <f>+G3*0.19</f>
        <v>135960960</v>
      </c>
      <c r="I3" s="9">
        <f>+G3+H3</f>
        <v>851544960</v>
      </c>
      <c r="J3" s="9">
        <f>+E3-F3</f>
        <v>-13500</v>
      </c>
      <c r="K3" s="10">
        <v>5400</v>
      </c>
      <c r="L3" s="11">
        <v>187</v>
      </c>
      <c r="M3" s="12">
        <f>+C3+L3</f>
        <v>3914</v>
      </c>
      <c r="N3" s="9">
        <f>+M3*F3</f>
        <v>751488000</v>
      </c>
      <c r="O3" s="9">
        <f>+N3*0.19</f>
        <v>142782720</v>
      </c>
      <c r="P3" s="9">
        <f>+N3+O3</f>
        <v>894270720</v>
      </c>
    </row>
    <row r="4" spans="1:16" x14ac:dyDescent="0.25">
      <c r="D4" s="13">
        <f>+SUM(D3:D3)</f>
        <v>894285000</v>
      </c>
      <c r="L4" s="16"/>
      <c r="M4" s="16"/>
      <c r="N4" s="17"/>
      <c r="P4" s="13">
        <f>+P3</f>
        <v>894270720</v>
      </c>
    </row>
    <row r="5" spans="1:16" x14ac:dyDescent="0.25">
      <c r="G5" s="13">
        <f>+D4-G3</f>
        <v>178701000</v>
      </c>
      <c r="H5" s="13"/>
      <c r="I5" s="13"/>
      <c r="L5" s="18"/>
      <c r="M5" s="18"/>
      <c r="N5" s="19"/>
      <c r="O5" s="14" t="s">
        <v>9</v>
      </c>
      <c r="P5" s="20">
        <f>+D4-P4</f>
        <v>14280</v>
      </c>
    </row>
    <row r="6" spans="1:16" x14ac:dyDescent="0.25">
      <c r="G6" s="13">
        <f>+G5/F3</f>
        <v>930.734375</v>
      </c>
      <c r="H6" s="13"/>
      <c r="I6" s="13"/>
    </row>
    <row r="9" spans="1:16" x14ac:dyDescent="0.25">
      <c r="G9" s="13"/>
      <c r="H9" s="13"/>
      <c r="I9" s="13"/>
    </row>
    <row r="11" spans="1:16" x14ac:dyDescent="0.25">
      <c r="L11" s="1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2cc9ee-4f84-46e6-b6bb-c9dddf3e19e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212449BA67F42A3FEAF18820E77F3" ma:contentTypeVersion="16" ma:contentTypeDescription="Create a new document." ma:contentTypeScope="" ma:versionID="b1222df5b1c456c622a7ad12e934706e">
  <xsd:schema xmlns:xsd="http://www.w3.org/2001/XMLSchema" xmlns:xs="http://www.w3.org/2001/XMLSchema" xmlns:p="http://schemas.microsoft.com/office/2006/metadata/properties" xmlns:ns3="192cc9ee-4f84-46e6-b6bb-c9dddf3e19e9" xmlns:ns4="8d55de0c-ddc9-4ebe-be86-a89a9f98eec8" targetNamespace="http://schemas.microsoft.com/office/2006/metadata/properties" ma:root="true" ma:fieldsID="57f570fbcfa4e87854b85b9db884d58a" ns3:_="" ns4:_="">
    <xsd:import namespace="192cc9ee-4f84-46e6-b6bb-c9dddf3e19e9"/>
    <xsd:import namespace="8d55de0c-ddc9-4ebe-be86-a89a9f98ee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cc9ee-4f84-46e6-b6bb-c9dddf3e1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5de0c-ddc9-4ebe-be86-a89a9f98ee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8D2771-3F24-43EA-B732-656163EC21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FA73E5-339E-4AA3-8A8F-2DC9F74B3CD5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8d55de0c-ddc9-4ebe-be86-a89a9f98eec8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92cc9ee-4f84-46e6-b6bb-c9dddf3e19e9"/>
  </ds:schemaRefs>
</ds:datastoreItem>
</file>

<file path=customXml/itemProps3.xml><?xml version="1.0" encoding="utf-8"?>
<ds:datastoreItem xmlns:ds="http://schemas.openxmlformats.org/officeDocument/2006/customXml" ds:itemID="{17CFB708-9E0F-401A-A9C8-0F4DB5C3B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cc9ee-4f84-46e6-b6bb-c9dddf3e19e9"/>
    <ds:schemaRef ds:uri="8d55de0c-ddc9-4ebe-be86-a89a9f98ee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MY. ANGELO RANGEL FLOREZ MOSQUERA</dc:creator>
  <cp:lastModifiedBy>PAHOLA PATRICIA TELLEZ BASANTE</cp:lastModifiedBy>
  <dcterms:created xsi:type="dcterms:W3CDTF">2024-08-26T20:12:33Z</dcterms:created>
  <dcterms:modified xsi:type="dcterms:W3CDTF">2024-08-28T16:07:07Z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0x010100481212449BA67F42A3FEAF18820E77F3</vt:lpwstr>
  </property>
</Properties>
</file>