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C:\Users\FNinoAce\Desktop\FJNA 2023\5. SUPERVISION FRANCISCO\ORDEN DE COMPRA ASEO 113154 DE 2023\ADICION\"/>
    </mc:Choice>
  </mc:AlternateContent>
  <xr:revisionPtr revIDLastSave="0" documentId="13_ncr:1_{FB6CA8C1-6FF9-4610-B999-83E9A5342615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Cotizac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Q14" i="1" l="1"/>
  <c r="Q13" i="1"/>
  <c r="Q12" i="1"/>
  <c r="Q11" i="1"/>
  <c r="N8" i="1"/>
  <c r="Q8" i="1" l="1"/>
  <c r="D3" i="1"/>
</calcChain>
</file>

<file path=xl/sharedStrings.xml><?xml version="1.0" encoding="utf-8"?>
<sst xmlns="http://schemas.openxmlformats.org/spreadsheetml/2006/main" count="41" uniqueCount="39">
  <si>
    <t>Cotización Aseo y Cafetería</t>
  </si>
  <si>
    <t xml:space="preserve">Región de Cobertura: </t>
  </si>
  <si>
    <t xml:space="preserve">Nombre del Proveedor: </t>
  </si>
  <si>
    <t>UNION TEMPORAL ECOLIMPIEZA 4G</t>
  </si>
  <si>
    <t>Paquete de Servicios</t>
  </si>
  <si>
    <t>Valores</t>
  </si>
  <si>
    <t>Item</t>
  </si>
  <si>
    <t>Categoría</t>
  </si>
  <si>
    <t>Servicio</t>
  </si>
  <si>
    <t>Característica 1</t>
  </si>
  <si>
    <t>Disponibilidad</t>
  </si>
  <si>
    <t>Cantidad</t>
  </si>
  <si>
    <t>Unidad</t>
  </si>
  <si>
    <t>Vigencia / Unidad</t>
  </si>
  <si>
    <t>Valor unitario</t>
  </si>
  <si>
    <t>Descuento %</t>
  </si>
  <si>
    <t>Precio Unitario con Descuento</t>
  </si>
  <si>
    <t>Nuevo precio cláusula 8</t>
  </si>
  <si>
    <t>Valor Mensual / Valor X Unidad</t>
  </si>
  <si>
    <t>Recargo por Trabajo nocturno, extra, dominical y festivo</t>
  </si>
  <si>
    <t>Recargo por dotación especial</t>
  </si>
  <si>
    <t>Valor Total</t>
  </si>
  <si>
    <t>Servicio de Personal</t>
  </si>
  <si>
    <t>Tiempo Completo</t>
  </si>
  <si>
    <t>Mes</t>
  </si>
  <si>
    <t>Operario de mantenimiento capacitado para trabajo en alturas</t>
  </si>
  <si>
    <t>1. Si requiere agregue o elimine filas</t>
  </si>
  <si>
    <t>.Recargo por Trabajo nocturno, extra, dominical y festivo</t>
  </si>
  <si>
    <t>Gravámenes adicionales*</t>
  </si>
  <si>
    <t>Subtotal</t>
  </si>
  <si>
    <t>Gravámenes adicionales (estampillas)</t>
  </si>
  <si>
    <t>% AIU</t>
  </si>
  <si>
    <t>No</t>
  </si>
  <si>
    <t>Descripción</t>
  </si>
  <si>
    <t>Porcentaje</t>
  </si>
  <si>
    <t>ESTAMPILLA UPTC</t>
  </si>
  <si>
    <t>Total</t>
  </si>
  <si>
    <t>Total porcentaje:</t>
  </si>
  <si>
    <t>IVA 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</si>
</sst>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26"/>
      <color rgb="FF1C4F9E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8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Protection="1">
      <protection hidden="1"/>
    </xf>
    <xf numFmtId="0" fontId="5" fillId="0" borderId="0" xfId="0" applyFont="1" applyProtection="1">
      <protection hidden="1"/>
    </xf>
    <xf numFmtId="44" fontId="5" fillId="0" borderId="0" xfId="1" applyFont="1" applyFill="1" applyProtection="1"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alignment horizontal="left" vertical="center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165" fontId="11" fillId="0" borderId="6" xfId="0" applyNumberFormat="1" applyFont="1" applyBorder="1" applyAlignment="1" applyProtection="1">
      <alignment horizontal="center" vertical="center" wrapText="1"/>
      <protection hidden="1"/>
    </xf>
    <xf numFmtId="166" fontId="11" fillId="5" borderId="6" xfId="2" applyNumberFormat="1" applyFont="1" applyFill="1" applyBorder="1" applyAlignment="1" applyProtection="1">
      <alignment horizontal="center" vertical="center" wrapText="1"/>
      <protection locked="0"/>
    </xf>
    <xf numFmtId="165" fontId="11" fillId="5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Border="1" applyAlignment="1">
      <alignment horizontal="center" vertical="center" wrapText="1"/>
    </xf>
    <xf numFmtId="0" fontId="12" fillId="0" borderId="0" xfId="0" applyFont="1" applyProtection="1">
      <protection hidden="1"/>
    </xf>
    <xf numFmtId="44" fontId="12" fillId="0" borderId="0" xfId="1" applyFont="1" applyFill="1" applyProtection="1">
      <protection hidden="1"/>
    </xf>
    <xf numFmtId="0" fontId="13" fillId="0" borderId="0" xfId="0" applyFont="1" applyProtection="1">
      <protection hidden="1"/>
    </xf>
    <xf numFmtId="165" fontId="15" fillId="4" borderId="9" xfId="1" applyNumberFormat="1" applyFont="1" applyFill="1" applyBorder="1" applyAlignment="1" applyProtection="1">
      <alignment horizontal="right" vertical="center"/>
      <protection hidden="1"/>
    </xf>
    <xf numFmtId="0" fontId="16" fillId="6" borderId="5" xfId="3" applyFont="1" applyFill="1" applyBorder="1" applyAlignment="1" applyProtection="1">
      <alignment horizontal="left" vertical="center"/>
      <protection hidden="1"/>
    </xf>
    <xf numFmtId="0" fontId="16" fillId="6" borderId="0" xfId="3" applyFont="1" applyFill="1" applyAlignment="1" applyProtection="1">
      <alignment horizontal="center" vertical="center"/>
      <protection hidden="1"/>
    </xf>
    <xf numFmtId="0" fontId="12" fillId="0" borderId="0" xfId="3" applyAlignment="1" applyProtection="1">
      <alignment vertical="center"/>
      <protection hidden="1"/>
    </xf>
    <xf numFmtId="0" fontId="14" fillId="4" borderId="6" xfId="0" applyFont="1" applyFill="1" applyBorder="1" applyAlignment="1" applyProtection="1">
      <alignment horizontal="left" vertical="center" wrapText="1"/>
      <protection hidden="1"/>
    </xf>
    <xf numFmtId="165" fontId="15" fillId="4" borderId="6" xfId="1" applyNumberFormat="1" applyFont="1" applyFill="1" applyBorder="1" applyAlignment="1" applyProtection="1">
      <alignment horizontal="right" vertical="center"/>
      <protection hidden="1"/>
    </xf>
    <xf numFmtId="0" fontId="16" fillId="6" borderId="10" xfId="3" applyFont="1" applyFill="1" applyBorder="1" applyAlignment="1" applyProtection="1">
      <alignment horizontal="left" vertical="center"/>
      <protection hidden="1"/>
    </xf>
    <xf numFmtId="0" fontId="16" fillId="6" borderId="11" xfId="3" applyFont="1" applyFill="1" applyBorder="1" applyAlignment="1" applyProtection="1">
      <alignment horizontal="center" vertical="center"/>
      <protection hidden="1"/>
    </xf>
    <xf numFmtId="9" fontId="17" fillId="4" borderId="9" xfId="2" applyFont="1" applyFill="1" applyBorder="1" applyAlignment="1" applyProtection="1">
      <alignment horizontal="right" vertical="center"/>
      <protection hidden="1"/>
    </xf>
    <xf numFmtId="0" fontId="2" fillId="7" borderId="12" xfId="3" applyFont="1" applyFill="1" applyBorder="1" applyAlignment="1" applyProtection="1">
      <alignment horizontal="center" vertical="center" wrapText="1"/>
      <protection hidden="1"/>
    </xf>
    <xf numFmtId="165" fontId="18" fillId="4" borderId="6" xfId="1" applyNumberFormat="1" applyFont="1" applyFill="1" applyBorder="1" applyAlignment="1" applyProtection="1">
      <alignment horizontal="right" vertical="center"/>
      <protection hidden="1"/>
    </xf>
    <xf numFmtId="0" fontId="19" fillId="0" borderId="6" xfId="3" applyFont="1" applyBorder="1" applyAlignment="1" applyProtection="1">
      <alignment horizontal="center" vertical="center" wrapText="1"/>
      <protection hidden="1"/>
    </xf>
    <xf numFmtId="10" fontId="12" fillId="0" borderId="6" xfId="4" applyNumberFormat="1" applyFont="1" applyFill="1" applyBorder="1" applyAlignment="1" applyProtection="1">
      <alignment horizontal="center" vertical="center" wrapText="1"/>
      <protection hidden="1"/>
    </xf>
    <xf numFmtId="10" fontId="19" fillId="0" borderId="6" xfId="4" applyNumberFormat="1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Protection="1">
      <protection hidden="1"/>
    </xf>
    <xf numFmtId="165" fontId="17" fillId="4" borderId="6" xfId="1" applyNumberFormat="1" applyFont="1" applyFill="1" applyBorder="1" applyAlignment="1" applyProtection="1">
      <alignment horizontal="right" vertical="center"/>
      <protection hidden="1"/>
    </xf>
    <xf numFmtId="0" fontId="19" fillId="0" borderId="7" xfId="3" applyFont="1" applyBorder="1" applyAlignment="1" applyProtection="1">
      <alignment horizontal="right" vertical="center"/>
      <protection hidden="1"/>
    </xf>
    <xf numFmtId="0" fontId="19" fillId="0" borderId="8" xfId="3" applyFont="1" applyBorder="1" applyAlignment="1" applyProtection="1">
      <alignment horizontal="right" vertical="center"/>
      <protection hidden="1"/>
    </xf>
    <xf numFmtId="0" fontId="14" fillId="4" borderId="7" xfId="0" applyFont="1" applyFill="1" applyBorder="1" applyAlignment="1" applyProtection="1">
      <alignment horizontal="left" vertical="center" wrapText="1"/>
      <protection hidden="1"/>
    </xf>
    <xf numFmtId="0" fontId="14" fillId="4" borderId="8" xfId="0" applyFont="1" applyFill="1" applyBorder="1" applyAlignment="1" applyProtection="1">
      <alignment horizontal="left" vertical="center" wrapText="1"/>
      <protection hidden="1"/>
    </xf>
    <xf numFmtId="0" fontId="14" fillId="4" borderId="6" xfId="0" applyFont="1" applyFill="1" applyBorder="1" applyAlignment="1" applyProtection="1">
      <alignment horizontal="left" vertical="center" wrapText="1"/>
      <protection hidden="1"/>
    </xf>
    <xf numFmtId="0" fontId="2" fillId="7" borderId="7" xfId="3" applyFont="1" applyFill="1" applyBorder="1" applyAlignment="1" applyProtection="1">
      <alignment horizontal="center" vertical="center" wrapText="1"/>
      <protection hidden="1"/>
    </xf>
    <xf numFmtId="0" fontId="2" fillId="7" borderId="13" xfId="3" applyFont="1" applyFill="1" applyBorder="1" applyAlignment="1" applyProtection="1">
      <alignment horizontal="center" vertical="center" wrapText="1"/>
      <protection hidden="1"/>
    </xf>
    <xf numFmtId="0" fontId="2" fillId="7" borderId="8" xfId="3" applyFont="1" applyFill="1" applyBorder="1" applyAlignment="1" applyProtection="1">
      <alignment horizontal="center" vertical="center" wrapText="1"/>
      <protection hidden="1"/>
    </xf>
    <xf numFmtId="49" fontId="12" fillId="0" borderId="7" xfId="4" applyNumberFormat="1" applyFont="1" applyFill="1" applyBorder="1" applyAlignment="1" applyProtection="1">
      <alignment horizontal="center" vertical="center" wrapText="1"/>
      <protection hidden="1"/>
    </xf>
    <xf numFmtId="49" fontId="12" fillId="0" borderId="13" xfId="4" applyNumberFormat="1" applyFont="1" applyFill="1" applyBorder="1" applyAlignment="1" applyProtection="1">
      <alignment horizontal="center" vertical="center" wrapText="1"/>
      <protection hidden="1"/>
    </xf>
    <xf numFmtId="49" fontId="12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alignment horizontal="left" vertical="center"/>
      <protection hidden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 hidden="1"/>
    </xf>
    <xf numFmtId="0" fontId="8" fillId="5" borderId="3" xfId="0" applyFont="1" applyFill="1" applyBorder="1" applyAlignment="1" applyProtection="1">
      <alignment horizontal="center" vertical="center" wrapText="1"/>
      <protection locked="0" hidden="1"/>
    </xf>
    <xf numFmtId="0" fontId="8" fillId="5" borderId="2" xfId="0" applyFont="1" applyFill="1" applyBorder="1" applyAlignment="1" applyProtection="1">
      <alignment horizontal="center" vertical="center" wrapText="1"/>
      <protection locked="0" hidden="1"/>
    </xf>
    <xf numFmtId="0" fontId="9" fillId="6" borderId="0" xfId="0" applyFont="1" applyFill="1" applyAlignment="1" applyProtection="1">
      <alignment horizontal="center" vertical="center"/>
      <protection hidden="1"/>
    </xf>
    <xf numFmtId="0" fontId="9" fillId="6" borderId="4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43" fontId="9" fillId="0" borderId="0" xfId="5" applyFont="1" applyProtection="1">
      <protection hidden="1"/>
    </xf>
  </cellXfs>
  <cellStyles count="6">
    <cellStyle name="Millares" xfId="5" builtinId="3"/>
    <cellStyle name="Moneda" xfId="1" builtinId="4"/>
    <cellStyle name="Normal" xfId="0" builtinId="0"/>
    <cellStyle name="Normal 2" xfId="3" xr:uid="{38A881BE-B015-4B1B-BBC1-4E29F773B50D}"/>
    <cellStyle name="Porcentaje" xfId="2" builtinId="5"/>
    <cellStyle name="Porcentaje 2" xfId="4" xr:uid="{C3C08422-6DF5-4A1B-9B3D-67B6D538BA58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193296</xdr:colOff>
      <xdr:row>0</xdr:row>
      <xdr:rowOff>586299</xdr:rowOff>
    </xdr:from>
    <xdr:to>
      <xdr:col>13</xdr:col>
      <xdr:colOff>45063</xdr:colOff>
      <xdr:row>1</xdr:row>
      <xdr:rowOff>61332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6779B5-6C1F-44C6-9C80-700F995EF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5071" y="586299"/>
          <a:ext cx="5795367" cy="655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us/Documents/1.%20EVENTOS%20DE%20COTIZADOS%204G/8.%20REG%208%20TUNJA-YOPAL/39.%20154423-RAMA%20JUDICIAL%20-%20DIRECCION%20EJECUTIVA%20SECCIONAL%20DE%20ADMINISTRACION%20JUDICIAL%20TUNJA/amp_aseo_y_cafeteria_g4-v35-16_06_2023-1544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de Cotización General"/>
      <sheetName val="Detalle Especificaciones"/>
      <sheetName val="Detalle Bienes de Aseo y Caf"/>
      <sheetName val="Resumen - CSV"/>
      <sheetName val="Cotizacion Bienes de Aseo y Ca"/>
      <sheetName val="Cotizacion"/>
      <sheetName val="Inicio"/>
      <sheetName val="BienesPrioritarios"/>
      <sheetName val="Minimos"/>
      <sheetName val="ConsolidadoServicios"/>
      <sheetName val="solCotizacionCSV_es"/>
      <sheetName val="Listas"/>
      <sheetName val="ClasifiPersonal"/>
      <sheetName val="Maximos"/>
      <sheetName val="TablaDinamica"/>
      <sheetName val="temp"/>
      <sheetName val="Precios"/>
    </sheetNames>
    <sheetDataSet>
      <sheetData sheetId="0">
        <row r="9">
          <cell r="H9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topLeftCell="E1" zoomScale="80" zoomScaleNormal="80" workbookViewId="0">
      <selection activeCell="N11" sqref="N11"/>
    </sheetView>
  </sheetViews>
  <sheetFormatPr baseColWidth="10" defaultColWidth="11.42578125" defaultRowHeight="35.25" customHeight="1" x14ac:dyDescent="0.2"/>
  <cols>
    <col min="1" max="1" width="4.42578125" style="4" customWidth="1"/>
    <col min="2" max="2" width="6.42578125" style="2" customWidth="1"/>
    <col min="3" max="3" width="28.5703125" style="2" customWidth="1"/>
    <col min="4" max="4" width="29" style="2" customWidth="1"/>
    <col min="5" max="5" width="39.42578125" style="2" customWidth="1"/>
    <col min="6" max="6" width="20.140625" style="2" customWidth="1"/>
    <col min="7" max="7" width="17.42578125" style="2" customWidth="1"/>
    <col min="8" max="8" width="10.42578125" style="2" customWidth="1"/>
    <col min="9" max="9" width="17.42578125" style="2" customWidth="1"/>
    <col min="10" max="10" width="24.42578125" style="2" customWidth="1"/>
    <col min="11" max="11" width="13.85546875" style="2" customWidth="1"/>
    <col min="12" max="12" width="25.42578125" style="2" customWidth="1"/>
    <col min="13" max="13" width="28.5703125" style="2" customWidth="1"/>
    <col min="14" max="14" width="27.5703125" style="2" customWidth="1"/>
    <col min="15" max="15" width="31.85546875" style="2" customWidth="1"/>
    <col min="16" max="16" width="28.42578125" style="2" customWidth="1"/>
    <col min="17" max="17" width="39.42578125" style="2" customWidth="1"/>
    <col min="18" max="18" width="15.140625" style="3" bestFit="1" customWidth="1"/>
    <col min="19" max="19" width="15.85546875" style="2" bestFit="1" customWidth="1"/>
    <col min="20" max="21" width="15.42578125" style="2" bestFit="1" customWidth="1"/>
    <col min="22" max="22" width="16.42578125" style="2" bestFit="1" customWidth="1"/>
    <col min="23" max="23" width="15.85546875" style="2" bestFit="1" customWidth="1"/>
    <col min="24" max="16384" width="11.42578125" style="2"/>
  </cols>
  <sheetData>
    <row r="1" spans="1:18" ht="55.5" customHeight="1" x14ac:dyDescent="0.2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9" customHeight="1" x14ac:dyDescent="0.2">
      <c r="F2" s="5"/>
    </row>
    <row r="3" spans="1:18" ht="35.25" customHeight="1" x14ac:dyDescent="0.25">
      <c r="B3" s="45" t="s">
        <v>1</v>
      </c>
      <c r="C3" s="46"/>
      <c r="D3" s="47">
        <f>'[1]Solicitud de Cotización General'!H9</f>
        <v>8</v>
      </c>
      <c r="E3" s="48"/>
      <c r="F3"/>
      <c r="G3"/>
      <c r="H3"/>
      <c r="I3"/>
      <c r="J3"/>
      <c r="K3"/>
      <c r="L3"/>
      <c r="M3"/>
      <c r="N3"/>
      <c r="O3"/>
      <c r="P3"/>
      <c r="Q3"/>
    </row>
    <row r="4" spans="1:18" ht="35.25" customHeight="1" x14ac:dyDescent="0.2">
      <c r="B4" s="6" t="s">
        <v>2</v>
      </c>
      <c r="C4" s="7"/>
      <c r="D4" s="49" t="s">
        <v>3</v>
      </c>
      <c r="E4" s="50"/>
      <c r="F4" s="50"/>
      <c r="G4" s="50"/>
      <c r="H4" s="50"/>
      <c r="I4" s="50"/>
      <c r="J4" s="50"/>
      <c r="K4" s="50"/>
      <c r="L4" s="50"/>
      <c r="M4" s="51"/>
    </row>
    <row r="5" spans="1:18" ht="12.75" customHeight="1" x14ac:dyDescent="0.2"/>
    <row r="6" spans="1:18" ht="35.25" customHeight="1" x14ac:dyDescent="0.2">
      <c r="B6" s="52" t="s">
        <v>4</v>
      </c>
      <c r="C6" s="52"/>
      <c r="D6" s="52"/>
      <c r="E6" s="52"/>
      <c r="F6" s="52"/>
      <c r="G6" s="52"/>
      <c r="H6" s="52"/>
      <c r="I6" s="53"/>
      <c r="J6" s="54" t="s">
        <v>5</v>
      </c>
      <c r="K6" s="52"/>
      <c r="L6" s="52"/>
      <c r="M6" s="52"/>
      <c r="N6" s="52"/>
      <c r="O6" s="52"/>
      <c r="P6" s="52"/>
      <c r="Q6" s="52"/>
    </row>
    <row r="7" spans="1:18" ht="47.25" customHeight="1" x14ac:dyDescent="0.2"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  <c r="J7" s="8" t="s">
        <v>14</v>
      </c>
      <c r="K7" s="8" t="s">
        <v>15</v>
      </c>
      <c r="L7" s="8" t="s">
        <v>16</v>
      </c>
      <c r="M7" s="8" t="s">
        <v>17</v>
      </c>
      <c r="N7" s="8" t="s">
        <v>18</v>
      </c>
      <c r="O7" s="8" t="s">
        <v>19</v>
      </c>
      <c r="P7" s="8" t="s">
        <v>20</v>
      </c>
      <c r="Q7" s="8" t="s">
        <v>21</v>
      </c>
    </row>
    <row r="8" spans="1:18" s="14" customFormat="1" ht="35.25" customHeight="1" x14ac:dyDescent="0.2">
      <c r="A8" s="4" t="b">
        <v>1</v>
      </c>
      <c r="B8" s="9">
        <v>2</v>
      </c>
      <c r="C8" s="9" t="s">
        <v>22</v>
      </c>
      <c r="D8" s="9" t="s">
        <v>25</v>
      </c>
      <c r="E8" s="9" t="s">
        <v>25</v>
      </c>
      <c r="F8" s="9" t="s">
        <v>23</v>
      </c>
      <c r="G8" s="9">
        <v>3</v>
      </c>
      <c r="H8" s="9" t="s">
        <v>24</v>
      </c>
      <c r="I8" s="9">
        <v>1.5</v>
      </c>
      <c r="J8" s="10">
        <v>2200293</v>
      </c>
      <c r="K8" s="11"/>
      <c r="L8" s="10">
        <v>2200293</v>
      </c>
      <c r="M8" s="10">
        <v>2222518.1800000002</v>
      </c>
      <c r="N8" s="10">
        <f>+M8*G8</f>
        <v>6667554.540000001</v>
      </c>
      <c r="O8" s="12"/>
      <c r="P8" s="10"/>
      <c r="Q8" s="13">
        <f>I8*N8</f>
        <v>10001331.810000002</v>
      </c>
      <c r="R8" s="15"/>
    </row>
    <row r="9" spans="1:18" ht="35.25" customHeight="1" x14ac:dyDescent="0.2">
      <c r="B9" s="4" t="s">
        <v>26</v>
      </c>
      <c r="J9" s="4">
        <v>0</v>
      </c>
      <c r="M9" s="16"/>
      <c r="O9" s="35" t="s">
        <v>27</v>
      </c>
      <c r="P9" s="36"/>
      <c r="Q9" s="17">
        <v>0</v>
      </c>
    </row>
    <row r="10" spans="1:18" ht="35.25" customHeight="1" x14ac:dyDescent="0.2">
      <c r="B10" s="18" t="s">
        <v>28</v>
      </c>
      <c r="C10" s="19"/>
      <c r="D10" s="19"/>
      <c r="E10" s="19"/>
      <c r="F10" s="19"/>
      <c r="G10" s="19"/>
      <c r="H10" s="19"/>
      <c r="I10" s="19"/>
      <c r="O10" s="35" t="s">
        <v>20</v>
      </c>
      <c r="P10" s="36"/>
      <c r="Q10" s="17">
        <v>0</v>
      </c>
    </row>
    <row r="11" spans="1:18" ht="35.25" customHeight="1" x14ac:dyDescent="0.2">
      <c r="B11" s="20"/>
      <c r="C11" s="20"/>
      <c r="D11" s="20"/>
      <c r="E11" s="20"/>
      <c r="F11" s="20"/>
      <c r="G11" s="20"/>
      <c r="O11" s="37" t="s">
        <v>29</v>
      </c>
      <c r="P11" s="37"/>
      <c r="Q11" s="32">
        <f>+SUM(Q8:Q10)</f>
        <v>10001331.810000002</v>
      </c>
    </row>
    <row r="12" spans="1:18" ht="35.25" customHeight="1" x14ac:dyDescent="0.2">
      <c r="B12" s="23" t="s">
        <v>30</v>
      </c>
      <c r="C12" s="24"/>
      <c r="D12" s="24"/>
      <c r="E12" s="24"/>
      <c r="F12" s="24"/>
      <c r="G12" s="24"/>
      <c r="O12" s="21" t="s">
        <v>31</v>
      </c>
      <c r="P12" s="25">
        <v>0.1</v>
      </c>
      <c r="Q12" s="22">
        <f>+Q11*P12</f>
        <v>1000133.1810000003</v>
      </c>
    </row>
    <row r="13" spans="1:18" ht="35.25" customHeight="1" x14ac:dyDescent="0.2">
      <c r="B13" s="26" t="s">
        <v>32</v>
      </c>
      <c r="C13" s="38" t="s">
        <v>33</v>
      </c>
      <c r="D13" s="39"/>
      <c r="E13" s="39"/>
      <c r="F13" s="40"/>
      <c r="G13" s="26" t="s">
        <v>34</v>
      </c>
      <c r="O13" s="37" t="s">
        <v>38</v>
      </c>
      <c r="P13" s="37"/>
      <c r="Q13" s="27">
        <f>+Q12*19%</f>
        <v>190025.30439000006</v>
      </c>
    </row>
    <row r="14" spans="1:18" ht="35.25" customHeight="1" x14ac:dyDescent="0.2">
      <c r="B14" s="28">
        <v>1</v>
      </c>
      <c r="C14" s="41" t="s">
        <v>35</v>
      </c>
      <c r="D14" s="42"/>
      <c r="E14" s="42"/>
      <c r="F14" s="43"/>
      <c r="G14" s="29">
        <v>0.01</v>
      </c>
      <c r="O14" s="37" t="s">
        <v>36</v>
      </c>
      <c r="P14" s="37"/>
      <c r="Q14" s="32">
        <f>+SUM(Q11:Q13)</f>
        <v>11191490.295390002</v>
      </c>
    </row>
    <row r="15" spans="1:18" ht="35.25" customHeight="1" x14ac:dyDescent="0.2">
      <c r="B15" s="20"/>
      <c r="C15" s="20"/>
      <c r="D15" s="20"/>
      <c r="E15" s="33" t="s">
        <v>37</v>
      </c>
      <c r="F15" s="34"/>
      <c r="G15" s="30">
        <v>0.01</v>
      </c>
    </row>
    <row r="17" spans="15:17" ht="35.25" customHeight="1" x14ac:dyDescent="0.2">
      <c r="O17" s="55">
        <f>+Q14/3</f>
        <v>3730496.7651300007</v>
      </c>
    </row>
    <row r="19" spans="15:17" ht="35.25" customHeight="1" x14ac:dyDescent="0.2">
      <c r="P19" s="32"/>
    </row>
    <row r="23" spans="15:17" ht="35.25" customHeight="1" x14ac:dyDescent="0.2">
      <c r="Q23" s="31"/>
    </row>
  </sheetData>
  <mergeCells count="14">
    <mergeCell ref="B1:Q1"/>
    <mergeCell ref="B3:C3"/>
    <mergeCell ref="D3:E3"/>
    <mergeCell ref="D4:M4"/>
    <mergeCell ref="B6:I6"/>
    <mergeCell ref="J6:Q6"/>
    <mergeCell ref="E15:F15"/>
    <mergeCell ref="O9:P9"/>
    <mergeCell ref="O10:P10"/>
    <mergeCell ref="O11:P11"/>
    <mergeCell ref="C13:F13"/>
    <mergeCell ref="O13:P13"/>
    <mergeCell ref="C14:F14"/>
    <mergeCell ref="O14:P14"/>
  </mergeCells>
  <conditionalFormatting sqref="D3:E3">
    <cfRule type="cellIs" dxfId="6" priority="4" operator="equal">
      <formula>0</formula>
    </cfRule>
  </conditionalFormatting>
  <conditionalFormatting sqref="Q9">
    <cfRule type="expression" dxfId="5" priority="12">
      <formula>ISERROR($G10)</formula>
    </cfRule>
  </conditionalFormatting>
  <conditionalFormatting sqref="Q11">
    <cfRule type="expression" dxfId="4" priority="8">
      <formula>ISERROR($J9)</formula>
    </cfRule>
  </conditionalFormatting>
  <conditionalFormatting sqref="Q11:Q14">
    <cfRule type="expression" dxfId="3" priority="3">
      <formula>ISERROR($Q11)</formula>
    </cfRule>
  </conditionalFormatting>
  <conditionalFormatting sqref="Q14">
    <cfRule type="expression" dxfId="2" priority="11">
      <formula>ISERROR($J15)</formula>
    </cfRule>
  </conditionalFormatting>
  <conditionalFormatting sqref="P19">
    <cfRule type="expression" dxfId="1" priority="2">
      <formula>ISERROR($J17)</formula>
    </cfRule>
  </conditionalFormatting>
  <conditionalFormatting sqref="P19">
    <cfRule type="expression" dxfId="0" priority="1">
      <formula>ISERROR($Q19)</formula>
    </cfRule>
  </conditionalFormatting>
  <dataValidations count="10">
    <dataValidation type="decimal" allowBlank="1" showInputMessage="1" showErrorMessage="1" sqref="G14" xr:uid="{1861C76B-A8C7-4E2A-B212-DFEE79320343}">
      <formula1>0</formula1>
      <formula2>1</formula2>
    </dataValidation>
    <dataValidation type="decimal" allowBlank="1" showInputMessage="1" showErrorMessage="1" errorTitle="Error" error="Mayor a 1" promptTitle="Porcentaje de AIU" prompt="Mayor a 1" sqref="XEO9:XFD9 B9:L9 R9:XEM9" xr:uid="{3BBC5C38-C0B2-4744-A6DA-27B956A7F247}">
      <formula1>0.011</formula1>
      <formula2>R12</formula2>
    </dataValidation>
    <dataValidation type="decimal" allowBlank="1" showInputMessage="1" showErrorMessage="1" errorTitle="Error" error="Mayor a 1" sqref="Q9:Q10" xr:uid="{E4788593-F3CE-4BAF-A814-F849F0698731}">
      <formula1>0.011</formula1>
      <formula2>AF12</formula2>
    </dataValidation>
    <dataValidation type="decimal" allowBlank="1" showInputMessage="1" showErrorMessage="1" errorTitle="Error" error="Mayor a 1" promptTitle="Porcentaje de AIU" prompt="Mayor a 1" sqref="N9" xr:uid="{0013DB05-7B89-41AF-B733-868AC5E354B8}">
      <formula1>0.011</formula1>
      <formula2>AC12</formula2>
    </dataValidation>
    <dataValidation type="list" allowBlank="1" showInputMessage="1" showErrorMessage="1" sqref="D4" xr:uid="{10324387-2066-4E98-8345-FEFF38D3EBA2}">
      <formula1>INDIRECT("regioncobertura"&amp;$D$3)</formula1>
    </dataValidation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P12" xr:uid="{F6103D36-85C8-4A5D-A8BF-65A25FD8B330}">
      <formula1>0.01</formula1>
      <formula2>#REF!</formula2>
    </dataValidation>
    <dataValidation type="decimal" allowBlank="1" showInputMessage="1" showErrorMessage="1" errorTitle="Error" error="Mayor a 1" promptTitle="Porcentaje de AIU" prompt="Mayor a 1" sqref="XEN9" xr:uid="{B572CF85-8833-498C-9759-7F28B9914E8C}">
      <formula1>0.011</formula1>
      <formula2>A12</formula2>
    </dataValidation>
    <dataValidation type="decimal" allowBlank="1" showInputMessage="1" showErrorMessage="1" errorTitle="Error" error="Mayor a 1" promptTitle="Porcentaje de AIU" prompt="Mayor a 1" sqref="A9" xr:uid="{7BB39EDE-D029-4986-8343-3240B718FFA4}">
      <formula1>0.011</formula1>
      <formula2>#REF!</formula2>
    </dataValidation>
    <dataValidation type="custom" operator="greaterThanOrEqual" allowBlank="1" showInputMessage="1" showErrorMessage="1" errorTitle="Error" error="El porcentaje que ingreso no esta en este rango 0%-100%, o el resultado del descuento en menor al precio piso $ 2,200,293" promptTitle="Porcentaje Descuento" prompt="Ingrese % de descuento de 0%-100% y el resultado del descuento no puede ser menor al precio piso $ 2,200,293" sqref="K8" xr:uid="{FCC8FA17-9C45-444F-87DE-0BFA2A8495C9}">
      <formula1>A8</formula1>
    </dataValidation>
    <dataValidation type="decimal" operator="greaterThan" allowBlank="1" showInputMessage="1" showErrorMessage="1" sqref="O8:P8" xr:uid="{7F9175A1-888B-44E9-A354-B91E5A952536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</dc:creator>
  <cp:lastModifiedBy>Francisco Javier Niño Acevedo</cp:lastModifiedBy>
  <dcterms:created xsi:type="dcterms:W3CDTF">2015-06-05T18:19:34Z</dcterms:created>
  <dcterms:modified xsi:type="dcterms:W3CDTF">2023-09-27T19:07:21Z</dcterms:modified>
</cp:coreProperties>
</file>