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6\SENA\PROCESOS BYS\TIENDA VIRTUAL\EPP\ORDEN DE COMPRA 162603\PRECONTRACTUALES PUBLICADOS OC\"/>
    </mc:Choice>
  </mc:AlternateContent>
  <xr:revisionPtr revIDLastSave="0" documentId="13_ncr:1_{40FEAF58-9311-4D48-802A-6F98DE8F5D52}" xr6:coauthVersionLast="47" xr6:coauthVersionMax="47" xr10:uidLastSave="{00000000-0000-0000-0000-000000000000}"/>
  <bookViews>
    <workbookView xWindow="-120" yWindow="-120" windowWidth="20730" windowHeight="11160" xr2:uid="{6F96C194-1121-4B1F-8F71-FC761F84E27B}"/>
  </bookViews>
  <sheets>
    <sheet name="APRENDICE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O5" i="1"/>
  <c r="O4" i="1"/>
  <c r="M5" i="1"/>
  <c r="N5" i="1" s="1"/>
  <c r="M4" i="1"/>
  <c r="N4" i="1" s="1"/>
  <c r="B3" i="2"/>
  <c r="O6" i="1" l="1"/>
  <c r="H5" i="1" l="1"/>
  <c r="I5" i="1" s="1"/>
  <c r="J5" i="1" s="1"/>
  <c r="I4" i="1"/>
  <c r="J4" i="1" s="1"/>
  <c r="J6" i="1" l="1"/>
</calcChain>
</file>

<file path=xl/sharedStrings.xml><?xml version="1.0" encoding="utf-8"?>
<sst xmlns="http://schemas.openxmlformats.org/spreadsheetml/2006/main" count="32" uniqueCount="27">
  <si>
    <t>ITEM</t>
  </si>
  <si>
    <t>CARACTERISTICAS</t>
  </si>
  <si>
    <t>DESCRIPCIÓN</t>
  </si>
  <si>
    <t>UNIDAD DE MEDIDA</t>
  </si>
  <si>
    <t>TALLA</t>
  </si>
  <si>
    <t>CANT.</t>
  </si>
  <si>
    <t>VALOR SIN IVA</t>
  </si>
  <si>
    <t>VALOR UNITARIO INCLUIDO IVA</t>
  </si>
  <si>
    <t>VALOR TOTAL CON IVA</t>
  </si>
  <si>
    <t>UNIDAD</t>
  </si>
  <si>
    <t xml:space="preserve">Bota Dieléctrica </t>
  </si>
  <si>
    <t xml:space="preserve">TOTAL GENERAL </t>
  </si>
  <si>
    <t>MONOGAFAS DE SEGURIDAD</t>
  </si>
  <si>
    <t>Monogafa de cuerpo en PVC tintado azul de alta 
flexibilidad.
• Monolente de policarbonato de 2,0mm de grosor 
corregido opticamente.
• Monolente con tratamiento anti-empañante (AF).
• Marco con orificios de ventilación indirecta en la parte 
superior.
• Resistencia a salpicaduras, impactos de alta velocidad e 
ignición
• Ensamble sin partes metálicas (no conductor)
• Banda elástica negra para ajuste de 13mm
• Ofrece buen sello y ajuste al rostro
• Diseño ergonómico
• Resistente a radiación UVA/UVB Nivel U6
• Peso 75,5g
• Certificado ANSI Z87.1- 2015</t>
  </si>
  <si>
    <t xml:space="preserve">Color: Negro
Tallas: 35 - 46 (Ver Observaciones)
Construcción: Inyectada
Puntera: Policarbonato, no metálica 
Capellada: Micropiel
Altura de la Caña: 6 pulgadas
Plantilla: En material microporoso (EVA) transpirable 3mm
Sistema de Ajuste: Cordones redondos
Ojaletes: Plásticos y no conductores de electricidad
Contrafuerte: Tela no tejida, polyester y resinas acrílicas
Cuello: Anatómico, alto para mayor comodidad
Lengüeta: Lona forrada y acolchada
Suela: PU PU - BICOLOR - TRIDENSIDAD. Resistente a hidrocarburos, dieléctrica con alta resistencia a la abrasión y flexible con recubrimiento en la puntera para menor desgaste
Abrasión de Suela: ISO 4649:2017 Método A
Flexión de Suela: UNE-EN ISO 20344:2022 numeral 8.6
Adherencia Total en Suela: UNE-EN ISO 20344:2022 numeral 5.2
Resistencia Dieléctrica: ASTM F 2412 de 2018a Numeral 9 &amp; ASTM F 2413 de 2018 8 
Resistencia Mecánica de la Puntera: UNE -EN ISO 22568-2- IMPACTO Num.5.3 COMPRESIÓN Num.5.4
1. Patín o Huella: Dureza ASTM D2240 60  +- 5 shore A
2. Entre Suela: ASTM D2240  48  +- 5 shore A
Resistencia Anti-Penetración: N/A
</t>
  </si>
  <si>
    <t>Color:CLARO</t>
  </si>
  <si>
    <t>CENCOSUD</t>
  </si>
  <si>
    <t>IVA</t>
  </si>
  <si>
    <t>35-45</t>
  </si>
  <si>
    <t xml:space="preserve">Vr total:  </t>
  </si>
  <si>
    <t>Vr mes Febrero:</t>
  </si>
  <si>
    <t xml:space="preserve">Vr mes Marzo:    </t>
  </si>
  <si>
    <t>CANTIDAD</t>
  </si>
  <si>
    <t>SUMIMAS</t>
  </si>
  <si>
    <t>TOTAL GENERAL</t>
  </si>
  <si>
    <t>TOTAL CDP</t>
  </si>
  <si>
    <t>ESTUDIO DE MERCADO  - COMPRA ELEMENTOS DE PROTECCIÓN PERSONAL APRENDICES - 
CENTRO DE TECNOLOGÍAS DEL TRANSPORTE SENA - COMPLEJO CAZUCÁ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</si>
</sst>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_-[$$-240A]\ * #,##0_-;\-[$$-240A]\ * #,##0_-;_-[$$-2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 Light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4" fontId="4" fillId="0" borderId="1" xfId="2" applyNumberFormat="1" applyFont="1" applyFill="1" applyBorder="1" applyAlignment="1">
      <alignment horizontal="center" vertical="center" wrapText="1" shrinkToFit="1"/>
    </xf>
    <xf numFmtId="166" fontId="5" fillId="0" borderId="1" xfId="1" applyNumberFormat="1" applyFont="1" applyFill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164" fontId="4" fillId="0" borderId="1" xfId="2" applyNumberFormat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8" fillId="0" borderId="0" xfId="0" applyFont="1" applyAlignment="1">
      <alignment vertical="center"/>
    </xf>
    <xf numFmtId="44" fontId="0" fillId="0" borderId="0" xfId="2" applyFont="1"/>
    <xf numFmtId="164" fontId="7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4" fontId="4" fillId="4" borderId="1" xfId="2" applyNumberFormat="1" applyFont="1" applyFill="1" applyBorder="1" applyAlignment="1">
      <alignment horizontal="center" vertical="center" wrapText="1" shrinkToFit="1"/>
    </xf>
    <xf numFmtId="1" fontId="5" fillId="4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D1A9-741F-451D-87F4-38DFC70E2433}">
  <dimension ref="A1:O8"/>
  <sheetViews>
    <sheetView tabSelected="1" zoomScale="70" zoomScaleNormal="70" workbookViewId="0">
      <selection activeCell="E4" sqref="E4"/>
    </sheetView>
  </sheetViews>
  <sheetFormatPr baseColWidth="10" defaultRowHeight="15" x14ac:dyDescent="0.25"/>
  <cols>
    <col min="1" max="1" width="7.28515625" style="9" customWidth="1"/>
    <col min="2" max="2" width="14.140625" style="9" customWidth="1"/>
    <col min="3" max="3" width="87.85546875" style="9" hidden="1" customWidth="1"/>
    <col min="4" max="4" width="9.42578125" style="9" customWidth="1"/>
    <col min="5" max="5" width="10.5703125" style="9" customWidth="1"/>
    <col min="6" max="6" width="8.7109375" style="9" bestFit="1" customWidth="1"/>
    <col min="7" max="7" width="13.42578125" style="9" customWidth="1"/>
    <col min="8" max="8" width="9.140625" style="9" customWidth="1"/>
    <col min="9" max="9" width="12.140625" style="9" customWidth="1"/>
    <col min="10" max="10" width="15.85546875" style="9" customWidth="1"/>
    <col min="11" max="11" width="10" style="9" customWidth="1"/>
    <col min="12" max="12" width="11.42578125" style="9"/>
    <col min="13" max="13" width="11.42578125" style="9" customWidth="1"/>
    <col min="14" max="14" width="14" style="9" customWidth="1"/>
    <col min="15" max="15" width="19.5703125" style="9" customWidth="1"/>
    <col min="16" max="16384" width="11.42578125" style="9"/>
  </cols>
  <sheetData>
    <row r="1" spans="1:15" ht="43.5" customHeight="1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3.5" customHeight="1" x14ac:dyDescent="0.25">
      <c r="A2" s="11"/>
      <c r="B2" s="11"/>
      <c r="C2" s="11"/>
      <c r="D2" s="11"/>
      <c r="E2" s="11"/>
      <c r="F2" s="11"/>
      <c r="G2" s="31" t="s">
        <v>16</v>
      </c>
      <c r="H2" s="32"/>
      <c r="I2" s="32"/>
      <c r="J2" s="33"/>
      <c r="K2" s="22"/>
      <c r="L2" s="34" t="s">
        <v>23</v>
      </c>
      <c r="M2" s="35"/>
      <c r="N2" s="35"/>
      <c r="O2" s="36"/>
    </row>
    <row r="3" spans="1:15" ht="38.25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3" t="s">
        <v>6</v>
      </c>
      <c r="H3" s="13" t="s">
        <v>17</v>
      </c>
      <c r="I3" s="14" t="s">
        <v>7</v>
      </c>
      <c r="J3" s="14" t="s">
        <v>8</v>
      </c>
      <c r="K3" s="24" t="s">
        <v>22</v>
      </c>
      <c r="L3" s="23" t="s">
        <v>6</v>
      </c>
      <c r="M3" s="23" t="s">
        <v>17</v>
      </c>
      <c r="N3" s="24" t="s">
        <v>7</v>
      </c>
      <c r="O3" s="24" t="s">
        <v>8</v>
      </c>
    </row>
    <row r="4" spans="1:15" ht="114" customHeight="1" x14ac:dyDescent="0.25">
      <c r="A4" s="1">
        <v>1</v>
      </c>
      <c r="B4" s="2" t="s">
        <v>12</v>
      </c>
      <c r="C4" s="3" t="s">
        <v>13</v>
      </c>
      <c r="D4" s="2" t="s">
        <v>9</v>
      </c>
      <c r="E4" s="2" t="s">
        <v>15</v>
      </c>
      <c r="F4" s="1">
        <v>64</v>
      </c>
      <c r="G4" s="4">
        <v>13852</v>
      </c>
      <c r="H4" s="4">
        <f>+G4*0.19</f>
        <v>2631.88</v>
      </c>
      <c r="I4" s="5">
        <f>+G4+H4</f>
        <v>16483.88</v>
      </c>
      <c r="J4" s="6">
        <f>F4*I4</f>
        <v>1054968.3200000001</v>
      </c>
      <c r="K4" s="26">
        <v>64</v>
      </c>
      <c r="L4" s="25">
        <v>21600</v>
      </c>
      <c r="M4" s="25">
        <f>+L4*0.19</f>
        <v>4104</v>
      </c>
      <c r="N4" s="25">
        <f>+L4+M4</f>
        <v>25704</v>
      </c>
      <c r="O4" s="25">
        <f>+N4*K4</f>
        <v>1645056</v>
      </c>
    </row>
    <row r="5" spans="1:15" ht="108.75" customHeight="1" x14ac:dyDescent="0.25">
      <c r="A5" s="1">
        <v>2</v>
      </c>
      <c r="B5" s="2" t="s">
        <v>10</v>
      </c>
      <c r="C5" s="3" t="s">
        <v>14</v>
      </c>
      <c r="D5" s="2" t="s">
        <v>9</v>
      </c>
      <c r="E5" s="15" t="s">
        <v>18</v>
      </c>
      <c r="F5" s="10">
        <v>180</v>
      </c>
      <c r="G5" s="7">
        <v>158397</v>
      </c>
      <c r="H5" s="7">
        <f>+G5*0.19</f>
        <v>30095.43</v>
      </c>
      <c r="I5" s="7">
        <f>+G5+H5</f>
        <v>188492.43</v>
      </c>
      <c r="J5" s="6">
        <f>F5*I5</f>
        <v>33928637.399999999</v>
      </c>
      <c r="K5" s="26">
        <v>180</v>
      </c>
      <c r="L5" s="25">
        <v>120000</v>
      </c>
      <c r="M5" s="25">
        <f>+L5*0.19</f>
        <v>22800</v>
      </c>
      <c r="N5" s="25">
        <f>+L5+M5</f>
        <v>142800</v>
      </c>
      <c r="O5" s="25">
        <f>+N5*K5</f>
        <v>25704000</v>
      </c>
    </row>
    <row r="6" spans="1:15" x14ac:dyDescent="0.25">
      <c r="A6" s="37" t="s">
        <v>11</v>
      </c>
      <c r="B6" s="38"/>
      <c r="C6" s="38"/>
      <c r="D6" s="38"/>
      <c r="E6" s="38"/>
      <c r="F6" s="38"/>
      <c r="G6" s="38"/>
      <c r="H6" s="38"/>
      <c r="I6" s="38"/>
      <c r="J6" s="8">
        <f>+J4+J5</f>
        <v>34983605.719999999</v>
      </c>
      <c r="K6" s="39" t="s">
        <v>24</v>
      </c>
      <c r="L6" s="39"/>
      <c r="M6" s="39"/>
      <c r="N6" s="39"/>
      <c r="O6" s="20">
        <f>+SUM(O4:O5)</f>
        <v>27349056</v>
      </c>
    </row>
    <row r="8" spans="1:15" x14ac:dyDescent="0.25">
      <c r="H8" s="29" t="s">
        <v>25</v>
      </c>
      <c r="I8" s="30"/>
      <c r="J8" s="21">
        <v>27362251</v>
      </c>
      <c r="K8" s="17"/>
      <c r="N8" s="16"/>
    </row>
  </sheetData>
  <mergeCells count="6">
    <mergeCell ref="A1:O1"/>
    <mergeCell ref="H8:I8"/>
    <mergeCell ref="G2:J2"/>
    <mergeCell ref="L2:O2"/>
    <mergeCell ref="A6:I6"/>
    <mergeCell ref="K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460F-22A5-4C7C-8F49-A51EB930A408}">
  <dimension ref="A1:B3"/>
  <sheetViews>
    <sheetView workbookViewId="0">
      <selection activeCell="B3" sqref="B3"/>
    </sheetView>
  </sheetViews>
  <sheetFormatPr baseColWidth="10" defaultRowHeight="15" x14ac:dyDescent="0.25"/>
  <cols>
    <col min="1" max="1" width="27" customWidth="1"/>
    <col min="2" max="2" width="16.7109375" bestFit="1" customWidth="1"/>
  </cols>
  <sheetData>
    <row r="1" spans="1:2" ht="15.75" x14ac:dyDescent="0.25">
      <c r="A1" s="18" t="s">
        <v>20</v>
      </c>
      <c r="B1" s="19">
        <v>52724147</v>
      </c>
    </row>
    <row r="2" spans="1:2" ht="15.75" x14ac:dyDescent="0.25">
      <c r="A2" s="18" t="s">
        <v>21</v>
      </c>
      <c r="B2" s="19">
        <v>54542221</v>
      </c>
    </row>
    <row r="3" spans="1:2" ht="15.75" x14ac:dyDescent="0.25">
      <c r="A3" s="18" t="s">
        <v>19</v>
      </c>
      <c r="B3" s="19">
        <f>SUM(B1:B2)</f>
        <v>107266368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APRENDICES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Pulido</dc:creator>
  <cp:lastModifiedBy>Sonia Pulido</cp:lastModifiedBy>
  <dcterms:created xsi:type="dcterms:W3CDTF">2026-02-26T20:22:58Z</dcterms:created>
  <dcterms:modified xsi:type="dcterms:W3CDTF">2026-05-15T02:28:38Z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2026-03-12T22:01:59Z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e15e2be6-c70c-46be-8cac-429e98afa676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