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yoly.murcia\OneDrive - Fuerza Aerea\FAC 2024\PROCESOS 2024\TIENDA VIRTUAL-GRANDES ALMACENES\1. OC No. PAPELERIA\"/>
    </mc:Choice>
  </mc:AlternateContent>
  <xr:revisionPtr revIDLastSave="6" documentId="8_{FD7C8923-F1D8-4186-A3C3-61A9DD1C6578}" xr6:coauthVersionLast="36" xr6:coauthVersionMax="36" xr10:uidLastSave="{FF85EEDA-E93C-4DC1-9350-C09F12F5D6EB}"/>
  <bookViews>
    <workbookView xWindow="0" yWindow="0" windowWidth="28800" windowHeight="11325" xr2:uid="{00000000-000D-0000-FFFF-FFFF00000000}"/>
  </bookViews>
  <sheets>
    <sheet name="ESTUDIO DE MERCADO " sheetId="16" r:id="rId1"/>
    <sheet name="ELEMENTOS POR GRAN ALMACEN" sheetId="14" r:id="rId2"/>
    <sheet name="ANALISIS POR GRAN ALAMACEN" sheetId="15" r:id="rId3"/>
  </sheets>
  <definedNames>
    <definedName name="_xlnm._FilterDatabase" localSheetId="0" hidden="1">'ESTUDIO DE MERCADO '!$C$4:$M$49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9" i="16" l="1"/>
  <c r="R39" i="16"/>
  <c r="J43" i="15" l="1"/>
  <c r="M19" i="16" l="1"/>
  <c r="M37" i="16"/>
  <c r="M43" i="16"/>
  <c r="H46" i="16"/>
  <c r="R44" i="16" l="1"/>
  <c r="T43" i="16"/>
  <c r="T7" i="16"/>
  <c r="R6" i="16"/>
  <c r="T6" i="16"/>
  <c r="R7" i="16"/>
  <c r="R8" i="16"/>
  <c r="T8" i="16"/>
  <c r="R9" i="16"/>
  <c r="T9" i="16"/>
  <c r="R10" i="16"/>
  <c r="T10" i="16"/>
  <c r="R11" i="16"/>
  <c r="T11" i="16"/>
  <c r="R12" i="16"/>
  <c r="T12" i="16"/>
  <c r="R13" i="16"/>
  <c r="T13" i="16"/>
  <c r="R14" i="16"/>
  <c r="T14" i="16"/>
  <c r="R15" i="16"/>
  <c r="T15" i="16"/>
  <c r="R16" i="16"/>
  <c r="T16" i="16"/>
  <c r="R17" i="16"/>
  <c r="T17" i="16"/>
  <c r="R18" i="16"/>
  <c r="T18" i="16"/>
  <c r="R19" i="16"/>
  <c r="T19" i="16"/>
  <c r="R20" i="16"/>
  <c r="T20" i="16"/>
  <c r="R21" i="16"/>
  <c r="T21" i="16"/>
  <c r="R22" i="16"/>
  <c r="T22" i="16"/>
  <c r="R23" i="16"/>
  <c r="T23" i="16"/>
  <c r="R24" i="16"/>
  <c r="T24" i="16"/>
  <c r="R25" i="16"/>
  <c r="T25" i="16"/>
  <c r="R26" i="16"/>
  <c r="T26" i="16"/>
  <c r="R27" i="16"/>
  <c r="T27" i="16"/>
  <c r="R28" i="16"/>
  <c r="T28" i="16"/>
  <c r="R29" i="16"/>
  <c r="T29" i="16"/>
  <c r="R30" i="16"/>
  <c r="T30" i="16"/>
  <c r="R31" i="16"/>
  <c r="T31" i="16"/>
  <c r="R32" i="16"/>
  <c r="T32" i="16"/>
  <c r="R33" i="16"/>
  <c r="T33" i="16"/>
  <c r="R34" i="16"/>
  <c r="T34" i="16"/>
  <c r="R35" i="16"/>
  <c r="T35" i="16"/>
  <c r="R36" i="16"/>
  <c r="T36" i="16"/>
  <c r="R37" i="16"/>
  <c r="T37" i="16"/>
  <c r="R38" i="16"/>
  <c r="T38" i="16"/>
  <c r="R40" i="16"/>
  <c r="T40" i="16"/>
  <c r="R41" i="16"/>
  <c r="T41" i="16"/>
  <c r="R42" i="16"/>
  <c r="T42" i="16"/>
  <c r="R43" i="16"/>
  <c r="T44" i="16"/>
  <c r="R45" i="16"/>
  <c r="T45" i="16"/>
  <c r="R46" i="16"/>
  <c r="T46" i="16"/>
  <c r="R47" i="16"/>
  <c r="T47" i="16"/>
  <c r="R48" i="16"/>
  <c r="T48" i="16"/>
  <c r="R49" i="16"/>
  <c r="T49" i="16"/>
  <c r="T5" i="16"/>
  <c r="R5" i="16"/>
  <c r="J27" i="15" l="1"/>
  <c r="J46" i="16" l="1"/>
  <c r="J30" i="16"/>
  <c r="J29" i="16"/>
  <c r="J28" i="16"/>
  <c r="O30" i="16"/>
  <c r="O29" i="16"/>
  <c r="O28" i="16"/>
  <c r="O20" i="16"/>
  <c r="O8" i="16"/>
  <c r="O6" i="16"/>
  <c r="O7" i="16"/>
  <c r="O9" i="16"/>
  <c r="O10" i="16"/>
  <c r="O11" i="16"/>
  <c r="O12" i="16"/>
  <c r="O13" i="16"/>
  <c r="O14" i="16"/>
  <c r="O15" i="16"/>
  <c r="O16" i="16"/>
  <c r="O17" i="16"/>
  <c r="O18" i="16"/>
  <c r="O19" i="16"/>
  <c r="O21" i="16"/>
  <c r="O22" i="16"/>
  <c r="O23" i="16"/>
  <c r="O24" i="16"/>
  <c r="O25" i="16"/>
  <c r="O26" i="16"/>
  <c r="O27" i="16"/>
  <c r="O31" i="16"/>
  <c r="O32" i="16"/>
  <c r="O33" i="16"/>
  <c r="O34" i="16"/>
  <c r="O35" i="16"/>
  <c r="O36" i="16"/>
  <c r="O37" i="16"/>
  <c r="O38" i="16"/>
  <c r="O39" i="16"/>
  <c r="O40" i="16"/>
  <c r="O41" i="16"/>
  <c r="O42" i="16"/>
  <c r="O43" i="16"/>
  <c r="O44" i="16"/>
  <c r="O45" i="16"/>
  <c r="O46" i="16"/>
  <c r="O47" i="16"/>
  <c r="O48" i="16"/>
  <c r="O49" i="16"/>
  <c r="O5" i="16"/>
  <c r="J6" i="16"/>
  <c r="J7" i="16"/>
  <c r="J8" i="16"/>
  <c r="J9" i="16"/>
  <c r="J10" i="16"/>
  <c r="J11" i="16"/>
  <c r="J12" i="16"/>
  <c r="J13" i="16"/>
  <c r="J14" i="16"/>
  <c r="J15" i="16"/>
  <c r="J16" i="16"/>
  <c r="J17" i="16"/>
  <c r="J18" i="16"/>
  <c r="J19" i="16"/>
  <c r="J20" i="16"/>
  <c r="J21" i="16"/>
  <c r="J22" i="16"/>
  <c r="J23" i="16"/>
  <c r="J24" i="16"/>
  <c r="J25" i="16"/>
  <c r="J26" i="16"/>
  <c r="J27" i="16"/>
  <c r="J31" i="16"/>
  <c r="J32" i="16"/>
  <c r="J33" i="16"/>
  <c r="J34" i="16"/>
  <c r="J35" i="16"/>
  <c r="J36" i="16"/>
  <c r="J37" i="16"/>
  <c r="J38" i="16"/>
  <c r="J39" i="16"/>
  <c r="J40" i="16"/>
  <c r="J41" i="16"/>
  <c r="J42" i="16"/>
  <c r="J43" i="16"/>
  <c r="J44" i="16"/>
  <c r="J45" i="16"/>
  <c r="J47" i="16"/>
  <c r="J48" i="16"/>
  <c r="J49" i="16"/>
  <c r="J5" i="16"/>
  <c r="O51" i="16" l="1"/>
  <c r="J51" i="16"/>
  <c r="J53" i="16" l="1"/>
  <c r="J33" i="15"/>
  <c r="J34" i="15"/>
  <c r="J35" i="15"/>
  <c r="J36" i="15"/>
  <c r="J20" i="15"/>
  <c r="J21" i="15"/>
  <c r="J22" i="15"/>
  <c r="J23" i="15"/>
  <c r="J24" i="15"/>
  <c r="J25" i="15"/>
  <c r="J26" i="15"/>
  <c r="J28" i="15"/>
  <c r="J29" i="15"/>
  <c r="J30" i="15"/>
  <c r="J31" i="15"/>
  <c r="J32" i="15"/>
  <c r="J37" i="15"/>
  <c r="J38" i="15"/>
  <c r="J39" i="15"/>
  <c r="J40" i="15"/>
  <c r="J41" i="15"/>
  <c r="J42" i="15"/>
  <c r="J44" i="15"/>
  <c r="L44" i="15" s="1"/>
  <c r="J45" i="15"/>
  <c r="J46" i="15"/>
  <c r="J47" i="15"/>
  <c r="J19" i="15"/>
  <c r="J5" i="15"/>
  <c r="J6" i="15"/>
  <c r="J7" i="15"/>
  <c r="J8" i="15"/>
  <c r="J9" i="15"/>
  <c r="J10" i="15"/>
  <c r="J11" i="15"/>
  <c r="J12" i="15"/>
  <c r="J13" i="15"/>
  <c r="J14" i="15"/>
  <c r="J15" i="15"/>
  <c r="J4" i="15"/>
</calcChain>
</file>

<file path=xl/sharedStrings.xml><?xml version="1.0" encoding="utf-8"?>
<sst xmlns="http://schemas.openxmlformats.org/spreadsheetml/2006/main" count="465" uniqueCount="135">
  <si>
    <t xml:space="preserve">ITEM </t>
  </si>
  <si>
    <t xml:space="preserve">DESCRIPCIÓN BIEN </t>
  </si>
  <si>
    <t xml:space="preserve">UNIDAD DE MEDIDA </t>
  </si>
  <si>
    <t>VALOR UNITARIO</t>
  </si>
  <si>
    <t>VALOR UNITARIO+IVA * CANTIDAD</t>
  </si>
  <si>
    <t xml:space="preserve">CODIGO TIENDA VIRTUAL </t>
  </si>
  <si>
    <t xml:space="preserve">DISPONIBILIDAD DE ENTREGA </t>
  </si>
  <si>
    <t xml:space="preserve">UNIDAD </t>
  </si>
  <si>
    <t>NO DISPONIBLE EN EL MOMENTO</t>
  </si>
  <si>
    <t>DESTRUCTORA DE PAPEL X 18 CD</t>
  </si>
  <si>
    <t xml:space="preserve">	j4bwe3sdq90223c8</t>
  </si>
  <si>
    <t>DISPONIBLE 5-10 DIAS , sujeto a verificación de stock</t>
  </si>
  <si>
    <t>DESTRUCTORA DE PAPEL PS 140 10 HOJAS 12  (GRUCO)</t>
  </si>
  <si>
    <t>ab2jamb25lu0000o</t>
  </si>
  <si>
    <t>693ywtr02tn24l05</t>
  </si>
  <si>
    <t>PAPEL  KIMBERLY BLANCO TAMAÑO CARTA X50</t>
  </si>
  <si>
    <t>6j71u7d81695h693</t>
  </si>
  <si>
    <t>RESMA PAPEL CARTA</t>
  </si>
  <si>
    <t xml:space="preserve">RESMA </t>
  </si>
  <si>
    <t>qfk7254184t59xp6</t>
  </si>
  <si>
    <t>RESMA PAPEL OFICIO</t>
  </si>
  <si>
    <t>7t58e1rbloe15cb4</t>
  </si>
  <si>
    <t xml:space="preserve">LIBRO DE ACTAS 400 FOLIOS
</t>
  </si>
  <si>
    <t>45kha3a9w4lge55i</t>
  </si>
  <si>
    <t>d0kd75h17v0747z3</t>
  </si>
  <si>
    <t>2p3c2aysun9d6751</t>
  </si>
  <si>
    <t>tkc6h677q0nn9862</t>
  </si>
  <si>
    <t>BORRADOR DE NATA PZ - 20</t>
  </si>
  <si>
    <t>jou4kdli3s5zx5rb</t>
  </si>
  <si>
    <t xml:space="preserve">	1l37i811v75d959s</t>
  </si>
  <si>
    <t>w118765fufm3qo3f</t>
  </si>
  <si>
    <t>6718307ikg3c095l</t>
  </si>
  <si>
    <t>3a52e4x0r5353411</t>
  </si>
  <si>
    <t>pocas unidades en stock DISPONIBLE 5-10 DIAS , sujeto a verificación de stock</t>
  </si>
  <si>
    <t>ev5ixvoh88rb61aj</t>
  </si>
  <si>
    <t xml:space="preserve">MARCADORES BORRABLE COLOR AZUL
</t>
  </si>
  <si>
    <t>6680p53s66x9s06r</t>
  </si>
  <si>
    <t xml:space="preserve">MARCADORES BORRABLE COLOR ROJO
</t>
  </si>
  <si>
    <t>96iir1m7n0284fkk</t>
  </si>
  <si>
    <t xml:space="preserve">MARCADORES BORRABLE NEGRO
</t>
  </si>
  <si>
    <t>dma2m925b7rkg0e2</t>
  </si>
  <si>
    <t>96qjsdxo48349a54</t>
  </si>
  <si>
    <t>9wxkqem084bowb0a</t>
  </si>
  <si>
    <t xml:space="preserve">PINCEL DE CERDA PLANO No 12
</t>
  </si>
  <si>
    <t>52224k9n254pw6r2</t>
  </si>
  <si>
    <t>06t9h1v232q02xd2</t>
  </si>
  <si>
    <t>45ebcj63r5071y8o</t>
  </si>
  <si>
    <t>9k136d4916s1sarn</t>
  </si>
  <si>
    <t>bajo pedido 30 dias</t>
  </si>
  <si>
    <t xml:space="preserve">BISTURI PUNTA DE LANZA
</t>
  </si>
  <si>
    <t>42152sc9267b9i2a</t>
  </si>
  <si>
    <t>a4u65f71626dqb26</t>
  </si>
  <si>
    <t>vmy99w181q7272i4</t>
  </si>
  <si>
    <t>BISTURI METALICO INDUSTRIAL</t>
  </si>
  <si>
    <t>sw1b59djer8ggue2</t>
  </si>
  <si>
    <t>GUILLOTINA</t>
  </si>
  <si>
    <t>ipnnup4iv098r41a</t>
  </si>
  <si>
    <t>d3960w1j0w6iwee7</t>
  </si>
  <si>
    <t>3n6196939fxm6q20</t>
  </si>
  <si>
    <t>a49175u1180vlb04</t>
  </si>
  <si>
    <t>3nz14399uku9iziy</t>
  </si>
  <si>
    <t>65b72x3474r0dzef</t>
  </si>
  <si>
    <t xml:space="preserve">LUXOMETROS
</t>
  </si>
  <si>
    <t>ukf0378w6y40q4g3</t>
  </si>
  <si>
    <t xml:space="preserve">HAS LTDA </t>
  </si>
  <si>
    <t xml:space="preserve">PANAMERICANA </t>
  </si>
  <si>
    <t>DISPONIBLE 5-10 DIAS , sujeto a verificación de stock X 50 UD</t>
  </si>
  <si>
    <t xml:space="preserve">VALOR UNITARIO+IVA (19%) </t>
  </si>
  <si>
    <t xml:space="preserve">NO DISPONIBLE PRESENTACION </t>
  </si>
  <si>
    <t>tx5uo0483deob468</t>
  </si>
  <si>
    <t>3c65pitp94954gpc</t>
  </si>
  <si>
    <t>ti2815etg365mmrr</t>
  </si>
  <si>
    <t>c3460n1tqr8i7ayy</t>
  </si>
  <si>
    <t xml:space="preserve">CANTIDAD A COMPRAR </t>
  </si>
  <si>
    <t>NO DISPONIBLE</t>
  </si>
  <si>
    <t xml:space="preserve">BOLIGRAFO NEGRO  PUNTA 0,7 </t>
  </si>
  <si>
    <t xml:space="preserve">CANTIDAD  </t>
  </si>
  <si>
    <t xml:space="preserve">PAPEL OPALINA BLANCO CARTA X 50 UNIDADES
</t>
  </si>
  <si>
    <t>CINTA POLIPROPILENO  48 X 100 MTS</t>
  </si>
  <si>
    <t xml:space="preserve">GANCHO CAIMAN METÁLICO X 100 UNIDADES
</t>
  </si>
  <si>
    <t xml:space="preserve">BOLIGRAFO NEGRO PUNTA 0,7
</t>
  </si>
  <si>
    <t xml:space="preserve">
LAPIZ NEGRO No2  
</t>
  </si>
  <si>
    <t xml:space="preserve">ELEMENTOS QUE NO SE COMPRAN POR QUE SOBREPASAN EL PRESUPUESTO Y NO CUMPLEN LAS CARACTERISTICAS </t>
  </si>
  <si>
    <t xml:space="preserve">
</t>
  </si>
  <si>
    <t>CARTUCHO TONER 90A CE390A NEGRO 
IMPRESORA M602 (GRUCO)</t>
  </si>
  <si>
    <t>DESTRUCTORA DE PAPEL X 6CD</t>
  </si>
  <si>
    <t xml:space="preserve">RESALTADOR AMARILLO
</t>
  </si>
  <si>
    <t xml:space="preserve">RESALTADOR VERDE
</t>
  </si>
  <si>
    <t xml:space="preserve">RESALTADOR NARANJA
</t>
  </si>
  <si>
    <t xml:space="preserve">RESALTADOR ROSADO
</t>
  </si>
  <si>
    <t xml:space="preserve">CORTADOR GRUESO
</t>
  </si>
  <si>
    <t xml:space="preserve">CD-R TORRE X 50
</t>
  </si>
  <si>
    <t>CANTIDAD REQUERIDA CPA</t>
  </si>
  <si>
    <t>CANTIDAD ADQUIRIR</t>
  </si>
  <si>
    <t xml:space="preserve">PEGANTE INSTANTANEO 5GR
</t>
  </si>
  <si>
    <t xml:space="preserve">ROLLO DE PAPEL BURBUJUA PEQUEÑA (GRUTE)
</t>
  </si>
  <si>
    <t xml:space="preserve">ROLLO DE PAPEL BURBUJUA GRANDE (GRUTE)
</t>
  </si>
  <si>
    <t xml:space="preserve">TONER NEGRO CE390A (GRUCO)
</t>
  </si>
  <si>
    <t xml:space="preserve">RESALTADOR COLOR ROSADO 
</t>
  </si>
  <si>
    <t>RESALTADOR COLOR VERDE</t>
  </si>
  <si>
    <t xml:space="preserve">RESALTADOR COLOR NARANJA
</t>
  </si>
  <si>
    <t xml:space="preserve">RESALTADOR COLOR AMARILLO
</t>
  </si>
  <si>
    <t xml:space="preserve">PINCEL DE CERDA PLANO No 12 (GRUTE)
</t>
  </si>
  <si>
    <t xml:space="preserve">BISTURI PUNTA DE LANZA (GRUTE)
</t>
  </si>
  <si>
    <t xml:space="preserve">LIBRO ACTAS 300 FOLIOS 
</t>
  </si>
  <si>
    <t xml:space="preserve">LIBRO ACTAS 400 FOLIOS
</t>
  </si>
  <si>
    <t xml:space="preserve">PEGANTE EN BARRA 40 grs
</t>
  </si>
  <si>
    <t xml:space="preserve">ROLLO DE PAPEL BURBUJA GRANDE (GRUTE)
</t>
  </si>
  <si>
    <t xml:space="preserve">ROLLO DE PAPEL BURBUJA PEQUEÑA (GRUTE)
</t>
  </si>
  <si>
    <t>E</t>
  </si>
  <si>
    <t xml:space="preserve">PEGANTE  LIQUIDO  X 250 GR
</t>
  </si>
  <si>
    <r>
      <rPr>
        <b/>
        <sz val="10"/>
        <color theme="1"/>
        <rFont val="Arial"/>
        <family val="2"/>
      </rPr>
      <t>CINTA POLIPROPILENO  48 X 100 MTS (GRUTE)</t>
    </r>
    <r>
      <rPr>
        <b/>
        <sz val="10"/>
        <color rgb="FF00B050"/>
        <rFont val="Arial"/>
        <family val="2"/>
      </rPr>
      <t xml:space="preserve">
</t>
    </r>
  </si>
  <si>
    <t xml:space="preserve">MARCADOR NEGRO PERMANENTE PUNTA FINA (GRUTE)
</t>
  </si>
  <si>
    <t xml:space="preserve">LAPIZ NEGRO No2  
</t>
  </si>
  <si>
    <t xml:space="preserve">CINTA IMPRESIÓN COLOR 535700-004-R002
</t>
  </si>
  <si>
    <t xml:space="preserve">CINTA IMPRESION COLOR 800300-350LA 
</t>
  </si>
  <si>
    <t xml:space="preserve">REPUESTO CORTADOR GRUESO CAJA X 10
</t>
  </si>
  <si>
    <t xml:space="preserve">TIJERAS 7"
</t>
  </si>
  <si>
    <t>APUNTADOR LASER INALAMBRICA</t>
  </si>
  <si>
    <t xml:space="preserve">UBS METALICA 16GB (GRUTE)
</t>
  </si>
  <si>
    <t xml:space="preserve">TARJETA PVC CARNET CAL.30 X500U
</t>
  </si>
  <si>
    <t xml:space="preserve">ODOMETRO MEDIDOR  
DE DISTANCIA DOBLE RUEDA (GRUCO) </t>
  </si>
  <si>
    <t>PANAMERICANA</t>
  </si>
  <si>
    <t>PEGANTE INSTANTANEO X 5 GR (GRUTE)</t>
  </si>
  <si>
    <t xml:space="preserve">PEGANTE INSTANTANEO 5GR (GRUTE)
</t>
  </si>
  <si>
    <t xml:space="preserve">CINTA POLIPROPILENO 12MM X 40 MTRS  
</t>
  </si>
  <si>
    <t>UNIDAD</t>
  </si>
  <si>
    <t xml:space="preserve">IMAGEN TVEC </t>
  </si>
  <si>
    <t>POLYFLEX</t>
  </si>
  <si>
    <r>
      <rPr>
        <b/>
        <sz val="14"/>
        <color theme="1"/>
        <rFont val="Arial"/>
        <family val="2"/>
      </rPr>
      <t>CINTA POLIPROPILENO  48 X 100 MTS (GRUTE)</t>
    </r>
    <r>
      <rPr>
        <b/>
        <sz val="14"/>
        <color rgb="FF00B050"/>
        <rFont val="Arial"/>
        <family val="2"/>
      </rPr>
      <t xml:space="preserve">
</t>
    </r>
  </si>
  <si>
    <r>
      <t>NOTA 2:</t>
    </r>
    <r>
      <rPr>
        <sz val="26"/>
        <color theme="1"/>
        <rFont val="Calibri"/>
        <family val="2"/>
        <scheme val="minor"/>
      </rPr>
      <t xml:space="preserve"> Se evidencia que algunos ítems de grandes almacenes no fueron cotizados, aunque se requirió que se incluyeran dentro de su catalogo</t>
    </r>
  </si>
  <si>
    <r>
      <t>NOTA 4: </t>
    </r>
    <r>
      <rPr>
        <sz val="26"/>
        <color theme="1"/>
        <rFont val="Calibri"/>
        <family val="2"/>
        <scheme val="minor"/>
      </rPr>
      <t>Las cantidades relacionadas en el presente análisis son las finales con respecto al presupuesto asignado y los valores unitarios cotizados de menor valor de las fuentes consultadas de acuerdo a la necesidad de la entidad.</t>
    </r>
  </si>
  <si>
    <r>
      <t>NOTA 1:</t>
    </r>
    <r>
      <rPr>
        <sz val="26"/>
        <color theme="1"/>
        <rFont val="Calibri"/>
        <family val="2"/>
        <scheme val="minor"/>
      </rPr>
      <t xml:space="preserve"> En color verde se dejan los valores identificados de menor valor con respecto a las 3 fuentes que cotizaron. </t>
    </r>
  </si>
  <si>
    <r>
      <t>NOTA 3:</t>
    </r>
    <r>
      <rPr>
        <sz val="26"/>
        <color theme="1"/>
        <rFont val="Calibri"/>
        <family val="2"/>
        <scheme val="minor"/>
      </rPr>
      <t xml:space="preserve"> De los grandes almacenes que cotizaron POLIFLEX dentro delos valores ofertados solo 3 ítems eran los más económicos con respecto a las otras dos fuentes  pero el valor a adquirir no cumplía con mínimo 1 SMMLV de acuerdo a lo que relaciona la guía de Colombia Compra "Guía para la Adquisición en Gran Almacén cuando se trata de mínima cuantía por la Tienda Virtual del Estado Colombiano". Asi mismo el item destructora de papel por 10 hojas no se aquiere por parte de la entidad.</t>
    </r>
  </si>
  <si>
    <t>BISTURI METALICO INDUSTRIAL (RADAR)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</si>
</sst>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4" formatCode="_-&quot;$&quot;\ * #,##0.00_-;\-&quot;$&quot;\ * #,##0.00_-;_-&quot;$&quot;\ * &quot;-&quot;??_-;_-@_-"/>
    <numFmt numFmtId="164" formatCode="&quot;$&quot;#,##0.00"/>
    <numFmt numFmtId="165" formatCode="&quot;$&quot;#,##0.0"/>
    <numFmt numFmtId="166" formatCode="&quot;$&quot;\ #,##0.00"/>
    <numFmt numFmtId="167" formatCode="_(&quot;$&quot;\ * #,##0.00_);_(&quot;$&quot;\ * \(#,##0.00\);_(&quot;$&quot;\ * &quot;-&quot;??_);_(@_)"/>
    <numFmt numFmtId="168" formatCode="_(&quot;$&quot;\ * #,##0_);_(&quot;$&quot;\ * \(#,##0\);_(&quot;$&quot;\ * &quot;-&quot;??_);_(@_)"/>
    <numFmt numFmtId="169" formatCode="_-&quot;$&quot;\ * #,##0_-;\-&quot;$&quot;\ * #,##0_-;_-&quot;$&quot;\ * &quot;-&quot;??_-;_-@_-"/>
    <numFmt numFmtId="170" formatCode="0_ ;\-0\ "/>
    <numFmt numFmtId="171" formatCode="&quot;$&quot;\ #,##0"/>
  </numFmts>
  <fonts count="15"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22"/>
      <color theme="1"/>
      <name val="Arial"/>
      <family val="2"/>
    </font>
    <font>
      <b/>
      <sz val="10"/>
      <color rgb="FF00B050"/>
      <name val="Arial"/>
      <family val="2"/>
    </font>
    <font>
      <b/>
      <sz val="10"/>
      <color rgb="FF000000"/>
      <name val="Arial"/>
      <family val="2"/>
    </font>
    <font>
      <sz val="14"/>
      <color theme="1"/>
      <name val="Arial"/>
      <family val="2"/>
    </font>
    <font>
      <b/>
      <sz val="14"/>
      <color theme="1"/>
      <name val="Arial"/>
      <family val="2"/>
    </font>
    <font>
      <sz val="14"/>
      <color rgb="FF00B050"/>
      <name val="Arial"/>
      <family val="2"/>
    </font>
    <font>
      <sz val="14"/>
      <name val="Arial"/>
      <family val="2"/>
    </font>
    <font>
      <sz val="14"/>
      <color indexed="8"/>
      <name val="Arial"/>
      <family val="2"/>
    </font>
    <font>
      <b/>
      <sz val="14"/>
      <color rgb="FF00B050"/>
      <name val="Arial"/>
      <family val="2"/>
    </font>
    <font>
      <b/>
      <sz val="26"/>
      <color theme="1"/>
      <name val="Calibri"/>
      <family val="2"/>
      <scheme val="minor"/>
    </font>
    <font>
      <sz val="26"/>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5"/>
        <bgColor indexed="64"/>
      </patternFill>
    </fill>
    <fill>
      <patternFill patternType="solid">
        <fgColor rgb="FFFF0000"/>
        <bgColor indexed="64"/>
      </patternFill>
    </fill>
    <fill>
      <patternFill patternType="solid">
        <fgColor theme="6" tint="0.59999389629810485"/>
        <bgColor indexed="64"/>
      </patternFill>
    </fill>
    <fill>
      <patternFill patternType="solid">
        <fgColor theme="5" tint="-0.249977111117893"/>
        <bgColor indexed="64"/>
      </patternFill>
    </fill>
    <fill>
      <patternFill patternType="solid">
        <fgColor theme="7"/>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5" tint="-0.499984740745262"/>
        <bgColor indexed="64"/>
      </patternFill>
    </fill>
    <fill>
      <patternFill patternType="solid">
        <fgColor theme="0" tint="-0.249977111117893"/>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indexed="64"/>
      </right>
      <top style="thin">
        <color indexed="64"/>
      </top>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16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cellStyleXfs>
  <cellXfs count="133">
    <xf numFmtId="0" fontId="0" fillId="0" borderId="0" xfId="0"/>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49" fontId="3" fillId="2" borderId="1" xfId="0" applyNumberFormat="1" applyFont="1" applyFill="1" applyBorder="1" applyAlignment="1" applyProtection="1">
      <alignment horizontal="center" vertical="center" wrapText="1" shrinkToFit="1"/>
      <protection locked="0" hidden="1"/>
    </xf>
    <xf numFmtId="0" fontId="3" fillId="2" borderId="1" xfId="0" applyFont="1" applyFill="1" applyBorder="1"/>
    <xf numFmtId="0" fontId="3" fillId="2" borderId="1" xfId="0" applyFont="1" applyFill="1" applyBorder="1" applyAlignment="1">
      <alignment vertical="center"/>
    </xf>
    <xf numFmtId="0" fontId="3" fillId="2" borderId="1" xfId="0" applyFont="1" applyFill="1" applyBorder="1" applyAlignment="1">
      <alignment horizontal="center" vertical="center"/>
    </xf>
    <xf numFmtId="1" fontId="3" fillId="0" borderId="1" xfId="0" applyNumberFormat="1" applyFont="1" applyFill="1" applyBorder="1" applyAlignment="1">
      <alignment horizontal="center" vertical="center"/>
    </xf>
    <xf numFmtId="170" fontId="3" fillId="0" borderId="1" xfId="1" applyNumberFormat="1" applyFont="1" applyFill="1" applyBorder="1" applyAlignment="1">
      <alignment horizontal="center" vertical="center" wrapText="1"/>
    </xf>
    <xf numFmtId="0" fontId="2" fillId="6" borderId="1" xfId="0" applyFont="1" applyFill="1" applyBorder="1" applyAlignment="1" applyProtection="1">
      <alignment horizontal="left" vertical="center" wrapText="1"/>
      <protection locked="0"/>
    </xf>
    <xf numFmtId="0" fontId="3"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3" fillId="0" borderId="0" xfId="0" applyFont="1"/>
    <xf numFmtId="166" fontId="3" fillId="0" borderId="0" xfId="0" applyNumberFormat="1" applyFont="1"/>
    <xf numFmtId="0" fontId="3" fillId="0" borderId="0" xfId="0" applyFont="1" applyAlignment="1">
      <alignment horizontal="center" vertical="center"/>
    </xf>
    <xf numFmtId="171" fontId="3" fillId="0" borderId="0" xfId="0" applyNumberFormat="1" applyFont="1"/>
    <xf numFmtId="169" fontId="3" fillId="0" borderId="0" xfId="0" applyNumberFormat="1" applyFont="1"/>
    <xf numFmtId="0" fontId="3" fillId="0" borderId="4" xfId="0" applyFont="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1" xfId="0" applyFont="1" applyBorder="1"/>
    <xf numFmtId="0" fontId="2" fillId="6" borderId="1"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169" fontId="3" fillId="0" borderId="0" xfId="1" applyNumberFormat="1" applyFont="1" applyAlignment="1">
      <alignment horizontal="center" vertical="center"/>
    </xf>
    <xf numFmtId="169" fontId="3" fillId="0" borderId="1" xfId="1" applyNumberFormat="1" applyFont="1" applyBorder="1" applyAlignment="1">
      <alignment horizontal="center" vertical="center"/>
    </xf>
    <xf numFmtId="169" fontId="3" fillId="0" borderId="1" xfId="1" applyNumberFormat="1" applyFont="1" applyBorder="1" applyAlignment="1">
      <alignment vertical="center"/>
    </xf>
    <xf numFmtId="169" fontId="3" fillId="0" borderId="0" xfId="1" applyNumberFormat="1" applyFont="1" applyBorder="1" applyAlignment="1">
      <alignment horizontal="center" vertical="center"/>
    </xf>
    <xf numFmtId="169" fontId="3" fillId="0" borderId="0" xfId="1" applyNumberFormat="1" applyFont="1" applyBorder="1" applyAlignment="1">
      <alignment vertical="center"/>
    </xf>
    <xf numFmtId="0" fontId="3" fillId="2" borderId="1" xfId="0" applyFont="1" applyFill="1" applyBorder="1" applyAlignment="1">
      <alignment horizontal="left" vertical="center" wrapText="1"/>
    </xf>
    <xf numFmtId="0" fontId="2" fillId="2" borderId="1" xfId="0" applyFont="1" applyFill="1" applyBorder="1" applyAlignment="1" applyProtection="1">
      <alignment horizontal="center" vertical="center" wrapText="1"/>
      <protection locked="0"/>
    </xf>
    <xf numFmtId="0" fontId="2"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169" fontId="3" fillId="0" borderId="1" xfId="0" applyNumberFormat="1" applyFont="1" applyBorder="1" applyAlignment="1">
      <alignment vertical="center"/>
    </xf>
    <xf numFmtId="0" fontId="6" fillId="0" borderId="0" xfId="0" applyFont="1" applyAlignment="1">
      <alignment horizontal="center" vertical="center"/>
    </xf>
    <xf numFmtId="0" fontId="7" fillId="2" borderId="0" xfId="0" applyFont="1" applyFill="1"/>
    <xf numFmtId="0" fontId="7" fillId="2" borderId="0" xfId="0" applyFont="1" applyFill="1" applyAlignment="1">
      <alignment vertical="center"/>
    </xf>
    <xf numFmtId="0" fontId="7" fillId="2" borderId="0" xfId="0" applyFont="1" applyFill="1" applyAlignment="1">
      <alignment horizontal="center" vertical="center"/>
    </xf>
    <xf numFmtId="164" fontId="7" fillId="2" borderId="0" xfId="0" applyNumberFormat="1" applyFont="1" applyFill="1"/>
    <xf numFmtId="0" fontId="7" fillId="2" borderId="0" xfId="0" applyFont="1" applyFill="1" applyAlignment="1">
      <alignment horizontal="center"/>
    </xf>
    <xf numFmtId="0" fontId="8" fillId="2" borderId="0" xfId="0" applyFont="1" applyFill="1"/>
    <xf numFmtId="0" fontId="8" fillId="2" borderId="1"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169" fontId="10" fillId="0" borderId="1" xfId="2" applyNumberFormat="1" applyFont="1" applyFill="1" applyBorder="1" applyAlignment="1" applyProtection="1">
      <alignment vertical="center"/>
    </xf>
    <xf numFmtId="1" fontId="7" fillId="0" borderId="1" xfId="0" applyNumberFormat="1" applyFont="1" applyFill="1" applyBorder="1" applyAlignment="1">
      <alignment horizontal="center" vertical="center"/>
    </xf>
    <xf numFmtId="0" fontId="7" fillId="2" borderId="1" xfId="0" applyFont="1" applyFill="1" applyBorder="1"/>
    <xf numFmtId="42" fontId="7" fillId="2" borderId="1" xfId="4" applyFont="1" applyFill="1" applyBorder="1" applyAlignment="1">
      <alignment vertical="center"/>
    </xf>
    <xf numFmtId="1" fontId="7" fillId="2" borderId="1" xfId="0" applyNumberFormat="1" applyFont="1" applyFill="1" applyBorder="1" applyAlignment="1">
      <alignment horizontal="center" vertical="center" wrapText="1"/>
    </xf>
    <xf numFmtId="169" fontId="9" fillId="0" borderId="1" xfId="2" applyNumberFormat="1" applyFont="1" applyFill="1" applyBorder="1" applyAlignment="1" applyProtection="1">
      <alignment vertical="center"/>
    </xf>
    <xf numFmtId="42" fontId="7" fillId="5" borderId="1" xfId="4" applyFont="1" applyFill="1" applyBorder="1" applyAlignment="1">
      <alignment vertical="center"/>
    </xf>
    <xf numFmtId="1" fontId="7" fillId="5" borderId="1" xfId="0" applyNumberFormat="1" applyFont="1" applyFill="1" applyBorder="1" applyAlignment="1">
      <alignment horizontal="center" wrapText="1"/>
    </xf>
    <xf numFmtId="0" fontId="7" fillId="5" borderId="1" xfId="0" applyFont="1" applyFill="1" applyBorder="1"/>
    <xf numFmtId="0" fontId="7" fillId="9" borderId="1" xfId="0" applyFont="1" applyFill="1" applyBorder="1" applyAlignment="1">
      <alignment horizontal="center" vertical="center" wrapText="1"/>
    </xf>
    <xf numFmtId="165" fontId="7" fillId="9" borderId="1" xfId="0" applyNumberFormat="1" applyFont="1" applyFill="1" applyBorder="1" applyAlignment="1">
      <alignment horizontal="center" vertical="center" wrapText="1"/>
    </xf>
    <xf numFmtId="164" fontId="7" fillId="9" borderId="1" xfId="0" applyNumberFormat="1" applyFont="1" applyFill="1" applyBorder="1" applyAlignment="1">
      <alignment horizontal="center" vertical="center" wrapText="1"/>
    </xf>
    <xf numFmtId="169" fontId="10" fillId="9" borderId="1" xfId="2" applyNumberFormat="1" applyFont="1" applyFill="1" applyBorder="1" applyAlignment="1" applyProtection="1">
      <alignment vertical="center"/>
    </xf>
    <xf numFmtId="168" fontId="11" fillId="9" borderId="3" xfId="2" applyNumberFormat="1" applyFont="1" applyFill="1" applyBorder="1" applyAlignment="1">
      <alignment horizontal="center" vertical="center"/>
    </xf>
    <xf numFmtId="0" fontId="7" fillId="9" borderId="1" xfId="0" applyFont="1" applyFill="1" applyBorder="1"/>
    <xf numFmtId="0" fontId="7" fillId="2" borderId="1" xfId="0" applyFont="1" applyFill="1" applyBorder="1" applyAlignment="1" applyProtection="1">
      <alignment horizontal="center" vertical="center" wrapText="1"/>
      <protection locked="0"/>
    </xf>
    <xf numFmtId="3" fontId="7" fillId="2" borderId="1" xfId="0" applyNumberFormat="1" applyFont="1" applyFill="1" applyBorder="1" applyAlignment="1" applyProtection="1">
      <alignment horizontal="center" vertical="center" wrapText="1"/>
      <protection locked="0"/>
    </xf>
    <xf numFmtId="164" fontId="7" fillId="2" borderId="1" xfId="0" applyNumberFormat="1" applyFont="1" applyFill="1" applyBorder="1" applyAlignment="1" applyProtection="1">
      <alignment horizontal="center" vertical="center" wrapText="1"/>
      <protection locked="0"/>
    </xf>
    <xf numFmtId="169" fontId="9" fillId="0" borderId="4" xfId="1" applyNumberFormat="1" applyFont="1" applyFill="1" applyBorder="1" applyAlignment="1">
      <alignment horizontal="left" vertical="center" wrapText="1"/>
    </xf>
    <xf numFmtId="170" fontId="7" fillId="0" borderId="1" xfId="1" applyNumberFormat="1" applyFont="1" applyFill="1" applyBorder="1" applyAlignment="1">
      <alignment horizontal="center" vertical="center" wrapText="1"/>
    </xf>
    <xf numFmtId="0" fontId="8" fillId="2" borderId="1" xfId="0" applyFont="1" applyFill="1" applyBorder="1" applyAlignment="1">
      <alignment horizontal="center" vertical="center"/>
    </xf>
    <xf numFmtId="3" fontId="7" fillId="2" borderId="1" xfId="0" applyNumberFormat="1" applyFont="1" applyFill="1" applyBorder="1" applyAlignment="1">
      <alignment horizontal="center" vertical="center" wrapText="1"/>
    </xf>
    <xf numFmtId="169" fontId="9" fillId="0" borderId="1" xfId="1" applyNumberFormat="1" applyFont="1" applyFill="1" applyBorder="1" applyAlignment="1">
      <alignment horizontal="left" vertical="center" wrapText="1"/>
    </xf>
    <xf numFmtId="49" fontId="7" fillId="2" borderId="1" xfId="0" applyNumberFormat="1" applyFont="1" applyFill="1" applyBorder="1" applyAlignment="1" applyProtection="1">
      <alignment horizontal="center" vertical="center" wrapText="1" shrinkToFit="1"/>
      <protection locked="0" hidden="1"/>
    </xf>
    <xf numFmtId="44" fontId="10" fillId="0" borderId="1" xfId="2" applyNumberFormat="1" applyFont="1" applyFill="1" applyBorder="1" applyAlignment="1" applyProtection="1">
      <alignment vertical="center"/>
    </xf>
    <xf numFmtId="0" fontId="8" fillId="5" borderId="1" xfId="0" applyFont="1" applyFill="1" applyBorder="1" applyAlignment="1">
      <alignment horizontal="center" vertical="center" wrapText="1"/>
    </xf>
    <xf numFmtId="44" fontId="10" fillId="5" borderId="1" xfId="2" applyNumberFormat="1" applyFont="1" applyFill="1" applyBorder="1" applyAlignment="1" applyProtection="1">
      <alignment vertical="center"/>
    </xf>
    <xf numFmtId="0" fontId="7" fillId="5" borderId="1" xfId="0" applyFont="1" applyFill="1" applyBorder="1" applyAlignment="1">
      <alignment horizontal="center" vertical="center"/>
    </xf>
    <xf numFmtId="169" fontId="9" fillId="0" borderId="5" xfId="1" applyNumberFormat="1" applyFont="1" applyFill="1" applyBorder="1" applyAlignment="1">
      <alignment horizontal="left" vertical="center" wrapText="1"/>
    </xf>
    <xf numFmtId="44" fontId="9" fillId="0" borderId="1" xfId="2" applyNumberFormat="1" applyFont="1" applyFill="1" applyBorder="1" applyAlignment="1" applyProtection="1">
      <alignment vertical="center"/>
    </xf>
    <xf numFmtId="1" fontId="7" fillId="0" borderId="2" xfId="0" applyNumberFormat="1" applyFont="1" applyFill="1" applyBorder="1" applyAlignment="1">
      <alignment horizontal="center" vertical="center"/>
    </xf>
    <xf numFmtId="0" fontId="7" fillId="10" borderId="1" xfId="0" applyFont="1" applyFill="1" applyBorder="1" applyAlignment="1">
      <alignment horizontal="center" vertical="center" wrapText="1"/>
    </xf>
    <xf numFmtId="3" fontId="7" fillId="10" borderId="1" xfId="0" applyNumberFormat="1" applyFont="1" applyFill="1" applyBorder="1" applyAlignment="1" applyProtection="1">
      <alignment horizontal="center" vertical="center" wrapText="1"/>
      <protection locked="0"/>
    </xf>
    <xf numFmtId="164" fontId="7" fillId="10"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lignment horizontal="center" vertical="center" wrapText="1"/>
    </xf>
    <xf numFmtId="164" fontId="7" fillId="10" borderId="1" xfId="0" applyNumberFormat="1" applyFont="1" applyFill="1" applyBorder="1" applyAlignment="1">
      <alignment horizontal="center" vertical="center" wrapText="1"/>
    </xf>
    <xf numFmtId="169" fontId="10" fillId="10" borderId="1" xfId="2" applyNumberFormat="1" applyFont="1" applyFill="1" applyBorder="1" applyAlignment="1" applyProtection="1">
      <alignment vertical="center"/>
    </xf>
    <xf numFmtId="44" fontId="10" fillId="10" borderId="1" xfId="2" applyNumberFormat="1" applyFont="1" applyFill="1" applyBorder="1" applyAlignment="1" applyProtection="1">
      <alignment vertical="center"/>
    </xf>
    <xf numFmtId="1" fontId="7" fillId="10" borderId="1" xfId="0" applyNumberFormat="1" applyFont="1" applyFill="1" applyBorder="1" applyAlignment="1">
      <alignment horizontal="center" vertical="center"/>
    </xf>
    <xf numFmtId="0" fontId="7" fillId="10" borderId="1" xfId="0" applyFont="1" applyFill="1" applyBorder="1"/>
    <xf numFmtId="44" fontId="7" fillId="2" borderId="1" xfId="1" applyFont="1" applyFill="1" applyBorder="1" applyAlignment="1">
      <alignment horizontal="center" vertical="center"/>
    </xf>
    <xf numFmtId="169" fontId="9" fillId="2" borderId="1" xfId="1" applyNumberFormat="1" applyFont="1" applyFill="1" applyBorder="1" applyAlignment="1">
      <alignment horizontal="center" vertical="center"/>
    </xf>
    <xf numFmtId="44" fontId="10" fillId="2" borderId="1" xfId="2" applyNumberFormat="1" applyFont="1" applyFill="1" applyBorder="1" applyAlignment="1" applyProtection="1">
      <alignment vertical="center"/>
    </xf>
    <xf numFmtId="0" fontId="7" fillId="2" borderId="1" xfId="0" applyFont="1" applyFill="1" applyBorder="1" applyAlignment="1">
      <alignment horizontal="center" vertical="center"/>
    </xf>
    <xf numFmtId="164" fontId="10" fillId="2" borderId="1" xfId="0" applyNumberFormat="1" applyFont="1" applyFill="1" applyBorder="1" applyAlignment="1">
      <alignment horizontal="center" vertical="center" wrapText="1"/>
    </xf>
    <xf numFmtId="0" fontId="7" fillId="6" borderId="1" xfId="0" applyFont="1" applyFill="1" applyBorder="1"/>
    <xf numFmtId="3" fontId="7" fillId="10" borderId="1" xfId="0" applyNumberFormat="1" applyFont="1" applyFill="1" applyBorder="1" applyAlignment="1">
      <alignment horizontal="center" vertical="center" wrapText="1"/>
    </xf>
    <xf numFmtId="169" fontId="9" fillId="10" borderId="1" xfId="2" applyNumberFormat="1" applyFont="1" applyFill="1" applyBorder="1" applyAlignment="1" applyProtection="1">
      <alignment vertical="center"/>
    </xf>
    <xf numFmtId="170" fontId="7" fillId="10" borderId="1" xfId="1" applyNumberFormat="1" applyFont="1" applyFill="1" applyBorder="1" applyAlignment="1">
      <alignment horizontal="center" vertical="center" wrapText="1"/>
    </xf>
    <xf numFmtId="0" fontId="7" fillId="10" borderId="1" xfId="0" applyFont="1" applyFill="1" applyBorder="1" applyAlignment="1">
      <alignment vertical="center"/>
    </xf>
    <xf numFmtId="1" fontId="7" fillId="5" borderId="1" xfId="0" applyNumberFormat="1" applyFont="1" applyFill="1" applyBorder="1" applyAlignment="1">
      <alignment horizontal="center" vertical="center" wrapText="1"/>
    </xf>
    <xf numFmtId="0" fontId="7" fillId="5" borderId="1" xfId="0" applyFont="1" applyFill="1" applyBorder="1" applyAlignment="1">
      <alignment vertical="center"/>
    </xf>
    <xf numFmtId="164" fontId="8" fillId="2" borderId="0" xfId="0" applyNumberFormat="1" applyFont="1" applyFill="1"/>
    <xf numFmtId="169" fontId="8" fillId="2" borderId="0" xfId="0" applyNumberFormat="1" applyFont="1" applyFill="1"/>
    <xf numFmtId="169" fontId="7" fillId="2" borderId="0" xfId="0" applyNumberFormat="1" applyFont="1" applyFill="1"/>
    <xf numFmtId="42" fontId="9" fillId="2" borderId="1" xfId="4" applyFont="1" applyFill="1" applyBorder="1" applyAlignment="1">
      <alignment vertical="center"/>
    </xf>
    <xf numFmtId="42" fontId="7" fillId="2" borderId="0" xfId="0" applyNumberFormat="1" applyFont="1" applyFill="1"/>
    <xf numFmtId="42" fontId="7" fillId="12" borderId="1" xfId="4" applyFont="1" applyFill="1" applyBorder="1" applyAlignment="1">
      <alignment vertical="center"/>
    </xf>
    <xf numFmtId="42" fontId="9" fillId="12" borderId="1" xfId="4" applyFont="1" applyFill="1" applyBorder="1" applyAlignment="1">
      <alignment vertical="center"/>
    </xf>
    <xf numFmtId="1" fontId="7" fillId="12" borderId="1" xfId="0" applyNumberFormat="1" applyFont="1" applyFill="1" applyBorder="1" applyAlignment="1">
      <alignment horizontal="center" vertical="center" wrapText="1"/>
    </xf>
    <xf numFmtId="169" fontId="10" fillId="2" borderId="1" xfId="2" applyNumberFormat="1" applyFont="1" applyFill="1" applyBorder="1" applyAlignment="1" applyProtection="1">
      <alignment vertical="center"/>
    </xf>
    <xf numFmtId="169" fontId="9" fillId="2" borderId="1" xfId="2" applyNumberFormat="1" applyFont="1" applyFill="1" applyBorder="1" applyAlignment="1" applyProtection="1">
      <alignment vertical="center"/>
    </xf>
    <xf numFmtId="0" fontId="8" fillId="3" borderId="6" xfId="0" applyFont="1" applyFill="1" applyBorder="1" applyAlignment="1">
      <alignment horizontal="center" vertical="center"/>
    </xf>
    <xf numFmtId="0" fontId="8" fillId="4" borderId="6" xfId="0" applyFont="1" applyFill="1" applyBorder="1" applyAlignment="1">
      <alignment horizontal="center" vertical="center"/>
    </xf>
    <xf numFmtId="0" fontId="8" fillId="11" borderId="6"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8"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7" xfId="0" applyFont="1" applyFill="1" applyBorder="1" applyAlignment="1">
      <alignment horizontal="center" vertical="center"/>
    </xf>
    <xf numFmtId="0" fontId="4" fillId="8" borderId="8" xfId="0" applyFont="1" applyFill="1" applyBorder="1" applyAlignment="1">
      <alignment horizontal="center" vertical="center"/>
    </xf>
    <xf numFmtId="0" fontId="4" fillId="7" borderId="6" xfId="0" applyFont="1" applyFill="1" applyBorder="1" applyAlignment="1">
      <alignment horizontal="center" vertical="center" wrapText="1"/>
    </xf>
    <xf numFmtId="0" fontId="4" fillId="8" borderId="6" xfId="0" applyFont="1" applyFill="1" applyBorder="1" applyAlignment="1">
      <alignment horizontal="center" vertical="center"/>
    </xf>
    <xf numFmtId="0" fontId="8" fillId="2" borderId="1" xfId="0" applyFont="1" applyFill="1" applyBorder="1" applyAlignment="1">
      <alignment horizontal="left" vertical="center"/>
    </xf>
    <xf numFmtId="0" fontId="8" fillId="9" borderId="1" xfId="0" applyFont="1" applyFill="1" applyBorder="1" applyAlignment="1">
      <alignment horizontal="left" vertical="center"/>
    </xf>
    <xf numFmtId="0" fontId="8" fillId="0" borderId="4" xfId="0" applyFont="1" applyBorder="1" applyAlignment="1" applyProtection="1">
      <alignment horizontal="left" vertical="center"/>
      <protection locked="0"/>
    </xf>
    <xf numFmtId="0" fontId="8" fillId="2" borderId="1" xfId="0" applyFont="1" applyFill="1" applyBorder="1" applyAlignment="1" applyProtection="1">
      <alignment horizontal="left" vertical="center"/>
      <protection locked="0"/>
    </xf>
    <xf numFmtId="0" fontId="8" fillId="2" borderId="1" xfId="0" applyFont="1" applyFill="1" applyBorder="1" applyAlignment="1" applyProtection="1">
      <alignment horizontal="left" vertical="top"/>
      <protection locked="0"/>
    </xf>
    <xf numFmtId="0" fontId="12" fillId="2" borderId="1" xfId="0" applyFont="1" applyFill="1" applyBorder="1" applyAlignment="1">
      <alignment horizontal="left" vertical="top"/>
    </xf>
    <xf numFmtId="0" fontId="8" fillId="10" borderId="1" xfId="0" applyFont="1" applyFill="1" applyBorder="1" applyAlignment="1" applyProtection="1">
      <alignment horizontal="left" vertical="center"/>
      <protection locked="0"/>
    </xf>
    <xf numFmtId="0" fontId="8" fillId="2" borderId="1" xfId="0" applyFont="1" applyFill="1" applyBorder="1" applyAlignment="1">
      <alignment horizontal="left" vertical="top"/>
    </xf>
    <xf numFmtId="0" fontId="8" fillId="2" borderId="3" xfId="0" applyFont="1" applyFill="1" applyBorder="1" applyAlignment="1">
      <alignment horizontal="left" vertical="center"/>
    </xf>
    <xf numFmtId="0" fontId="8" fillId="2" borderId="1" xfId="0" applyFont="1" applyFill="1" applyBorder="1" applyAlignment="1">
      <alignment vertical="center"/>
    </xf>
    <xf numFmtId="0" fontId="13" fillId="0" borderId="0" xfId="0" applyFont="1" applyAlignment="1"/>
  </cellXfs>
  <cellStyles count="5">
    <cellStyle name="Moneda" xfId="1" builtinId="4"/>
    <cellStyle name="Moneda [0]" xfId="4" builtinId="7"/>
    <cellStyle name="Moneda [0] 2" xfId="3" xr:uid="{00000000-0005-0000-0000-000002000000}"/>
    <cellStyle name="Moneda 2" xfId="2" xr:uid="{00000000-0005-0000-0000-000003000000}"/>
    <cellStyle name="Normal" xfId="0" builtinId="0"/>
  </cellStyles>
  <dxfs count="358">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
      <fill>
        <patternFill patternType="lightUp"/>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40.png"/><Relationship Id="rId21" Type="http://schemas.openxmlformats.org/officeDocument/2006/relationships/image" Target="../media/image21.png"/><Relationship Id="rId34" Type="http://schemas.openxmlformats.org/officeDocument/2006/relationships/image" Target="../media/image35.png"/><Relationship Id="rId42" Type="http://schemas.openxmlformats.org/officeDocument/2006/relationships/image" Target="../media/image42.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3.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3.png"/><Relationship Id="rId37" Type="http://schemas.openxmlformats.org/officeDocument/2006/relationships/image" Target="../media/image38.png"/><Relationship Id="rId40" Type="http://schemas.openxmlformats.org/officeDocument/2006/relationships/image" Target="../media/image4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7.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2.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6.png"/><Relationship Id="rId43" Type="http://schemas.openxmlformats.org/officeDocument/2006/relationships/image" Target="../media/image31.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4.png"/><Relationship Id="rId38" Type="http://schemas.openxmlformats.org/officeDocument/2006/relationships/image" Target="../media/image39.png"/></Relationships>
</file>

<file path=xl/drawings/drawing1.xml><?xml version="1.0" encoding="utf-8"?>
<xdr:wsDr xmlns:xdr="http://schemas.openxmlformats.org/drawingml/2006/spreadsheetDrawing" xmlns:a="http://schemas.openxmlformats.org/drawingml/2006/main">
  <xdr:twoCellAnchor editAs="oneCell">
    <xdr:from>
      <xdr:col>3</xdr:col>
      <xdr:colOff>104688</xdr:colOff>
      <xdr:row>18</xdr:row>
      <xdr:rowOff>116160</xdr:rowOff>
    </xdr:from>
    <xdr:to>
      <xdr:col>3</xdr:col>
      <xdr:colOff>3985593</xdr:colOff>
      <xdr:row>18</xdr:row>
      <xdr:rowOff>3031738</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324888" y="46750560"/>
          <a:ext cx="3880905" cy="2915578"/>
        </a:xfrm>
        <a:prstGeom prst="rect">
          <a:avLst/>
        </a:prstGeom>
      </xdr:spPr>
    </xdr:pic>
    <xdr:clientData/>
  </xdr:twoCellAnchor>
  <xdr:twoCellAnchor editAs="oneCell">
    <xdr:from>
      <xdr:col>3</xdr:col>
      <xdr:colOff>58080</xdr:colOff>
      <xdr:row>19</xdr:row>
      <xdr:rowOff>69695</xdr:rowOff>
    </xdr:from>
    <xdr:to>
      <xdr:col>3</xdr:col>
      <xdr:colOff>3995854</xdr:colOff>
      <xdr:row>19</xdr:row>
      <xdr:rowOff>3146848</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9278280" y="49894970"/>
          <a:ext cx="3937774" cy="3077153"/>
        </a:xfrm>
        <a:prstGeom prst="rect">
          <a:avLst/>
        </a:prstGeom>
      </xdr:spPr>
    </xdr:pic>
    <xdr:clientData/>
  </xdr:twoCellAnchor>
  <xdr:twoCellAnchor editAs="oneCell">
    <xdr:from>
      <xdr:col>3</xdr:col>
      <xdr:colOff>81312</xdr:colOff>
      <xdr:row>20</xdr:row>
      <xdr:rowOff>139390</xdr:rowOff>
    </xdr:from>
    <xdr:to>
      <xdr:col>3</xdr:col>
      <xdr:colOff>3937774</xdr:colOff>
      <xdr:row>20</xdr:row>
      <xdr:rowOff>3093616</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9301512" y="53146015"/>
          <a:ext cx="3856462" cy="2954226"/>
        </a:xfrm>
        <a:prstGeom prst="rect">
          <a:avLst/>
        </a:prstGeom>
      </xdr:spPr>
    </xdr:pic>
    <xdr:clientData/>
  </xdr:twoCellAnchor>
  <xdr:twoCellAnchor editAs="oneCell">
    <xdr:from>
      <xdr:col>3</xdr:col>
      <xdr:colOff>127776</xdr:colOff>
      <xdr:row>21</xdr:row>
      <xdr:rowOff>81311</xdr:rowOff>
    </xdr:from>
    <xdr:to>
      <xdr:col>3</xdr:col>
      <xdr:colOff>3937775</xdr:colOff>
      <xdr:row>21</xdr:row>
      <xdr:rowOff>3089817</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stretch>
          <a:fillRect/>
        </a:stretch>
      </xdr:blipFill>
      <xdr:spPr>
        <a:xfrm>
          <a:off x="9347976" y="56269286"/>
          <a:ext cx="3809999" cy="3008506"/>
        </a:xfrm>
        <a:prstGeom prst="rect">
          <a:avLst/>
        </a:prstGeom>
      </xdr:spPr>
    </xdr:pic>
    <xdr:clientData/>
  </xdr:twoCellAnchor>
  <xdr:twoCellAnchor editAs="oneCell">
    <xdr:from>
      <xdr:col>3</xdr:col>
      <xdr:colOff>92927</xdr:colOff>
      <xdr:row>22</xdr:row>
      <xdr:rowOff>139389</xdr:rowOff>
    </xdr:from>
    <xdr:to>
      <xdr:col>3</xdr:col>
      <xdr:colOff>3972045</xdr:colOff>
      <xdr:row>22</xdr:row>
      <xdr:rowOff>3066585</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9313127" y="59508714"/>
          <a:ext cx="3879118" cy="2927196"/>
        </a:xfrm>
        <a:prstGeom prst="rect">
          <a:avLst/>
        </a:prstGeom>
      </xdr:spPr>
    </xdr:pic>
    <xdr:clientData/>
  </xdr:twoCellAnchor>
  <xdr:twoCellAnchor editAs="oneCell">
    <xdr:from>
      <xdr:col>3</xdr:col>
      <xdr:colOff>185854</xdr:colOff>
      <xdr:row>23</xdr:row>
      <xdr:rowOff>58079</xdr:rowOff>
    </xdr:from>
    <xdr:to>
      <xdr:col>3</xdr:col>
      <xdr:colOff>3816947</xdr:colOff>
      <xdr:row>23</xdr:row>
      <xdr:rowOff>3109109</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a:stretch>
          <a:fillRect/>
        </a:stretch>
      </xdr:blipFill>
      <xdr:spPr>
        <a:xfrm>
          <a:off x="9406054" y="62608754"/>
          <a:ext cx="3631093" cy="3051030"/>
        </a:xfrm>
        <a:prstGeom prst="rect">
          <a:avLst/>
        </a:prstGeom>
      </xdr:spPr>
    </xdr:pic>
    <xdr:clientData/>
  </xdr:twoCellAnchor>
  <xdr:twoCellAnchor editAs="oneCell">
    <xdr:from>
      <xdr:col>3</xdr:col>
      <xdr:colOff>116159</xdr:colOff>
      <xdr:row>24</xdr:row>
      <xdr:rowOff>151006</xdr:rowOff>
    </xdr:from>
    <xdr:to>
      <xdr:col>3</xdr:col>
      <xdr:colOff>3937775</xdr:colOff>
      <xdr:row>24</xdr:row>
      <xdr:rowOff>3071726</xdr:rowOff>
    </xdr:to>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7"/>
        <a:stretch>
          <a:fillRect/>
        </a:stretch>
      </xdr:blipFill>
      <xdr:spPr>
        <a:xfrm>
          <a:off x="9336359" y="65883031"/>
          <a:ext cx="3821616" cy="2920720"/>
        </a:xfrm>
        <a:prstGeom prst="rect">
          <a:avLst/>
        </a:prstGeom>
      </xdr:spPr>
    </xdr:pic>
    <xdr:clientData/>
  </xdr:twoCellAnchor>
  <xdr:twoCellAnchor editAs="oneCell">
    <xdr:from>
      <xdr:col>3</xdr:col>
      <xdr:colOff>104542</xdr:colOff>
      <xdr:row>26</xdr:row>
      <xdr:rowOff>104543</xdr:rowOff>
    </xdr:from>
    <xdr:to>
      <xdr:col>3</xdr:col>
      <xdr:colOff>3926158</xdr:colOff>
      <xdr:row>26</xdr:row>
      <xdr:rowOff>3025263</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7"/>
        <a:stretch>
          <a:fillRect/>
        </a:stretch>
      </xdr:blipFill>
      <xdr:spPr>
        <a:xfrm>
          <a:off x="9324742" y="69017918"/>
          <a:ext cx="3821616" cy="2920720"/>
        </a:xfrm>
        <a:prstGeom prst="rect">
          <a:avLst/>
        </a:prstGeom>
      </xdr:spPr>
    </xdr:pic>
    <xdr:clientData/>
  </xdr:twoCellAnchor>
  <xdr:twoCellAnchor editAs="oneCell">
    <xdr:from>
      <xdr:col>3</xdr:col>
      <xdr:colOff>162622</xdr:colOff>
      <xdr:row>27</xdr:row>
      <xdr:rowOff>177734</xdr:rowOff>
    </xdr:from>
    <xdr:to>
      <xdr:col>3</xdr:col>
      <xdr:colOff>3981859</xdr:colOff>
      <xdr:row>27</xdr:row>
      <xdr:rowOff>3054970</xdr:rowOff>
    </xdr:to>
    <xdr:pic>
      <xdr:nvPicPr>
        <xdr:cNvPr id="11" name="Imagen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8"/>
        <a:stretch>
          <a:fillRect/>
        </a:stretch>
      </xdr:blipFill>
      <xdr:spPr>
        <a:xfrm>
          <a:off x="9382822" y="72272459"/>
          <a:ext cx="3819237" cy="2877236"/>
        </a:xfrm>
        <a:prstGeom prst="rect">
          <a:avLst/>
        </a:prstGeom>
      </xdr:spPr>
    </xdr:pic>
    <xdr:clientData/>
  </xdr:twoCellAnchor>
  <xdr:twoCellAnchor editAs="oneCell">
    <xdr:from>
      <xdr:col>3</xdr:col>
      <xdr:colOff>92928</xdr:colOff>
      <xdr:row>28</xdr:row>
      <xdr:rowOff>162623</xdr:rowOff>
    </xdr:from>
    <xdr:to>
      <xdr:col>3</xdr:col>
      <xdr:colOff>3820878</xdr:colOff>
      <xdr:row>28</xdr:row>
      <xdr:rowOff>2869117</xdr:rowOff>
    </xdr:to>
    <xdr:pic>
      <xdr:nvPicPr>
        <xdr:cNvPr id="12" name="Imagen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9"/>
        <a:stretch>
          <a:fillRect/>
        </a:stretch>
      </xdr:blipFill>
      <xdr:spPr>
        <a:xfrm>
          <a:off x="9313128" y="75438698"/>
          <a:ext cx="3727950" cy="2706494"/>
        </a:xfrm>
        <a:prstGeom prst="rect">
          <a:avLst/>
        </a:prstGeom>
      </xdr:spPr>
    </xdr:pic>
    <xdr:clientData/>
  </xdr:twoCellAnchor>
  <xdr:twoCellAnchor editAs="oneCell">
    <xdr:from>
      <xdr:col>3</xdr:col>
      <xdr:colOff>69696</xdr:colOff>
      <xdr:row>29</xdr:row>
      <xdr:rowOff>46464</xdr:rowOff>
    </xdr:from>
    <xdr:to>
      <xdr:col>3</xdr:col>
      <xdr:colOff>3984238</xdr:colOff>
      <xdr:row>29</xdr:row>
      <xdr:rowOff>2827823</xdr:rowOff>
    </xdr:to>
    <xdr:pic>
      <xdr:nvPicPr>
        <xdr:cNvPr id="13" name="Imagen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0"/>
        <a:stretch>
          <a:fillRect/>
        </a:stretch>
      </xdr:blipFill>
      <xdr:spPr>
        <a:xfrm>
          <a:off x="9289896" y="78503889"/>
          <a:ext cx="3914542" cy="2781359"/>
        </a:xfrm>
        <a:prstGeom prst="rect">
          <a:avLst/>
        </a:prstGeom>
      </xdr:spPr>
    </xdr:pic>
    <xdr:clientData/>
  </xdr:twoCellAnchor>
  <xdr:twoCellAnchor editAs="oneCell">
    <xdr:from>
      <xdr:col>3</xdr:col>
      <xdr:colOff>81311</xdr:colOff>
      <xdr:row>30</xdr:row>
      <xdr:rowOff>250789</xdr:rowOff>
    </xdr:from>
    <xdr:to>
      <xdr:col>3</xdr:col>
      <xdr:colOff>3937774</xdr:colOff>
      <xdr:row>30</xdr:row>
      <xdr:rowOff>2893588</xdr:rowOff>
    </xdr:to>
    <xdr:pic>
      <xdr:nvPicPr>
        <xdr:cNvPr id="14" name="Imagen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1"/>
        <a:stretch>
          <a:fillRect/>
        </a:stretch>
      </xdr:blipFill>
      <xdr:spPr>
        <a:xfrm>
          <a:off x="9301511" y="81889564"/>
          <a:ext cx="3856463" cy="2642799"/>
        </a:xfrm>
        <a:prstGeom prst="rect">
          <a:avLst/>
        </a:prstGeom>
      </xdr:spPr>
    </xdr:pic>
    <xdr:clientData/>
  </xdr:twoCellAnchor>
  <xdr:twoCellAnchor editAs="oneCell">
    <xdr:from>
      <xdr:col>3</xdr:col>
      <xdr:colOff>92927</xdr:colOff>
      <xdr:row>34</xdr:row>
      <xdr:rowOff>174237</xdr:rowOff>
    </xdr:from>
    <xdr:to>
      <xdr:col>3</xdr:col>
      <xdr:colOff>3987330</xdr:colOff>
      <xdr:row>34</xdr:row>
      <xdr:rowOff>2992296</xdr:rowOff>
    </xdr:to>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2"/>
        <a:stretch>
          <a:fillRect/>
        </a:stretch>
      </xdr:blipFill>
      <xdr:spPr>
        <a:xfrm>
          <a:off x="9313127" y="84994362"/>
          <a:ext cx="3894403" cy="2818059"/>
        </a:xfrm>
        <a:prstGeom prst="rect">
          <a:avLst/>
        </a:prstGeom>
      </xdr:spPr>
    </xdr:pic>
    <xdr:clientData/>
  </xdr:twoCellAnchor>
  <xdr:twoCellAnchor editAs="oneCell">
    <xdr:from>
      <xdr:col>3</xdr:col>
      <xdr:colOff>104542</xdr:colOff>
      <xdr:row>35</xdr:row>
      <xdr:rowOff>174238</xdr:rowOff>
    </xdr:from>
    <xdr:to>
      <xdr:col>3</xdr:col>
      <xdr:colOff>3984231</xdr:colOff>
      <xdr:row>35</xdr:row>
      <xdr:rowOff>3020122</xdr:rowOff>
    </xdr:to>
    <xdr:pic>
      <xdr:nvPicPr>
        <xdr:cNvPr id="16" name="Imagen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3"/>
        <a:stretch>
          <a:fillRect/>
        </a:stretch>
      </xdr:blipFill>
      <xdr:spPr>
        <a:xfrm>
          <a:off x="9324742" y="88175713"/>
          <a:ext cx="3879689" cy="2845884"/>
        </a:xfrm>
        <a:prstGeom prst="rect">
          <a:avLst/>
        </a:prstGeom>
      </xdr:spPr>
    </xdr:pic>
    <xdr:clientData/>
  </xdr:twoCellAnchor>
  <xdr:twoCellAnchor editAs="oneCell">
    <xdr:from>
      <xdr:col>3</xdr:col>
      <xdr:colOff>58079</xdr:colOff>
      <xdr:row>36</xdr:row>
      <xdr:rowOff>127775</xdr:rowOff>
    </xdr:from>
    <xdr:to>
      <xdr:col>3</xdr:col>
      <xdr:colOff>3949390</xdr:colOff>
      <xdr:row>36</xdr:row>
      <xdr:rowOff>3089292</xdr:rowOff>
    </xdr:to>
    <xdr:pic>
      <xdr:nvPicPr>
        <xdr:cNvPr id="17" name="Imagen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4"/>
        <a:stretch>
          <a:fillRect/>
        </a:stretch>
      </xdr:blipFill>
      <xdr:spPr>
        <a:xfrm>
          <a:off x="9278279" y="91310600"/>
          <a:ext cx="3891311" cy="2961517"/>
        </a:xfrm>
        <a:prstGeom prst="rect">
          <a:avLst/>
        </a:prstGeom>
      </xdr:spPr>
    </xdr:pic>
    <xdr:clientData/>
  </xdr:twoCellAnchor>
  <xdr:twoCellAnchor editAs="oneCell">
    <xdr:from>
      <xdr:col>3</xdr:col>
      <xdr:colOff>116158</xdr:colOff>
      <xdr:row>37</xdr:row>
      <xdr:rowOff>278781</xdr:rowOff>
    </xdr:from>
    <xdr:to>
      <xdr:col>3</xdr:col>
      <xdr:colOff>3995853</xdr:colOff>
      <xdr:row>37</xdr:row>
      <xdr:rowOff>3050784</xdr:rowOff>
    </xdr:to>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5"/>
        <a:stretch>
          <a:fillRect/>
        </a:stretch>
      </xdr:blipFill>
      <xdr:spPr>
        <a:xfrm>
          <a:off x="9336358" y="94642956"/>
          <a:ext cx="3879695" cy="2772003"/>
        </a:xfrm>
        <a:prstGeom prst="rect">
          <a:avLst/>
        </a:prstGeom>
      </xdr:spPr>
    </xdr:pic>
    <xdr:clientData/>
  </xdr:twoCellAnchor>
  <xdr:twoCellAnchor editAs="oneCell">
    <xdr:from>
      <xdr:col>3</xdr:col>
      <xdr:colOff>69696</xdr:colOff>
      <xdr:row>38</xdr:row>
      <xdr:rowOff>104543</xdr:rowOff>
    </xdr:from>
    <xdr:to>
      <xdr:col>3</xdr:col>
      <xdr:colOff>3961007</xdr:colOff>
      <xdr:row>38</xdr:row>
      <xdr:rowOff>3111813</xdr:rowOff>
    </xdr:to>
    <xdr:pic>
      <xdr:nvPicPr>
        <xdr:cNvPr id="19" name="Imagen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6"/>
        <a:stretch>
          <a:fillRect/>
        </a:stretch>
      </xdr:blipFill>
      <xdr:spPr>
        <a:xfrm>
          <a:off x="9289896" y="97650068"/>
          <a:ext cx="3891311" cy="3007270"/>
        </a:xfrm>
        <a:prstGeom prst="rect">
          <a:avLst/>
        </a:prstGeom>
      </xdr:spPr>
    </xdr:pic>
    <xdr:clientData/>
  </xdr:twoCellAnchor>
  <xdr:twoCellAnchor editAs="oneCell">
    <xdr:from>
      <xdr:col>3</xdr:col>
      <xdr:colOff>164081</xdr:colOff>
      <xdr:row>39</xdr:row>
      <xdr:rowOff>232317</xdr:rowOff>
    </xdr:from>
    <xdr:to>
      <xdr:col>3</xdr:col>
      <xdr:colOff>3949391</xdr:colOff>
      <xdr:row>39</xdr:row>
      <xdr:rowOff>3040431</xdr:rowOff>
    </xdr:to>
    <xdr:pic>
      <xdr:nvPicPr>
        <xdr:cNvPr id="20" name="Imagen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7"/>
        <a:stretch>
          <a:fillRect/>
        </a:stretch>
      </xdr:blipFill>
      <xdr:spPr>
        <a:xfrm>
          <a:off x="9384281" y="100959192"/>
          <a:ext cx="3785310" cy="2808114"/>
        </a:xfrm>
        <a:prstGeom prst="rect">
          <a:avLst/>
        </a:prstGeom>
      </xdr:spPr>
    </xdr:pic>
    <xdr:clientData/>
  </xdr:twoCellAnchor>
  <xdr:twoCellAnchor editAs="oneCell">
    <xdr:from>
      <xdr:col>3</xdr:col>
      <xdr:colOff>139391</xdr:colOff>
      <xdr:row>42</xdr:row>
      <xdr:rowOff>139389</xdr:rowOff>
    </xdr:from>
    <xdr:to>
      <xdr:col>3</xdr:col>
      <xdr:colOff>3937775</xdr:colOff>
      <xdr:row>42</xdr:row>
      <xdr:rowOff>3068576</xdr:rowOff>
    </xdr:to>
    <xdr:pic>
      <xdr:nvPicPr>
        <xdr:cNvPr id="21" name="Imagen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8"/>
        <a:stretch>
          <a:fillRect/>
        </a:stretch>
      </xdr:blipFill>
      <xdr:spPr>
        <a:xfrm>
          <a:off x="9359591" y="107228964"/>
          <a:ext cx="3798384" cy="2929187"/>
        </a:xfrm>
        <a:prstGeom prst="rect">
          <a:avLst/>
        </a:prstGeom>
      </xdr:spPr>
    </xdr:pic>
    <xdr:clientData/>
  </xdr:twoCellAnchor>
  <xdr:twoCellAnchor editAs="oneCell">
    <xdr:from>
      <xdr:col>3</xdr:col>
      <xdr:colOff>137351</xdr:colOff>
      <xdr:row>44</xdr:row>
      <xdr:rowOff>243931</xdr:rowOff>
    </xdr:from>
    <xdr:to>
      <xdr:col>3</xdr:col>
      <xdr:colOff>3897476</xdr:colOff>
      <xdr:row>44</xdr:row>
      <xdr:rowOff>2985274</xdr:rowOff>
    </xdr:to>
    <xdr:pic>
      <xdr:nvPicPr>
        <xdr:cNvPr id="23" name="Imagen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9"/>
        <a:stretch>
          <a:fillRect/>
        </a:stretch>
      </xdr:blipFill>
      <xdr:spPr>
        <a:xfrm>
          <a:off x="9357551" y="113696206"/>
          <a:ext cx="3760125" cy="2741343"/>
        </a:xfrm>
        <a:prstGeom prst="rect">
          <a:avLst/>
        </a:prstGeom>
      </xdr:spPr>
    </xdr:pic>
    <xdr:clientData/>
  </xdr:twoCellAnchor>
  <xdr:twoCellAnchor editAs="oneCell">
    <xdr:from>
      <xdr:col>3</xdr:col>
      <xdr:colOff>80495</xdr:colOff>
      <xdr:row>3</xdr:row>
      <xdr:rowOff>92397</xdr:rowOff>
    </xdr:from>
    <xdr:to>
      <xdr:col>3</xdr:col>
      <xdr:colOff>4051479</xdr:colOff>
      <xdr:row>3</xdr:row>
      <xdr:rowOff>3112582</xdr:rowOff>
    </xdr:to>
    <xdr:pic>
      <xdr:nvPicPr>
        <xdr:cNvPr id="28" name="Imagen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20"/>
        <a:stretch>
          <a:fillRect/>
        </a:stretch>
      </xdr:blipFill>
      <xdr:spPr>
        <a:xfrm>
          <a:off x="9300695" y="797247"/>
          <a:ext cx="3970984" cy="3020185"/>
        </a:xfrm>
        <a:prstGeom prst="rect">
          <a:avLst/>
        </a:prstGeom>
      </xdr:spPr>
    </xdr:pic>
    <xdr:clientData/>
  </xdr:twoCellAnchor>
  <xdr:twoCellAnchor editAs="oneCell">
    <xdr:from>
      <xdr:col>3</xdr:col>
      <xdr:colOff>107325</xdr:colOff>
      <xdr:row>4</xdr:row>
      <xdr:rowOff>159668</xdr:rowOff>
    </xdr:from>
    <xdr:to>
      <xdr:col>3</xdr:col>
      <xdr:colOff>4091727</xdr:colOff>
      <xdr:row>4</xdr:row>
      <xdr:rowOff>2977941</xdr:rowOff>
    </xdr:to>
    <xdr:pic>
      <xdr:nvPicPr>
        <xdr:cNvPr id="29" name="Imagen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21"/>
        <a:stretch>
          <a:fillRect/>
        </a:stretch>
      </xdr:blipFill>
      <xdr:spPr>
        <a:xfrm>
          <a:off x="9327525" y="4045868"/>
          <a:ext cx="3984402" cy="2818273"/>
        </a:xfrm>
        <a:prstGeom prst="rect">
          <a:avLst/>
        </a:prstGeom>
      </xdr:spPr>
    </xdr:pic>
    <xdr:clientData/>
  </xdr:twoCellAnchor>
  <xdr:twoCellAnchor editAs="oneCell">
    <xdr:from>
      <xdr:col>3</xdr:col>
      <xdr:colOff>93908</xdr:colOff>
      <xdr:row>5</xdr:row>
      <xdr:rowOff>159395</xdr:rowOff>
    </xdr:from>
    <xdr:to>
      <xdr:col>3</xdr:col>
      <xdr:colOff>4051480</xdr:colOff>
      <xdr:row>5</xdr:row>
      <xdr:rowOff>3098979</xdr:rowOff>
    </xdr:to>
    <xdr:pic>
      <xdr:nvPicPr>
        <xdr:cNvPr id="30" name="Imagen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22"/>
        <a:stretch>
          <a:fillRect/>
        </a:stretch>
      </xdr:blipFill>
      <xdr:spPr>
        <a:xfrm>
          <a:off x="9314108" y="7226945"/>
          <a:ext cx="3957572" cy="2939584"/>
        </a:xfrm>
        <a:prstGeom prst="rect">
          <a:avLst/>
        </a:prstGeom>
      </xdr:spPr>
    </xdr:pic>
    <xdr:clientData/>
  </xdr:twoCellAnchor>
  <xdr:twoCellAnchor editAs="oneCell">
    <xdr:from>
      <xdr:col>3</xdr:col>
      <xdr:colOff>107323</xdr:colOff>
      <xdr:row>6</xdr:row>
      <xdr:rowOff>156928</xdr:rowOff>
    </xdr:from>
    <xdr:to>
      <xdr:col>3</xdr:col>
      <xdr:colOff>3984401</xdr:colOff>
      <xdr:row>6</xdr:row>
      <xdr:rowOff>3049694</xdr:rowOff>
    </xdr:to>
    <xdr:pic>
      <xdr:nvPicPr>
        <xdr:cNvPr id="31" name="Imagen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23"/>
        <a:stretch>
          <a:fillRect/>
        </a:stretch>
      </xdr:blipFill>
      <xdr:spPr>
        <a:xfrm>
          <a:off x="9327523" y="10405828"/>
          <a:ext cx="3877078" cy="2892766"/>
        </a:xfrm>
        <a:prstGeom prst="rect">
          <a:avLst/>
        </a:prstGeom>
      </xdr:spPr>
    </xdr:pic>
    <xdr:clientData/>
  </xdr:twoCellAnchor>
  <xdr:twoCellAnchor editAs="oneCell">
    <xdr:from>
      <xdr:col>3</xdr:col>
      <xdr:colOff>93909</xdr:colOff>
      <xdr:row>7</xdr:row>
      <xdr:rowOff>130562</xdr:rowOff>
    </xdr:from>
    <xdr:to>
      <xdr:col>3</xdr:col>
      <xdr:colOff>3997817</xdr:colOff>
      <xdr:row>7</xdr:row>
      <xdr:rowOff>3057474</xdr:rowOff>
    </xdr:to>
    <xdr:pic>
      <xdr:nvPicPr>
        <xdr:cNvPr id="32" name="Imagen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24"/>
        <a:stretch>
          <a:fillRect/>
        </a:stretch>
      </xdr:blipFill>
      <xdr:spPr>
        <a:xfrm>
          <a:off x="9314109" y="13560812"/>
          <a:ext cx="3903908" cy="2926912"/>
        </a:xfrm>
        <a:prstGeom prst="rect">
          <a:avLst/>
        </a:prstGeom>
      </xdr:spPr>
    </xdr:pic>
    <xdr:clientData/>
  </xdr:twoCellAnchor>
  <xdr:twoCellAnchor editAs="oneCell">
    <xdr:from>
      <xdr:col>3</xdr:col>
      <xdr:colOff>120739</xdr:colOff>
      <xdr:row>8</xdr:row>
      <xdr:rowOff>154255</xdr:rowOff>
    </xdr:from>
    <xdr:to>
      <xdr:col>3</xdr:col>
      <xdr:colOff>4024647</xdr:colOff>
      <xdr:row>8</xdr:row>
      <xdr:rowOff>3058732</xdr:rowOff>
    </xdr:to>
    <xdr:pic>
      <xdr:nvPicPr>
        <xdr:cNvPr id="33" name="Imagen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25"/>
        <a:stretch>
          <a:fillRect/>
        </a:stretch>
      </xdr:blipFill>
      <xdr:spPr>
        <a:xfrm>
          <a:off x="9340939" y="16765855"/>
          <a:ext cx="3903908" cy="2904477"/>
        </a:xfrm>
        <a:prstGeom prst="rect">
          <a:avLst/>
        </a:prstGeom>
      </xdr:spPr>
    </xdr:pic>
    <xdr:clientData/>
  </xdr:twoCellAnchor>
  <xdr:twoCellAnchor editAs="oneCell">
    <xdr:from>
      <xdr:col>3</xdr:col>
      <xdr:colOff>67076</xdr:colOff>
      <xdr:row>9</xdr:row>
      <xdr:rowOff>188955</xdr:rowOff>
    </xdr:from>
    <xdr:to>
      <xdr:col>3</xdr:col>
      <xdr:colOff>4064893</xdr:colOff>
      <xdr:row>9</xdr:row>
      <xdr:rowOff>3032215</xdr:rowOff>
    </xdr:to>
    <xdr:pic>
      <xdr:nvPicPr>
        <xdr:cNvPr id="34" name="Imagen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26"/>
        <a:stretch>
          <a:fillRect/>
        </a:stretch>
      </xdr:blipFill>
      <xdr:spPr>
        <a:xfrm>
          <a:off x="9287276" y="19981905"/>
          <a:ext cx="3997817" cy="2843260"/>
        </a:xfrm>
        <a:prstGeom prst="rect">
          <a:avLst/>
        </a:prstGeom>
      </xdr:spPr>
    </xdr:pic>
    <xdr:clientData/>
  </xdr:twoCellAnchor>
  <xdr:twoCellAnchor editAs="oneCell">
    <xdr:from>
      <xdr:col>3</xdr:col>
      <xdr:colOff>41385</xdr:colOff>
      <xdr:row>10</xdr:row>
      <xdr:rowOff>174402</xdr:rowOff>
    </xdr:from>
    <xdr:to>
      <xdr:col>3</xdr:col>
      <xdr:colOff>4051478</xdr:colOff>
      <xdr:row>10</xdr:row>
      <xdr:rowOff>2980475</xdr:rowOff>
    </xdr:to>
    <xdr:pic>
      <xdr:nvPicPr>
        <xdr:cNvPr id="35" name="Imagen 34">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27"/>
        <a:stretch>
          <a:fillRect/>
        </a:stretch>
      </xdr:blipFill>
      <xdr:spPr>
        <a:xfrm>
          <a:off x="9261585" y="23148702"/>
          <a:ext cx="4010093" cy="2806073"/>
        </a:xfrm>
        <a:prstGeom prst="rect">
          <a:avLst/>
        </a:prstGeom>
      </xdr:spPr>
    </xdr:pic>
    <xdr:clientData/>
  </xdr:twoCellAnchor>
  <xdr:twoCellAnchor editAs="oneCell">
    <xdr:from>
      <xdr:col>3</xdr:col>
      <xdr:colOff>67971</xdr:colOff>
      <xdr:row>11</xdr:row>
      <xdr:rowOff>231957</xdr:rowOff>
    </xdr:from>
    <xdr:to>
      <xdr:col>3</xdr:col>
      <xdr:colOff>4045635</xdr:colOff>
      <xdr:row>11</xdr:row>
      <xdr:rowOff>3104603</xdr:rowOff>
    </xdr:to>
    <xdr:pic>
      <xdr:nvPicPr>
        <xdr:cNvPr id="36" name="Imagen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28"/>
        <a:stretch>
          <a:fillRect/>
        </a:stretch>
      </xdr:blipFill>
      <xdr:spPr>
        <a:xfrm>
          <a:off x="2495310" y="29559739"/>
          <a:ext cx="3977664" cy="2872646"/>
        </a:xfrm>
        <a:prstGeom prst="rect">
          <a:avLst/>
        </a:prstGeom>
      </xdr:spPr>
    </xdr:pic>
    <xdr:clientData/>
  </xdr:twoCellAnchor>
  <xdr:twoCellAnchor editAs="oneCell">
    <xdr:from>
      <xdr:col>3</xdr:col>
      <xdr:colOff>160986</xdr:colOff>
      <xdr:row>12</xdr:row>
      <xdr:rowOff>241931</xdr:rowOff>
    </xdr:from>
    <xdr:to>
      <xdr:col>3</xdr:col>
      <xdr:colOff>4011232</xdr:colOff>
      <xdr:row>12</xdr:row>
      <xdr:rowOff>3012116</xdr:rowOff>
    </xdr:to>
    <xdr:pic>
      <xdr:nvPicPr>
        <xdr:cNvPr id="37" name="Imagen 36">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29"/>
        <a:stretch>
          <a:fillRect/>
        </a:stretch>
      </xdr:blipFill>
      <xdr:spPr>
        <a:xfrm>
          <a:off x="9381186" y="29578931"/>
          <a:ext cx="3850246" cy="2770185"/>
        </a:xfrm>
        <a:prstGeom prst="rect">
          <a:avLst/>
        </a:prstGeom>
      </xdr:spPr>
    </xdr:pic>
    <xdr:clientData/>
  </xdr:twoCellAnchor>
  <xdr:twoCellAnchor editAs="oneCell">
    <xdr:from>
      <xdr:col>3</xdr:col>
      <xdr:colOff>93906</xdr:colOff>
      <xdr:row>13</xdr:row>
      <xdr:rowOff>172591</xdr:rowOff>
    </xdr:from>
    <xdr:to>
      <xdr:col>3</xdr:col>
      <xdr:colOff>4051477</xdr:colOff>
      <xdr:row>13</xdr:row>
      <xdr:rowOff>2970774</xdr:rowOff>
    </xdr:to>
    <xdr:pic>
      <xdr:nvPicPr>
        <xdr:cNvPr id="38" name="Imagen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30"/>
        <a:stretch>
          <a:fillRect/>
        </a:stretch>
      </xdr:blipFill>
      <xdr:spPr>
        <a:xfrm>
          <a:off x="9314106" y="32690941"/>
          <a:ext cx="3957571" cy="2798183"/>
        </a:xfrm>
        <a:prstGeom prst="rect">
          <a:avLst/>
        </a:prstGeom>
      </xdr:spPr>
    </xdr:pic>
    <xdr:clientData/>
  </xdr:twoCellAnchor>
  <xdr:twoCellAnchor editAs="oneCell">
    <xdr:from>
      <xdr:col>3</xdr:col>
      <xdr:colOff>134155</xdr:colOff>
      <xdr:row>55</xdr:row>
      <xdr:rowOff>78817</xdr:rowOff>
    </xdr:from>
    <xdr:to>
      <xdr:col>3</xdr:col>
      <xdr:colOff>4064895</xdr:colOff>
      <xdr:row>55</xdr:row>
      <xdr:rowOff>3047379</xdr:rowOff>
    </xdr:to>
    <xdr:pic>
      <xdr:nvPicPr>
        <xdr:cNvPr id="39" name="Imagen 38">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31"/>
        <a:stretch>
          <a:fillRect/>
        </a:stretch>
      </xdr:blipFill>
      <xdr:spPr>
        <a:xfrm>
          <a:off x="9354355" y="35778517"/>
          <a:ext cx="3930740" cy="2968562"/>
        </a:xfrm>
        <a:prstGeom prst="rect">
          <a:avLst/>
        </a:prstGeom>
      </xdr:spPr>
    </xdr:pic>
    <xdr:clientData/>
  </xdr:twoCellAnchor>
  <xdr:twoCellAnchor editAs="oneCell">
    <xdr:from>
      <xdr:col>3</xdr:col>
      <xdr:colOff>204678</xdr:colOff>
      <xdr:row>14</xdr:row>
      <xdr:rowOff>147570</xdr:rowOff>
    </xdr:from>
    <xdr:to>
      <xdr:col>3</xdr:col>
      <xdr:colOff>3978992</xdr:colOff>
      <xdr:row>14</xdr:row>
      <xdr:rowOff>3042273</xdr:rowOff>
    </xdr:to>
    <xdr:pic>
      <xdr:nvPicPr>
        <xdr:cNvPr id="40" name="Imagen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32"/>
        <a:stretch>
          <a:fillRect/>
        </a:stretch>
      </xdr:blipFill>
      <xdr:spPr>
        <a:xfrm>
          <a:off x="9424878" y="39028620"/>
          <a:ext cx="3774314" cy="2894703"/>
        </a:xfrm>
        <a:prstGeom prst="rect">
          <a:avLst/>
        </a:prstGeom>
      </xdr:spPr>
    </xdr:pic>
    <xdr:clientData/>
  </xdr:twoCellAnchor>
  <xdr:twoCellAnchor editAs="oneCell">
    <xdr:from>
      <xdr:col>3</xdr:col>
      <xdr:colOff>203545</xdr:colOff>
      <xdr:row>17</xdr:row>
      <xdr:rowOff>53663</xdr:rowOff>
    </xdr:from>
    <xdr:to>
      <xdr:col>3</xdr:col>
      <xdr:colOff>4024648</xdr:colOff>
      <xdr:row>17</xdr:row>
      <xdr:rowOff>3288422</xdr:rowOff>
    </xdr:to>
    <xdr:pic>
      <xdr:nvPicPr>
        <xdr:cNvPr id="41" name="Imagen 40">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33"/>
        <a:stretch>
          <a:fillRect/>
        </a:stretch>
      </xdr:blipFill>
      <xdr:spPr>
        <a:xfrm>
          <a:off x="9423745" y="43278113"/>
          <a:ext cx="3821103" cy="3234759"/>
        </a:xfrm>
        <a:prstGeom prst="rect">
          <a:avLst/>
        </a:prstGeom>
      </xdr:spPr>
    </xdr:pic>
    <xdr:clientData/>
  </xdr:twoCellAnchor>
  <xdr:twoCellAnchor editAs="oneCell">
    <xdr:from>
      <xdr:col>3</xdr:col>
      <xdr:colOff>107324</xdr:colOff>
      <xdr:row>40</xdr:row>
      <xdr:rowOff>85672</xdr:rowOff>
    </xdr:from>
    <xdr:to>
      <xdr:col>3</xdr:col>
      <xdr:colOff>3997817</xdr:colOff>
      <xdr:row>40</xdr:row>
      <xdr:rowOff>3119308</xdr:rowOff>
    </xdr:to>
    <xdr:pic>
      <xdr:nvPicPr>
        <xdr:cNvPr id="42" name="Imagen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34"/>
        <a:stretch>
          <a:fillRect/>
        </a:stretch>
      </xdr:blipFill>
      <xdr:spPr>
        <a:xfrm>
          <a:off x="9327524" y="103993897"/>
          <a:ext cx="3890493" cy="3033636"/>
        </a:xfrm>
        <a:prstGeom prst="rect">
          <a:avLst/>
        </a:prstGeom>
      </xdr:spPr>
    </xdr:pic>
    <xdr:clientData/>
  </xdr:twoCellAnchor>
  <xdr:twoCellAnchor editAs="oneCell">
    <xdr:from>
      <xdr:col>3</xdr:col>
      <xdr:colOff>53663</xdr:colOff>
      <xdr:row>45</xdr:row>
      <xdr:rowOff>131543</xdr:rowOff>
    </xdr:from>
    <xdr:to>
      <xdr:col>3</xdr:col>
      <xdr:colOff>4011233</xdr:colOff>
      <xdr:row>45</xdr:row>
      <xdr:rowOff>3059613</xdr:rowOff>
    </xdr:to>
    <xdr:pic>
      <xdr:nvPicPr>
        <xdr:cNvPr id="43" name="Imagen 42">
          <a:extLst>
            <a:ext uri="{FF2B5EF4-FFF2-40B4-BE49-F238E27FC236}">
              <a16:creationId xmlns:a16="http://schemas.microsoft.com/office/drawing/2014/main" id="{00000000-0008-0000-0100-00002B000000}"/>
            </a:ext>
          </a:extLst>
        </xdr:cNvPr>
        <xdr:cNvPicPr>
          <a:picLocks noChangeAspect="1"/>
        </xdr:cNvPicPr>
      </xdr:nvPicPr>
      <xdr:blipFill>
        <a:blip xmlns:r="http://schemas.openxmlformats.org/officeDocument/2006/relationships" r:embed="rId35"/>
        <a:stretch>
          <a:fillRect/>
        </a:stretch>
      </xdr:blipFill>
      <xdr:spPr>
        <a:xfrm>
          <a:off x="9273863" y="116765168"/>
          <a:ext cx="3957570" cy="2928070"/>
        </a:xfrm>
        <a:prstGeom prst="rect">
          <a:avLst/>
        </a:prstGeom>
      </xdr:spPr>
    </xdr:pic>
    <xdr:clientData/>
  </xdr:twoCellAnchor>
  <xdr:twoCellAnchor editAs="oneCell">
    <xdr:from>
      <xdr:col>3</xdr:col>
      <xdr:colOff>153629</xdr:colOff>
      <xdr:row>56</xdr:row>
      <xdr:rowOff>215081</xdr:rowOff>
    </xdr:from>
    <xdr:to>
      <xdr:col>3</xdr:col>
      <xdr:colOff>4018451</xdr:colOff>
      <xdr:row>56</xdr:row>
      <xdr:rowOff>3029477</xdr:rowOff>
    </xdr:to>
    <xdr:pic>
      <xdr:nvPicPr>
        <xdr:cNvPr id="44" name="Imagen 43">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36"/>
        <a:stretch>
          <a:fillRect/>
        </a:stretch>
      </xdr:blipFill>
      <xdr:spPr>
        <a:xfrm>
          <a:off x="2580968" y="123594557"/>
          <a:ext cx="3864822" cy="2814396"/>
        </a:xfrm>
        <a:prstGeom prst="rect">
          <a:avLst/>
        </a:prstGeom>
      </xdr:spPr>
    </xdr:pic>
    <xdr:clientData/>
  </xdr:twoCellAnchor>
  <xdr:twoCellAnchor editAs="oneCell">
    <xdr:from>
      <xdr:col>3</xdr:col>
      <xdr:colOff>153629</xdr:colOff>
      <xdr:row>54</xdr:row>
      <xdr:rowOff>122903</xdr:rowOff>
    </xdr:from>
    <xdr:to>
      <xdr:col>3</xdr:col>
      <xdr:colOff>3963629</xdr:colOff>
      <xdr:row>54</xdr:row>
      <xdr:rowOff>3164757</xdr:rowOff>
    </xdr:to>
    <xdr:pic>
      <xdr:nvPicPr>
        <xdr:cNvPr id="45" name="Imagen 44">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37"/>
        <a:stretch>
          <a:fillRect/>
        </a:stretch>
      </xdr:blipFill>
      <xdr:spPr>
        <a:xfrm>
          <a:off x="2580968" y="119646290"/>
          <a:ext cx="3810000" cy="3041854"/>
        </a:xfrm>
        <a:prstGeom prst="rect">
          <a:avLst/>
        </a:prstGeom>
      </xdr:spPr>
    </xdr:pic>
    <xdr:clientData/>
  </xdr:twoCellAnchor>
  <xdr:twoCellAnchor editAs="oneCell">
    <xdr:from>
      <xdr:col>3</xdr:col>
      <xdr:colOff>46089</xdr:colOff>
      <xdr:row>41</xdr:row>
      <xdr:rowOff>184355</xdr:rowOff>
    </xdr:from>
    <xdr:to>
      <xdr:col>3</xdr:col>
      <xdr:colOff>4006175</xdr:colOff>
      <xdr:row>41</xdr:row>
      <xdr:rowOff>2565604</xdr:rowOff>
    </xdr:to>
    <xdr:pic>
      <xdr:nvPicPr>
        <xdr:cNvPr id="47" name="Imagen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38"/>
        <a:stretch>
          <a:fillRect/>
        </a:stretch>
      </xdr:blipFill>
      <xdr:spPr>
        <a:xfrm>
          <a:off x="2473428" y="131445000"/>
          <a:ext cx="3960086" cy="2381249"/>
        </a:xfrm>
        <a:prstGeom prst="rect">
          <a:avLst/>
        </a:prstGeom>
      </xdr:spPr>
    </xdr:pic>
    <xdr:clientData/>
  </xdr:twoCellAnchor>
  <xdr:twoCellAnchor editAs="oneCell">
    <xdr:from>
      <xdr:col>3</xdr:col>
      <xdr:colOff>76815</xdr:colOff>
      <xdr:row>33</xdr:row>
      <xdr:rowOff>215079</xdr:rowOff>
    </xdr:from>
    <xdr:to>
      <xdr:col>3</xdr:col>
      <xdr:colOff>4086531</xdr:colOff>
      <xdr:row>33</xdr:row>
      <xdr:rowOff>2949676</xdr:rowOff>
    </xdr:to>
    <xdr:pic>
      <xdr:nvPicPr>
        <xdr:cNvPr id="48" name="Imagen 47">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39"/>
        <a:stretch>
          <a:fillRect/>
        </a:stretch>
      </xdr:blipFill>
      <xdr:spPr>
        <a:xfrm>
          <a:off x="2504154" y="91363184"/>
          <a:ext cx="4009716" cy="2734597"/>
        </a:xfrm>
        <a:prstGeom prst="rect">
          <a:avLst/>
        </a:prstGeom>
      </xdr:spPr>
    </xdr:pic>
    <xdr:clientData/>
  </xdr:twoCellAnchor>
  <xdr:twoCellAnchor editAs="oneCell">
    <xdr:from>
      <xdr:col>3</xdr:col>
      <xdr:colOff>168991</xdr:colOff>
      <xdr:row>32</xdr:row>
      <xdr:rowOff>107540</xdr:rowOff>
    </xdr:from>
    <xdr:to>
      <xdr:col>3</xdr:col>
      <xdr:colOff>3963628</xdr:colOff>
      <xdr:row>32</xdr:row>
      <xdr:rowOff>2949678</xdr:rowOff>
    </xdr:to>
    <xdr:pic>
      <xdr:nvPicPr>
        <xdr:cNvPr id="49" name="Imagen 48">
          <a:extLst>
            <a:ext uri="{FF2B5EF4-FFF2-40B4-BE49-F238E27FC236}">
              <a16:creationId xmlns:a16="http://schemas.microsoft.com/office/drawing/2014/main" id="{00000000-0008-0000-0100-000031000000}"/>
            </a:ext>
          </a:extLst>
        </xdr:cNvPr>
        <xdr:cNvPicPr>
          <a:picLocks noChangeAspect="1"/>
        </xdr:cNvPicPr>
      </xdr:nvPicPr>
      <xdr:blipFill>
        <a:blip xmlns:r="http://schemas.openxmlformats.org/officeDocument/2006/relationships" r:embed="rId40"/>
        <a:stretch>
          <a:fillRect/>
        </a:stretch>
      </xdr:blipFill>
      <xdr:spPr>
        <a:xfrm>
          <a:off x="2596330" y="88075524"/>
          <a:ext cx="3794637" cy="2842138"/>
        </a:xfrm>
        <a:prstGeom prst="rect">
          <a:avLst/>
        </a:prstGeom>
      </xdr:spPr>
    </xdr:pic>
    <xdr:clientData/>
  </xdr:twoCellAnchor>
  <xdr:twoCellAnchor editAs="oneCell">
    <xdr:from>
      <xdr:col>3</xdr:col>
      <xdr:colOff>168993</xdr:colOff>
      <xdr:row>31</xdr:row>
      <xdr:rowOff>138266</xdr:rowOff>
    </xdr:from>
    <xdr:to>
      <xdr:col>3</xdr:col>
      <xdr:colOff>4086532</xdr:colOff>
      <xdr:row>31</xdr:row>
      <xdr:rowOff>3103306</xdr:rowOff>
    </xdr:to>
    <xdr:pic>
      <xdr:nvPicPr>
        <xdr:cNvPr id="50" name="Imagen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41"/>
        <a:stretch>
          <a:fillRect/>
        </a:stretch>
      </xdr:blipFill>
      <xdr:spPr>
        <a:xfrm>
          <a:off x="2596332" y="84926129"/>
          <a:ext cx="3917539" cy="2965040"/>
        </a:xfrm>
        <a:prstGeom prst="rect">
          <a:avLst/>
        </a:prstGeom>
      </xdr:spPr>
    </xdr:pic>
    <xdr:clientData/>
  </xdr:twoCellAnchor>
  <xdr:twoCellAnchor editAs="oneCell">
    <xdr:from>
      <xdr:col>9</xdr:col>
      <xdr:colOff>0</xdr:colOff>
      <xdr:row>43</xdr:row>
      <xdr:rowOff>0</xdr:rowOff>
    </xdr:from>
    <xdr:to>
      <xdr:col>9</xdr:col>
      <xdr:colOff>304800</xdr:colOff>
      <xdr:row>43</xdr:row>
      <xdr:rowOff>304800</xdr:rowOff>
    </xdr:to>
    <xdr:sp macro="" textlink="">
      <xdr:nvSpPr>
        <xdr:cNvPr id="1025" name="AutoShape 1" descr="data:image/png;base64,iVBORw0KGgoAAAANSUhEUgAAAwkAAAI9CAYAAABxBzSDAAAgAElEQVR4nOzdf3xT9334+5dsQIlbsbRR5tW+0Mmsi0N2FdFcDO3khi8WZYZkoHY3htxFLo+A20dQ2i+mXep0nax2wcl3RaytmkdnnCU+6Tfg9Nsq3AIexeIRaq0l5rZW9L1NnDWgrZl850XZl6HWicCy7h9HkiX56JdtfiR5P/vwo0E6OufzOeejo8/78+vokslkEiGEEEIIIYRIqbrWCRBCCCGEEEJcXyRIEEIIIYQQQuSQIEEIIYQQQgiRQ4IEIYQQQgghRA4JEoQQQgghhBA5JEgQQgghhBBC5JAgQQghhBBCCJFDggQhhBBCCCFEDgkShBBCCCGEEDkkSBBCCCGEEELkWHStE1CJ6KiPwz8YJHD2JcYm4gDoaxu5Y7WV1k/b2WSuR1+d+5nYq4Mc/Lt+jp8ZIzoJ1BhpXNuCfcs2NllNGNLbT/hwbnQTKHh0K64TXuy1Wek500fPgcMEXo0SrzHSuHYbnQ/vpKm24E4gNsbA13bRc/KOWfsr6xwccWJzBQA9bd/9CV1r9UW3j5/p4ROfGyAOWN1DeLcYNfZVgNXFkNeO+okQHosDBcDcxTGljfqiR44w4NhMTwjAgRLsxKy1WSxM4Ie9KMfP8tKrUeIAN5losrZgv6+d1pUGzb1rp12P8dY7WL3JQcenrJjyPho6YMHRP/s65kiM0XfPNrw4OXx8J41F85gvdY7aFYJ7NHOrGvVg2aHMuh6wEOXVgGllE01b7WxrnX0ONGXtS7+9l5883ETRUhUfoee/dDAwSV4ZKZautNT5H1fPQVnyj5H2ch+b7/PCQ4c59kDhK5UuK46ngnSuKn6ocspILBzA96TC8cx9KFXu7rLTfl8rjTdpforBLzXTdbKV/cM9tJRzXSpIV+SIk0+5zrLa/UO8W+rJlMWC18eK67gXe13BI5Yuy4kY4cBxDh/xMfKLMcIX1JcNpkaaVtuxb9+ENb8AJmKM/fggB58+rt43Ue/h1ruyth+dZ9lIxAgHfPQeOs7ZUOp7hAHTWistW9pp/2TjzPcoS+aeYnVx7Jt26jW2ATLpK6c85ajw3j+7nAELej2y7uk50uW5le2ftmOu8Dfq6oric9pwU+AeUa5ElNAPDuI9dJyRcIx0ebE/sBfHao29Toww8OQAh3/sV89zjZHGtZto/+wuWm8t48udGKPvz7bhDWt9p8fo27QN73iBz2aXgZL325RC99Byy+R88yvesd4ZPQnREfo+14xth5u+oyMzN0wgPjHGyNE+3Ds2030qlvOxyNG9bGrrQjmV/qEAJqOMnRqg5wt2vD+LMzdxQk/YsX3Oiz9dsZ2MMnbKS4fdwUC4wKdeG2DvPdvw/OOlOR43TY++Js7AD04RK7pdjMCRAeI1+uKVvkqOXKOHkMLgyyU2fHUQJaRHX1N4k2jAw7aNdpwHBhlJn0eAC2FGjvbRdV8zdpefSKLc1MWJvjrC4AEn9o1OfIVussWEjnNwHBj3ESiVxwW2MOU1RvhlPwP7nNgdHkKTpT+Rpq/REz80wKkLJY7wEx8Dk8Wv7dUQOnGQCBD5QYCxssvIPCQiDLrsNNudeHLuQ6ly19vFtkcHtb+TE0McOwkwyPFA8W9tpSIn3ThdZzF1HGT/luKh+4wAjz3uq+C7lSv+mg/3fTbsX+hh4NRMhRQgFh7D/1wPTvs2+l7N+lAiwuCXN7GtS5m5b6Lew9XtvQTmektOiwbw3GfD/gUPg2eyvkfECJ8ZpK9rG81/5sZf7N4QeIyeo5F5JiRXRff+RIyRJ7Zhm1XOiu1/Dtej8N5S5dmNwz7H++g7SSKCr3Mzjn0DqQAB0uXFs2szziPZZSFO+Lm9NG/soOc5/8x5nowydkqhq82BZ7TU9YoT+lYXBycK/Spf4uJCn/PqG2anoqwyuRD5Fe9k139PwmQIz64OlDAY1jro/GwbtlvrMaQrKJMxohOvMDwYZsUnsiLamJ++fX5iNVac3+ni/nQvQyJObDxM4GdhTKs1vqSlWoEBws/zjd4wmOy4Hu3EvtIAiTiRgAfnFwbocQ3Q9FQbpkxLVJzwkcfodPlgSw/fvv0YHfvmc1LWs/XuEAPPDRG40EqrZsslcCHA8UFoeXAX8Se8BfdWSYuY8e6tmJ8bwBcYY+fKwq23Y6d9ROp24Vzvxfu92e/HRz3sciqEMdD0YA9dW1Zjqk1dj3iMyMvH6XvMg+/IXpw3KRzeY9YMdPLTHp8Ic+qZLrq/F+CxZ0bYVKpVPDdVjPx4gLi1jbb/GODgj0a4f2Uln5+HhSqviTix8Vc53uei54hC16FNRVvZs62/eyuh5wYY+lmM1tZCrUMxAj8ehA1Odr3lpWCpKvU9qu0kGOzMeUltyaW8Hrb4CMe+H8d6bxvR5w7iO3t/yV61eUlE8HV+CvfpONzUhNPdxdbVJoyp+1A8FiEc8PNS/Xq0zlzktI9ATRttGwYYOHScSGupnrjyxEc9OL/kg3aF/ge1vyNarFYrgdOP0XO0KdXzUIFxH3sdbgKTehpbO3F2bOKOOiOGzNc3RvT1AIEXlmC9deZjsdN9dJ+Mob/LycEv3o95WeoDkzEi/xwgcN7Eaj2wao5lYzKEZ5cz9VvhpOfhraxebsz6Hr3K8af24fmhj727DSj/vRPzrEDXitUaIPB4D77VxXpaylX5vT/83G46esc0y5mmOV6PDI1W5vhEmLM/cLG3N4D7235sPS2a5frdIH5W4bHTcQwbujj48FYajXpIxIm++jzdO3sIPK4w8iddNOmBRJTzY3Gse3poX2/FVGfIlK/077/ylWfYVKQXOj76HVz9BjofbqPn8fOzN4i9wRvM7vnXVGvHG7QXfv/VPuxtB2m825p1fSsokwuQX/HOdp33JMTwf30XShhM7b0c/04n9lVZAQJAjQGjqQn7g22Ys38hX3sJ3yRYH+5m56qsYUjVegzLGmm9t5XGOdYpxk4phKjH+ahLDRBS+62/q4ueh0wQUvDntKBFCZ4aov5hH4fdrTTMuy4To3G9AzN+Dv24cItX5MeH8Ne00bbyYunuyDJFbmzGvl1P5GkfI4UaEOIj+J6OYP6MmZv/WeP9RJjnDyiEMeE4eJzeDutMgACgN1C/qg3XUwdxmCDc38UzZbbq62tNtO7pYfdKiB8KUFbDWdqFUwwcitP4x9vYdk9jWa3qC2ahymu1HsMyM21fdNIKRF6LlOhtmhG7vQWHGfyHjlOwVL1+nEMn9bR9upGLC1Wo5iB2aoCByUaat2/DvrKcXrX5Hs/LY6fj6O/qwne8l5135Vbc9IZ6GlsdtJk1LlJijMGnQ3B3M84NbeX1xJUh/nIfu3YrsGU/3s+XHyAAGDY7cVnjBB7vYXCigg8mxujbrVZIrX/1Qw73OLCaZiqkAHqDgfqVrbQ92JITCIVf8hHHypcf2TkTIADUpLa/u3FeAXn4yDeyfit2YjUZ875HZtr+qp+D7SYIK3R9b0xjLwY2P+jCOhngsccHic4jPUDl9/4Lg3gfD4HJgaJRzmbvf+7Xoxh9rQnrg4+wqw54KVz4fnCdip120/zxDnyvl942/MsAcax0frFNDRAAqvUYV7bR9cUmmAwQSv+OVdfT8ldeetpbaVxmyClf9Xd10fXnwPg5IoVuRpMjfOcrCjz0CG2FatWTF4kBDXVzHjyVEifwg4OE63bRvj4rxKukTM43v+Id7/oOEl4/Tv9gHMxdeD7fpDmOtKS5fKaoCK+ciUCdHevK2e82rt9GIxGGXsoac1Rdj90zjHe7aeFapU2b2L4BQk8PovVTB2ECz4fQb2nhjvct1EEBltJ0zy7qJwfw/UT7zhA/62dg0szmjzVo7+I1P0oI9PfuZffqIu1TNWY6H3VST4SDJ0LlJ7HagOGD5W+eFvnxIfyYsVtNmNbaacTPsdPzriZUZqHL682GCloAG9i0vUWtxBaIrsIBH6GarbSsWrpACZyLCMcP+cFsx2oy0XRPI5w8xlAlld1Kj/fMoFrBfbgNU4XDrOJnfRwc19O2fjWG1c20VVqetYz72LvTy6urXXj/qqXw+PkCYpeM2Pd2YZ4M0L2v/Mpw/KyPg2HQ37uf/Z+aW1/IDQt+TwYYw/9MCGra2PvZYr8Vesyf78FZB5GnjxOaNdwqxts329n7sJn46W66j87z+1/hvT96+hh+9LQ9vFujl2O2hbgeJdXfXP49JDbG4IG9bNu4BovFguXjNrZ1ehh8LV7edq8WqG0mYowd6aHD3qxuv85BV/8I0QLD5cK/8BGbHCFcxuUzfKDUeTNxc6He+hwx3pwAauq5RfOExQn87UMoDS68nynS7n7hTcIw/3Eerz9P73NxrJ/dSmP292HB6iOl8iveDa7rICH60jAhoPX+TVlDd8q00kpbDQSePEhgQet5bxI+C1gbMWm9vdxEEzAWeSP39QX/YTRgXd9SeOz8y36Ul+vZdc8VGC5zqxV7HQz+OKDRehvj1JEB2LCdTcu0Px755QgRYOsnVpdO20r1WPGTIwWCIQ2JKG+eB+qWsqTcz6SCKqx2WpYBJit2MwR+4L86rWgLWF7jE2P4vuFlEBPOe5oq+qzhYzZaiOA7rXG2E2P4nxmj/jN2tev9WgkH8IXA+mm1ZdRktWMmgO/0FbpS0RDDIaDVjq3i4Sdxzp4aIF7TxubVetCvpmW7nvj3jxXuiStl3I97t5uzq7s43FNkgm0ppjbcqcrw/pPlNQW++ovniVPPrk9bK76v3PqxNvQE6H0yULByN2fjrzAyDtzdzOpSlevqRqyfrodJPyOvaW9iutdNlzlOYN9+/PPtTSz7+sQZ+2UAaKNlNYSP9OBIVaLXbNSuFM/nehRNSSzCyBP7ODiup/VeW3k9EOM+nBu30dXvn5lHkRq7/pNw1rj38UH23qO9XVfbJvbOmg8SVeeyuLLmDFwIMXigg13fOs/S35+dFNNH7RhqrNxWxve1/o/tWGsCPLZvgLHsr8HrPnq+MYKpvYNNxYY/JuLEXg8x4HLQdVKP9WG75iId0aN72Xt0Na5H1O9s9NcaQ40AJi8SoYn6qRH6vmBjTTlB1CxxRp71EKppw/EnGj0S86mPlJlf8e5wXQcJ478KAE003T6HMFXfRGefE/PEAE5bMx37BgiEo8Tn++MUv6hOuLtxqfZNOT1B6J8j8++qLsGwvo22mggHfzRCbn0jzsiPDhIxO2jV6O3Ip+ywqK0zeX/OIwVyUN1I62fMcPIQx/O7czPDUbTHZgO8+S8jQBONZY27MnJzAzB+kXKme8dfDzHwtS6843qsD24tf5zky36Ul6Flsy01drOelk9bF2xoSElzLa/9jlnXbY3diS9hp/eEj51aY5CLuWk9bQWGk6kt4mYcrWWcVY10WSwWLE7fvL8XYycVxmhh812pH79lLditqV61KzGB+fVXCACN5obKx2VfOIXvOaj/zCbM1QB6mj7Zhn5ygIFTc+ijj4Xw7N6LL2yl+5HKezXypSvDg659ZVSGo5x7OQ60YP6Dyo+lX9tJ/0Nmxg85sbV00PNcgHB0gSY9ToQZAZoay2sdNRpNQISLhSb2V5toc3dhnhzkkcf9V3Qo24wob4QBq4nY09uwuwYIpSrR8Qm1Ury5M3uy+fyuR0bAjS3/HtK8jZ7XLHQPDNGzoZxSH8W3Tx32ZO7o5dhPgwSDQYI/f5HhH/lwZuYLRvHt68J/YfZ2x767E3NNDP9f9uDL6hWMnzlI98kYmNrw/uhFdftgkBd/1EtLaC+P/HB2agx3uRj+qZfWclZmqm3FO9DDpn/zsG2jDecBBe9fOmhuG8DwXxUUzaF8ITzp83XnGprv2c2xRAs9A0Pac3zGfXTvO8vqh7tKznOJRd8ARujZ1YH3dPbCKApdbba8idQFTBxHORTH/NC2BWrQqTC/4l3jug4SVEu0o95RT8kKiH7lTpQTPrx7rLz94x6cdhtrWop3U5as3Fx44/oZn6lvYvP/qSd+yM/Z7N/a+Fn8h+KY77YuyORILfV32bESwhfIXcppZjhKqTtTgeta0HnOaQwnyQ9w1tzjoOdIlKY9/ey/u9wxnamgihZsH5v5QTTetZkWtIKwK2NO5VXLZJRXzw7h+4cKP6emIlOJ9ecWKrVF3LwZa4EeoqsiNd+FDTasmSEARmybW2D8IL6zV+5KGWsqb6xQh7DVY7dmBVbmTeyqKzH3Q1MY5Uu7GPhfBrVF/tnQ/MtltYm2rzgxTQ7yyBOBsvenNWQoesQ5+755IHtYlZ7GBxSGfF46rW9zfJ8Tu20NzY4ulDML06SypLqyGtH5Xxc5rqmNRx4yER98BO+8l10qR6qX+heP0f1jC65nh3jx56kK8XEF51164qcfo+/07JBlbtejmBjhXwwzdDxAuJwV0sJ+BgLqsKeDDzZRnw5eq/UYlpmo15fern6tk4PfdFBPgL6j6Z7M1Ap9mOnydGHNmsuiX9aE88AjWCtYwa2gutW0fnI19ZNRXvoHhWeOhri07DYsH6krc5hzjNDRAXr/boCR/CKViOB7/DHO3rWPnjIq1Ib13Qy/MMxwOoAKBgn+dIjDbjuNNXECri4Gis61iBN6to8ALWxv1RzvsACK5Fe8q7wDgoRLMJ/WQYMJa3sPygtBhn29dH0SAgc6sLXsZXAuy4zddMsVq3gD2sFPkRu7eeMu6hnAl9UqGTvlY4AWtn+yvJQ6nsq6GWX9FV1ZodbG5g0w9ox/pvW2ouEolV7XBlaUtV63Ceezw/S2VzAJMjVhmXvtrM8ee3qTFdsGiB/x89LVWuWt0vLarsy6bi+e8LF/C5w60MHmzjlMvkxVYgeOZE0GTrWIt2zfVF7510hXMBgkOJ+1zElPWIa2Lbk9VeowqTjPn37pigV00ckK25PTE5ZXOmjJ7tGrbsS6tR5CxwiUMbFyRoToH3yZH/qHONhuIty/S21hna9bd9LzkIn4c3vxlFkZfnse92SDyYrjrxWGfz6M77tdbCKA53M2mr80OOclWdMuJSq7+g3Li5fGxs/04DTFGfgLD4GFqIyWZSs9T7mwr5yZeK2vM7PT3U0LcXy/eGXWJ+ZzPbC6GMq/hwwfQ3nQwvn+Luz/l5dQidMaey3IGKWHkKa3a9ugPTxK/1ErLUAkFE7dtyKEXwJWbqZJq757kxnr6nIyWcS4H/ef2Xgo0Ijr+IsMnxjixRd87G+J4N1hK7AMt5nO/PPltmM446XjT7tyeuXCz3Xh/lUb3/5qmStEVesx3GTIW6DFSOMWF/3/rQ09IfxnizQvXDhFf3+E+gd3FV75sGLl51e8u1zXQUJdgxUYYey8xh1qVWfWTU3BUcb+DKYm2h5RGHrKgemCn+5nNFqIS1Vu9KlhRm9d1K6MJN5OJf6Wq7Nk3MoWHCuzWyVTkzrzK7wLzsD6LW05rbfqcJRGHBuKD0e5+cNNFLyus4wT+QUF5xfkBDgDTkyEOfhMZcMDYj8bwg/wnFMd/5n5a6brJDDXoSGllGihKqu8alBXJvkO3RsgftrL8xUt8QRUN9Jyf2POcDK1RbwN+/prOUMtRuCUH4AB55rcQHpdF364MitS1abmGYXOVzbs5NWAusb8yz3Y8wL/bU9EgBDKYNkzbQArnV+0U1+tx/xZNw5TnEFX14KsY9/45252lqwMG1mxAmCE8K813t3infkunnBhLXXQagOmtW10KUMo7SZiJ7tR5toTlLpGI2Phsr4j45GzQD1Ly5i/cL97J6bJAfb+bfk9LXOzhKV1wEcbadRKV7pCnBnKusDXI4veUI/5Xhc9D9ZDuI9DBRapSIunAmj9+0o83DMdaBealJserpv+HU0/M+CDSwr8nuqZ32SMKL59e/HhpL/PSVNdamc3mbB29HL8uw4uHdlL1w+K9/npDfWYt3Ry8L+1oZ8cxJeeWPZqH52Px3A8upumBXiujP4jjawGRv7lzYLbjD3nxU+Zw0Lnmo5C+a1A/GwfA7N+m8ZQ2rwaCwqkRRk8WuGiD6MePKMVJ6+g0NHyGt4iR/fSbLHMbvxIRBj8UjMWS3Pu/Jv4CMpz4ZyG4oJDvq+i6zpIMDZaqAcGDh9f0PH9+lVtOFZD/PXyl4ecUcdtdwGBMTSfmfZrdWxsfa1xbveunOAn9Vf0uQ0mrFvNM62S4QC+kLqSypWeW6pf3UJbTbr1Nj0cxY61RA9n/e1N1APP/+Rs6R/dl0cYnAT9hqbS8wtuvR93ez3xQQ8Hy65spIKqEioaGnLuXNHyqo45hYb68trU51ZeDdTXQdFx10Wok4FDHPtZhMxKWdtb0HpUw1Xz+nEOnSy1UfFlgeek7jaa6oDB4wTKDkDSQ9iKK7qUcDE1Zjq/48JKAPeXBwjPdy6G3syuVGW454nCwajpj1qBMZTnF2Co08zBMbc5aCJOZGKOwXj6Gh0d5myp8p4YY+RoHGpaaCpjLL/evAt3h4n4cz185woOZwMj9R8B/uNSge/5JS79NveVK3M9slJUq97MY5PF965PD8WbKr4/w81qP2T8twX2lw4OMg//SgVOca5MgBZ7iZEA8Imm3BWAUgxrbbQAoX8MlVUHSVfiz/5ajdxDx72ECaPsWDNrhIDNFQACuDeq/66kIlu/tMCSHBf89D8dQb/dydarMCw0P7/li/D8qZtpyZ8z9/Ir3PLl2ziX9T3LVLb3HeHQF7bR/ZcOLBYPIUJ40qMsJnx4jkSBOOFDHZnKec41G+3D09/Hto+vYVvvCCO921hjaWbvYGqryRB9jmYs6xz0heJAiL4DA+q1W9fBQDjGyLcd7P7LLmwWJ74JiBztwvbxNdi68o4VD6CE7Bz/eZDjdwcZyMpP/GcKwbuPE/z5cey/HMjc/+NnQ+hXm4j/th7XiTJGc1wl13WQwK1b2WkFAo/Rfai8FqKyJN4k/Mu5fthI49rGgqsKqZMq9bR89Oo9WqT+k9tpIYQyGCJ0UmGsbhf2q1Gb0zdh/0y92nr7WgXDUW5txWGG+HP7+c7ZIpWCyRCer3iJYGLXpnLWT9Bj/mwXbTURlH0HS3aRA/DyoLoc6/ZeXtTqQQoO07OBosuCzjBxRysQUAq33ifCHH9mELBiKnelnDmV1xiRcQA9S+ayksWymSV2Q6EruFJWBcYGFULoafvui9q9fS/0qD/oBZcFnqtGrJ82AX66XWU+pTg9hM3cxTHNchXk8IP1UGQp4ZLq7HQ9bEUf6qHzW/OvJOrNu3C3m4h8z813zl7U3Mbwie046iDS78KzkMvGTYR5aV47SC2mMDnA/r8bIVbwGqlPu/WOg+mB9GTyUvSYP+PGYYqguL7DiPapWQBGzH9shpcV7bk14RGOvQz6lSsyQ/au2PVIiU6kmsJK9XouX6E26J0s3tui/3ADZgo3EMV/5mcAqDebMgtImO4AzvoZ0VrieHKM0Hye11Jj4BaACwVGBqSeWcCym8saJhkfCxEAVi+f91P4NEX+0U8AMC/X/pUND/YzOGli19arc6+ec35jY0SWW/LOaZyRXy3FuqqJG15LrZwY86OMtXH850GGH97C9m96aGtXCAY7C6yopMf0qW8zHAxyePUrDOeUmYsEq1s4/NOf4Iz2EFjVz4s/V7hjdJgoEDl6DMOjwwT9j7DErx7/4tk4TX0vEny2leCpCE0PeehsdzEU9GK/aQTfr+z4hl/Et+GV3N/8C2+gv70RQzUYGhshq/Ej9qaexkYDVBtobITIBYAYp84asJog9maQgc+ngpXr4GnW13eQgBH7Iy6sNXECj9uxfa6PwZcjxLLPWyJOTOMLHj0zgO/0GJELsZwVYuKvh1C+vBtlEsyfaJrT+GjT+jasRPB+xY3v5VgmHeFBN11PRMC0i7LqtAvlJiubWiHy9G52Px2h8f4WzVaRK6HxLjv1+Nm3c18Fw1Hq2brHgYkwyq5NdPQGCE9kXcF4jMjoAO4d6Qfpubm/3FV6aqzsesSKPtyHS/NhSdnSrb3FbqoG1n+6DX2hZUHztrVuaUNPGO8OB97TYTKLtyTixF4foW+3g54Q6O/dlrOs3kKW1/hEmMATu+k+CdS18YlKVzhK5+WTrTB+kN2fP0gkf1z91ZaesGwqEgCnVmYquCzwPDRud+MwQfy0m0/d52ZgNO8+NBkjGg4RTvU0qMOz9LTeXzhobmx1YKbQUsLlqd+yPzU/oWsBWrnVINtRF0HZd5jzWq3sejO7H1W/uwPOzWz72gAj+atwJeLELlzKW40syshzPgIvR4hln7hEnMiowt49CnHMNH907i1n9Xd/MfXwxQ427e7LXR0svWzj19rZ1R8GkwP39goacmrM7H7EQf24Qs/3z2svf70A6j/ZTmtNBOULu/CeiWTSH389QE9nDyHq2bUu68dlztejuHgsQui51O8ZVlpWl7gumYafvex6YoRIujcnESc2EWZsPHXNl22ivVWvuV3kjJddf6FOUnZ8Mn1tDDStb0VPgMc+7yHwelaL7Osh+rq6OK4xjEd9mJqz9IMCq2/jtg3Akbz0APHXR/Du3osPPW3WO9QXowH6nvAxEo7mff+jhE972dXlA1rYbFXPl3mPdgNBMBhkyG0FrJlW485VAFH83/bgOxMmmn2ASfV6OL8WgDoH2z+h8TsbH+Hwt0OwoYO2Od3zNVSY37JNXoT8hSDiL+F/fC/Nlma6vpHqtZ28iP4jDerk8XLqNIkI/v27aLZY2Lxv9hKzlttNgJ7G2x1YP6pXn6l0o/rem5EBeu6xYLlzG55zqTrlaotal6pbwS0X875BFyKM9XfQfKeF5k5lTj32GRNDvNKgLult3NLD4YFhgn43S37wvPaIlatovo/ruPLq7Ozvi/HQgx5GznjpOuMt73MTw7hdPQXfNmzooefTc5yCXGuny+3nUy4f7vt8uHPeNOH4q/uvWiVdlaqcDg4QSz0MrBLKDguK1htWF0OlJpre2orD7KUnFKtoOIp+VScHveD8C4WRJ5zYn9DcisZP7Wd/hU+TNbZ28SU+IDoAACAASURBVOV/2Iz72158rd7CS87FX8J/JF7ypqpf66DTPEDP0z5G2ruKTspWl3l8hfZvh+j7gp0+rW1WOen/r3kT9+ZaXvsdWPoLfKimkZ2P7kbrIcDlMHzCTlvNIAMXwPygtbKKUcF0WXGd8GIvaxL6jPion+cnoaWjrch3S0/TfZ2YD/Vw8Ecj3L8yN/CbVzmvMdP5nf3E9jyC71UfPTt8aF0tx1NBOldFCBwNQZ0z90mn+ZZtxbndQ8ehQxx/vZW2OQ0P0GN+0M3Onzjo+8JebvOVuexjITVN7HY78O9S1Ke0/7HGEVd14v2bGHtdPsZ+2EPHDwuX22yRn7hx7yv0roGWv+6Z4zlIqTHTedALu/einPHitGv/VuhvtbP/QGdZDyvL+dzq3bj+3E/H99Sm6+Z5JLWgm1ro/o6DsR0KfZ/bPOv+YWrv4f68YH2u1yMj4MZmcRd400DLX3eV8X2tp+0xF8N/5ibQ28Hm3tx3re4hvFv06v4e/jZtYx0MaGynVQ4M6518+a5TuE8rOO/J/Qab2hX2/74D57ncvYR/eZzYZJxXxinxfTDQusfFsX/UTjeAact+dq1N3UkSbxDsdePV2C61Nfa/6ZzXhOGLryq4n9S8U0GNGec3tO/pkSNeBibrcdxXePnxil2p/NYshckYZN11Y6cCNAwECS4DLgzSdzoK65cS/9V5YgmjmqfqJSyNhYlhVv994Q211zAc5g2a4Zc+hlZ5GH7EyFh/D7On+M+YtSKY3krXj7xq2UsAaM190LP0rTeJJsBYfQO3/Hkvw3uaZp/vm24h/ssxYndbYWyM+M2bMm8Zbo4zNhYDI4z9Ms4tfwKRI2Fu+6Rd3WAyDjV6mIqDodBcnKvnOu9JUOlXOuj1D6G4d9K61pRz0vS1jTSub6Or5zDH9s/80BvX78W7p5WmldnbGzCtbaXzmz6OP9Y694cQAfVbvBz7bietq9JzDwyY1jvo+R+H6Sy5/OfC06+2s6uOog8xuzLq1af0UvlwFKO1k8MnfOp1ujVrDsdNJpru3knPwBCH5/A0WarrsT/kxESAxx4vPMlIXSmnnJtqPVs7yl3bPrXM40APjvWNmDI3z5myN9S3c9bExIUsr/raRlru7aLXdxjnfMpiajgZFayUdWXEOPWDAeJ1juKVboBlW+m4V39lJjDXteB6dgjfNztpXduIMXMN9RhvbaK1w8UmE5khbLOedDqLnqZ7OzFXPIE5fzdmnKn5Cd37yhwOVWx3q3fTdW/xclO/waV+dx9po+XW3PlXBlMjTXfvxPVdH8OfT7d6G7Ht9dJ5dxONpqxreJOJprs78fqOs//uBShjRiudmtdI/S7t7DnM0LMuWuY0GkRP04NdtC3ABNSiR1nViTLQg2N9+l6gx3hrC87vDuHbo91gUvn1KCFzD67gutTZ8Z44TE97C421qRTUGDHf3Ynjj7NC8Jua6PofQ/TuacWctV3jeof28arrsXuO5W5/k5nWPb0c/LyZxobZU7JNt28q+2FqmulOnXNHz2GUv2qZqcrW2unxpcpx7cxZNpgaaWl3oZzw4down3JsxN5zmJ6OVpqyvicGUxOtHT0cPqGwc6VGCYiHGHg6BGYHbQtZ/7hS+TU0Uv/rYNZvc4zAWP3M8to3Wak/7ydisGL/vT423Wmh+dEAMUw0GXtp/riXELdiqz2I7c5muqPqwgXc+glWPL0Zy7q9hA2VDfk2b7Vz/ivqhGLHc4Xa7w3cYQ7SfqeTQdbTdouCvdnCmk09uQs+6K04zD423Wlh01ELjo/pIdSHvTeE/mMOLEc3YblzEz6zA6s+TCByR2ZJ78jJh2i2WFjzp164Z9O8VgNcCLpkMpm8xmkQQgghhBDvEfGzfTy/dOfCDY0SV4QECUIIIYQQQogc74jhRkIIIYQQQoirR4IEIYQQQgghRA4JEoQQQgghhBA5JEgQQgghhBBC5JAgQQghhBBCCJFDggQhhBBCCCFEDgkShBBCCCGEEDkkSBBCCCGEEELkkCBBCCGEEEIIkUOCBCGEEEIIIUQOCRKEEEIIIYQQOSRIEEIIIYQQQuSQIEEIIYQQQgiRQ4IEIYQQQgghRA4JEoQQQgghhBA5JEgQQgghhBBC5JAgQQghhBBCCJFDggQhhBBCCCFEDgkShBBCCCGEEDkkSBBCCCGEEELkkCBBCCGEEEIIkUOCBCGEEEIIIUQOCRKEEEIIIYQQOSRIEEIIIYQQQuSQIEEIIYQQQgiRQ4KE60h0cC/Nlmb6Qtc6JUIIIYQQ4r3sHR0khI4OEi1ryyi+Az6iQPSIB9/EHA84GcLbtgbLx7fhHY2XdbzSQnifCAFRzobuQPn5MDvx4h2dSwKjDD5R7nErlBhDeSJAsVwLIYQQQoh3h+s3SEhEGOyysebjNroG1WpvfNTLto9bWLPxa/z9fge7/7ILm8WJbyKK79AggQN21jwR0vzsLNEAPakKf18orn7mS81YLM04DoU1PxI+coilj75IcLiHpc8/TyTrvUzaHANkfzp6ukd9va2PUBzN41yK/yc+p42uQx7sX/ARTVziUurzkaN7abZYaN4XIBYPM/A59bN70/nKBC4OBsLwdroWn3ndRtdRNaXRI330PefGblnDtm8EiKW263M0Y1nnUM8DcUJPbGONZQ22faltAKobsZtGeP71ci+gEEIIIYR4p1p0rRNQSPysj1e2+Hjxr8F/YICx1p1cOguPDAcxT8VBH+MDVcM077FjJIrvH48RedjHi8sgfsab99mtsw/wgdV0PvsiXYzQ861XofYc5+7yEfwbI/ECzeWxf7sFyx8AmLDc5ONNoB6AMZ557hb2DwdT/44STH3GuLaTwz/tgjM9eF4Gc91I3nFCwO9g9w7BgVR+Rj2pA/pRxto4/vP9GACqYes3h2lbFGHgwDDRVjvRQ4e45RsvEqxTj+tLHXcs83qMwONeAhu6aCRIxNiDL/hlRr7hYSRmpXHwGIZHhwnWjaF8K0DMfAsjiUd4MWgmHgd9Vv4Nd5iI/CIKy4xzvKpCCCGEEOKd4LrtSYhNjKF8rhnLnc3s/d5FLgHm7TYi3/Pi/eFLRBN5H1jRQsuywp/NF391gL2b1mC5s4MBgFo724x+PE/0EXi90kE1l7j4u7dRXw1U5xyFscN7sX3cguVzA+pLlRxn8iL6jzRgSO933I9nVzOWOzfT88+pI1+8hduWpd7POvbM6wYab9fzxgWABsy3GwA9DR/Rc3ES3owM0HOPBcud2/Ccu0gcM22fjKA84eX5UF4vTDWQf96FEEIIIcS7znUbJFB9C47vDhMMBgn+vBMzwBITre1Odi3zo4T0LH3rzdnBQqHP5ohy6vmLdPzfLxIc3o8dIBHHsLqNzs+2EP3Bcc1x/Ybfe4Pga0AiTPDNerV1H4AlLP33V4gkyK1ER0/h+20Hx34aZNhjV18r4zgZNUuJ/+o8sdR+Q88PYfEME/z5YTrrUkde+gavpIcAZR0783oixtgv49xyU4Fj6K10/Sionqtv2jECS36/FceDu6g/qZAzhzpBXhAkhBBCCCHeja7bIMG4vg3jIbs6Nv5xdWx8+Ie7aLZYsH2vnk0rDdxhDtJ+p5P8aQdan83bgtWrwuxes4Zthy5i+jAweRbPpjVYmrsYW92MkRB99r6cSrJpy3YufkXd5uKnt2LKvNPI1g1j7G22sOY+ZWZOgnE1lvBu1nx8GwMxk7r9rOMUYbBi/70+Nt1pofnRAPXWFfT/qYXmL4cxNKaOfLeNsS+qcyuUrMkQjdu3E/tKM5ZmO8fMDqx67UOYt9o5/5XUHInnwkCY53c1Y7HYUJZv4tasbWMvham/Q4YaCSGEEEK82+mSyWTyWidCvAMkxlD+Lkrbg1YKxBtCCCGEEOJdQoIEIYQQQgghRI7rdriREEIIIYQQ4tqQIEEIIYQQQgiRQ4IEIYQQQgghRA4JEoQQQgghhBA5JEgQQgghhBBC5JAgQQghhBBCCJFDggQhhBBCCCFEDgkShBBCCCGEEDkkSBBCCCGEEELkkCBBCCGEEEIIkUOCBCGEEEIIIUQOCRKEEEIIIYQQOSRIEEIIIYQQQuSQIEEIIYQQQgiRQ4IEIYQQQgghRA4JEoQQQgghhBA5JEgQQgghhBBC5JAgQQghhBBCCJFDggQhhBBCCCFEDgkShBBCCCGEEDkkSBBCCCGEEELkkCBBCCGEEEIIkUOCBCGEEEIIIUQOCRKEEEIIIYQQOSRIEEIIIYQQQuSQIEEIIYQQQgiRQ4IEIYQQQgghRA4JEoQQQgghhBA5JEgQQgghhBBC5JAgQQghhBBCCJFDggQhhBBCCCFEDgkShBBCCCGEEDkkSBBCCCGEEELkkCBBCCGEEEIIkUOCBCGEEEIIIUQOCRKEEEIIIYQQOSRIEEIIIYQQQuRYdK0TMBe/2fOH1zoJQgjg/Qf+6VonQVwTUXxOG+6AFdcJL/ba9OshPBYHitXFkNfO+AELjv78zzpQgp2YRz1YdijQrhDcY57Z8xEnNlcAx1NBOlel9pqzn9xjhrSOkTq+Mf0+uccIHbDgODezTb5Cn+ltGMK7xTiTz/w8AaTzlS0vj2RvVzT/6fOskb8Hwtjyj5OXFs18jnqw7GAmvWkTPpwb/bQUPLeOAp9x05B1rWbnMftYqfzgYuir0J0+Hup+cKfPb3rfYTqyjpl/ra3Z25N/rtLlpMA5zP58Kh+ZTbKvyUR5aculHjP8QNZ5yT6GtXDZm1V+srctt2wV2Jej0HVaaKMeLE+aZuex0OsFhfBYejHl3GOyXSfn+V3sHRkkgFROhLjWJFgXViv4z0SxpytPo0PMqrYW+3G1WrH2DxHaY85UIodP5tbmMhXdYNYP+EYnZFccco6RqsCP2gtUiEIM9TtwtPsZnrAXqHwUFzrgQMk6ZuiABYczu/KTXaFWKzq++zQqOmXkH/IrwzOCwc7M8WcCmIXIZ6pivUIhGEyd11EPFosnJ1CInvFDu4PzL4RgVakKlLpP/4YhgqmKeb6ASyG0RbviPascEMJjseFZrlYQo0e61eAj9X70iBPbRg8rgp3YvUHsoF25zwp0vKtm0mk5kFtui6UtL6WZANLxQNZrG/20nAjirVXzolk+Rz1YdpzHdSKYE6jZDqzISkt5ZUsNNhtQgsGsbS14rkagsKqToPcKH+M6Oc/vdjLcSAghxJw0bGiB8+OZf4deUHC0OyrYQwst7ec5N5H658Qwfhw4rOl/++jtt+L6alZr4KpOlPYA7mdDBfZpxtYO538d1X57dAil3UbnuoYi+ygmyrlzYG2omzniniDBsltHs5XI/3zMJ58Tw/gDDpTs4G5VJ0MnbNSl00qU4ZPQcp+DlnO9+Ca0djSzbTpA0Ap2VFZcbnAc0EjrhI/efgdKzjk243BbM9d5/HwAVqzIvG/c4iVYsKV/RuhZN4F2JasiacT+VRfW/uw8FUnbrHwOYQsq5HwLRodQ2jsyFUzzHq2KehTfkwqOp3Iroub7XFjPnaNAaS6YjuGTARxPZeffTOeJIWx1qT2NerBYLJk/zyiolWEnviPp95wz52DChzNre+eR6OzXnT41naOemf/Oet/zQlYSC+2PKD5n6vUDQwXzd32c53c/CRKEEELMzfIVNPQPoVad1JZr27q8bfodOZWRTOUhZUWD2hsBqZbpDTZM6TfHwwRoYEVe6515nQMK/qCHGOqHhuXaldHQC+dx3WeGVTYcmbRXQq1E4rJp5kel4Mjk2QFPFW6BLJr/lED6WOm/kpXV+eUzesZPwGqiLu91Y60ZYzofE8P4V3RgrzXSvGEmD7Odpzc1xKi7YICQstaBSyvgGA9rp2eLNxN0mPcoODJlzVNmfmcHfADUNtNiDRAez3qtUNpyU4TdWygwGcJT4DugGiccsGLKz2StHW9OcFRG2ZoYxq+5LyPm2nQ/jI1gMEgwGGTIbUV5IX3GArjP21Kvg/vralqj4yvoTm0ffMpB4OQwUaL4vq4OxQoGgygr3HQfyc5Z7vu2rH5G7f1l9wgFCa5jds/k9XSe3wMkSBBCCDFHZmztCkOjZFquZ/1wtyuZykgwOLvFvW5tC6QqHMMnoWVt/q93GXICEXUoUMGhRudaaK7NS3ulau14U/lRVrixzaq4O1AyeVZgR7qldrZy8m9NVbIyfyXHRs8vn8blDSW3iZ7x07BOTYcxkwctAdgwpJ6nksGNEftXW/CX6PmIHnFqBJ1mOjOV3vNqBU+zkjhX5aVNM72/Pg/9YAsGCQaHcJFfmdaQ09Ke1aJfTtmqXUGpK2heZc70Jthc2UPcrGpwiXpdrYEw44BxlRljOk2Z8fpqhbtlbTpQC+b2FKWClcz762ba/bX3p/aAWDc0q/eIVTYq6Ze86uf5PUCCBCGEEHNmXudAeSGkDjVaN4eJfbXNtOBneHQYP+mKbUqdCStZw3FSQi8oOUNLZgIRdfhBoXREj/SiBFKVeos6CXamBTXrsA3lj/cx7wkSPOFS5xZob1F8+FOx/M9RufksqM6UqRxmCx1IDwsJobgCKDtSlauNbgIBP8OarewOOrYYMy39JStatXY6cOA5Uzg96lAitQVai/q+gqNgmjJbsmIFBM7n5bRgS7xG2spgXN4AmZ6QAsekDlN270UmEFWKVJQLla28faVlhgGlhvQ8aWIo1ZNQSuiABcvGMB1FznslFnp/cC3O87ufBAlCCCHmbpUNR38vvec0KlVlSQ1XedJPILviD2qlrD2QGfIAwKgHR/9Ma2cuM50nXJzf4dQYFpIep53VIh9UcPTPHkJiXN4A2ZX+CR+9mSFM6gRQZ34LpcZwGFXx4U9F8z8n5eezoNpmWqxK7hj8UQ+OfrXCz+iQuoJVVu/GkJsScx/MdD7lQNG8Nnlb7lHAlbXaUK2djnYFR17PQOiFmRZon1NrGNbsoWqzjnWfC2tO8KIOkQlkjW0vmrZyrLJlBSwFhjhhxP6AxvnRWgwgo1DZMtK8wYqyI3vYVQjPDgXHAzM9eep/50+WD+QMf8se5mV1O9RVszLnXa1wp7cPHci7BqlhW5n3X8jNyez9qelODz0qnncNV/08v/u9Y1c3EkIIcT0wY2sP4DjnorsWZjU/9zuw5C1R6ngqSGfWv41rW8DlxvGAF/IGiJj3BBk64sRmcadeyV92NU+tnW63H1tqBaQV6ddTk3E7clZdUdPem71CE6iTdN1ObBZL5iWreyg1hEkNRJwbbVhcmRyhBDvzxjNnVTnaFYJFVpQpln9IzUlwZb9S5ByUyufyAum7LydF2L1D4LQxcwqyllZ9QcG6YSgnoDGubcHqyl6pSUP6vG70sOJE/syL3PQ63FaUrDzPLgfkLFtp9yqELdllTT1HJfu2au14gyvUcezp14oudzk7baWZ6XyqActGC+70/rXmZ6zqJHjChzO9XVY+7JnvVnlly7jFyxC5ZXhmCVS1Mu7eYUHBisvtgJPniKa/LSe7sbgCqWOr59e4zkFgh1oOHW4X1v4w49hT5z1dPh0oQTOMpiccq/N3/KnvSvaiBmbN/YF5Szeukzb1Orc7KhpudC3O87udLplMJq91Iir1mz1/KEugCnGNyfdQCCHeTdRlRblaz1MQ1z0ZbiSEEEIIIYTIIcONhBBCCCHe89QVooRIk54EIYQQQgghRA4JEoQQQgghhBA5JEgQQgghhBBC5JAgQQghhBBCCJFDggQhhBAVSj28ypL/YCz1QWOWvIdezTLhw2nxFHhCceHjFX1ab+Zpslc5nXlPsS35ROEyhA7kP+jJk/fwtlT6M3+lzqWatlkPgJt13NLbzEvWNYoecWo8/OxKHrPQ9cl6veS2ITyzylIx5ZWJys7FwpWzkir+nl7F6yquClndSAghxJxYreDPfhBZuU9IHQ8TADrKPpIRu3fuq65cnXTOL42qEB5LL+etDTQ8a8HZMETHeRu956w0rFCwOE0Mee2MH3CgZD3wK3TAgiP1nvYzYdW02YseW31CLQ3zzEKZjFu8XJV1dFZ1EvSC1kPqUimZuW6jGq9dd65i2ir+nl7F6yquCulJEEIIMScNG1rg/MwjlkMvKDlPVVVbImdavNVW6hCeHQqg4Ei1OIYO5G+TbpH04LFYcB75p5zW0+ztS7eil5FOzTQUT+fs40YLpjHT6qt5PrKZ6Qx204IC64J4txgx7wnSvQEUbAS9doypyry1oW7mU3uCmfdyegzyWsZzzm06Ham8RY904w5AwNWdainP7q0ocI5L5id3G88LWWcr0+Kc2yuinqvUuTyS9dnRvM8WKS/Z+ZrVw/SCR/tYOS3z2a+le6MsWA4MZW9UsDxkXncqhLXOWzpdFrWXSzmfs9es86HVa5Hf8+HBk05fKp+5PULq/tS8aO9b+9yVWf6z03AglNeTUEYZEtc1CRKEEELMzfIVNPQPpX78Qwz1O7Ctm3k7Or6C7mCQYDBI8CkHgZPDRDHT+ZQDcKDsMRM94sSBom4TVGjIVFKBfrAFg3i3fDDroCFYl9pncAiXVWGo1NCLUunUTENuOis67qgHR78DJRgkeMLF+R1qBUn7fOQKHbARfmAI05OpStyoB9v5DoYaelMVPyP2r7rAZcupGJZt1IPtZAtD6Xycc+AZBeOWblxWsLq7sddG8TkdnHcPEQwGGXKfx6FxnNL5ieL7uhtS+7Fp9N9Ej/SqvSKpfShPzhxHOYm6/6ccKDtmKqU2V4N6boMKDS7bTAU/VV6CJ1xY+3s1hwUp50xq3rP3WUT0SDduXOpn1pGVgwLlIfvaf9XE+YDWXtUKuOOpIMFgN6Zz6Y3U885T6XPagPvrJa5v4Dymr6rnwhFwo4yCeV3WtZg4x3mrC8eqEvuede4qKP/pNKR6trLzUqoMieubBAllSiaTTE9Pk0wmc/6y38/+m56eZnp6uuj+Kj2+1nGFEOLaMWNrT1eOhlDabWRXE4yrzBjTLck7tAf4jJ8PQL8j1droQCGA/0yqKmE1UTfrE2bMq9KtmjbcmpWwytJZNA1zOG701+chfYxaO95gJ+Yyz4d5T5DOVUbsXi/2WtThMnvMGLd48aaHS9Xa8aYq58oKN7bslvMSor8+D4HUZ1L5UF7I/+w44YCVlrXq8YxrW7AGwoznbVUyPxPD+LP2Y17nmLWJcW0L1tS599CZ6hFROR5I/fcqGw7Oc24i79xixtYO53+dV15qVxQcNWXd0Dxrn0XOFsMnA3mfSdMuD6EXlKxr30yLVWO3o0MoOLCtAjDSvCG90TjhACg7Uq3vOxQI+BkumsYGVtQC1GFK72aVDUfqekXP+GFDM8ZS+y557oqV/3QaspVXhsT1TeYklJBdIdfpdDkVf51Ol3lfp9PlfC7/31r70nq90Oe19lduuuezn4VyvaXnWkkmk++5PIt3N/M6B44XQthQcKzrBGaGZIQOWDKtqt5RD5YntfdhdQ/NVIBTokcKHHDCh3NjunUafE5b4SEdZaazUBrI7imY43GzlXs+KmHeEyR4nw/nxiFCe2ZXwjVlzWeYUXkb74Lkp9aON2hXh63ssKDgQAmWmY9raQHKgzYrrhOpAHHOzNjaHQyNOjCdhJavGoHxgvsu68pfsfyK65n0JBSQSCQyFbrsv6qqqsxf9utp+dtny349P9jQ+ly6RyKRSGR6JvL/CsnveSjVA1Hp/gttX+hPK4/p86CVrnLTk91ro/V+pems9DxUSgIE8a6zyoajv5fec1ZMs5v9sbodmEm1sGqoa7AScCmZoUAz46eLcdCxxZhqqZ5/OstPQ3nHNS5vgPTwpgkfzqzx36XOR2mh1DyNvKqd1UQdRlasgEBq/oXWMdS0pYfiFFr1qA6TdaY3JXrGT0CzV6dEfmqbacnaj9Y20SNO9firOtWhLlnvZXo4RodQUq3VOeeWEEP90LBce7q2lswwnKx9Fqa28ud+Jtvs8mBe58i69gXKySobDtLDddTeCpV63t3PZs2nmONYfvM6B8qT3fhpoTnT0zDffVfyvSu/DInrlwQJBaSDAFArolNTU1y6dIlEIkEikWBqairzd/ny5YKV8OyKZvqz6QAkPwhIJpM5/50OSqqrq3OCk+y/QsFAoe2L5Xchtp/LfrQqzuXuJz9wm286Kz3PlQZjaTJkTLx7mLG1BwhkKiNZ76xzEEiNnR9qcM0MN6gzYU1NiDRu8aK0KzhSQ33Ou4foXFXkcLXNtFhT238dWrKHm8wxnQXTkJXOio67qlMdg22xYNnoBnc39toi56MiZjpPZM1JsFiwbAzTkRqmo1ZS1eE7Q2i0yK/qZMgN7o2pYSMrlFQPSirAcHXjmzBi96rj/S0WizoHQGPlpNL5yZ0/oZUe45ZuWk6m8rLRTcNTnZmhYNZzvZmhMY7069nntpzykse6Ikx3/j6LMG7pxkVqeNYLzOSgUHlY1TlTlr4epkFruFFqXo469Keb8Ir0Rup5d6SHvu04j+tE6TRqWuXARSA11GiO+55r+c86XqkyJK5vuuQ7sLbymz1/yPsP/NMVPUa69Ti/ZT9/HkL6/xctWpiRW9kBRDqISKcjOw2FhjnNVaH9LNQwoUKt8cUCiFL7yU5b9n6uRGv9Qn1NqqurM/vKDgDfia7G91AIsRCi6vCQB4IVVaivHTW9/g0aQ8CEEFfNe2ZOQhLIrzpqvaa+ClU6HckkTE6+xcQb/87rr7/OG//+78TfeptEYlrtQZi6zNTUZRKJBG+//TbT00mmk0mmpxMkU/+dzBpqkz1M6YYbb2DR4sUsWbyYJUuWsGTxEhYvXsSHPvQhbtDfgMFg4Hd+53cwGAzccMMNVFWp8x+mk0mSyZkJ1PF4vHCGgaRWpmf/J1XpICRvc11Vegc6dMmZ8zWdXJghOPkV+lKV8fygKX1uL1++rLm/a6VYPtLvLV68mBtvvPFqJUkI8Z6kVrjdAQeK91qnRQjxTvKe6ElIAgmgmiS6VGQwDSTRLQcDXQAAIABJREFUwVSC6upq0CWZZpokCXTA27+5zHRSR+/fP4nH+y0i//o6TF1m0fQiqpLVJNExXTUNJNAxzTSL0Ao5Zle71VeSVVlzElKVbx2gm06yqHoRN95wA0vfb2CpwcCNN97I73/k9/nABz9I3Yc+RF19PcuXL6O29ndZunQpNTU13HCDnkWLFpFMTqPTVVGlW8TlxBSXp6ZITE9TXV3N4sWLeXvyLaoXLUJXVUUS9Tygg0XTVSRRzwFVOqp0ajCTSE6T1OkgqaN6WseiaR3VSZiqSpDUveOKzjWXHgoGasCzaNEilixZgl6vv8Ypq5z0JAghhBDvXu+ZngRIV+GTOf+qrq7OdCkkktMkp6eorqpiuhr+/ru9/J3nb7nwr//CLTfqSS6uBnRUTVehS1aBTse0LqkGGAkdOo0gQaebPZQkqYNk1aKZ1CSTqP9Th6AkEgkuxyd5463f8OabE1RVVfHS/xzN9EJUVelYvHgxi5csYdmHl2MwGPi9D32IDy9fzvLly7nlllto/MNbef/738/SD9zE+2puJJmEqcuXed+NNSSmppi6dJnphBogLVq8hEXVi5ianmIqqfagTE+rcyOqFy3KnLPro43+nS0dIKRj88uXL3Pp0qV3ZJAghBBCiHev90yQUKyCm0wm1feTSaoA3fQ0of/3Jb7/jMJv/vVfaDLczP+KvUl1NUwmQZe8xKJkNdVMk2CaRBXopqfKPm4SHZfRMQ2pvoskCUj9W+31SAJVi3RUV+nQVSVZesON6Kqq1UnQySRQhS6R5F/+6TXevnyZy1NTVC1axKLFi6muruaDBgO/W/u7mP7gD7jtj27nDxtvpe5DH+KPbrudpTXvo7rmfTCd5O3f/pbJi7/hUvUibnh/DTU33MjUdILLly9TpYOqJOlIRv3TwTQ6tftjAVQ6F+KdTqfTkUgkclZ3Sg+VEkIIIYS4XrxngoRi1CBBbaGvTi4i/p8XMS29me2fsDEafQvjf1zkxiU3c4O+it8u1qFLVrNkahE3TE2TqJricvU06BajFRJcvnxp1mvTOh3/OZUgoYNEMskU06lAIcnl5DSXkwni01NcmppiauoyU8B/EmcKmAIup/6mgKU33sgN1TouVy8hWV2FblEVumod//ZvEcb/LcL/Exol4fs+N7yvhve97318rGktjSs+wsf+jybu+KP/nd+rreWmD3yAqaoqJuNxJi/G0C1ShxsxPU2VbqZ/JF1tT+qSJKVfYU6yJ15XV1dfN3MohBBCCCGyvSeChPR4/4LvV+mYJplqyp/mPyL/H78Zf5MHOz6L7zeT/M///n1uX3oTXPgPEsnFkITqabhxSkdSp2MqoYMqrdkHoNMtmfXaNDoSNy5KzYuARGqw0bQOkjpdKmCYZio5TWJ6mqkkvKVbxKVpuDSd4K3pKd6aTvB2cpr/fPtt3gYuMc1l3TTx6ThvkeADumoSi6pJVOt4mySX3rrE1NuXCfx4iFOXB3nGsJS6+v+NhhUr+LDJxLq71tHwkY+wbPkyqqqruXT5ElXoSCamSI2oUodV6WTw0XxkP0wt/fyIxYsXX+NUCSGEEELkek8ECZBbpU3mvaar0pGY/v/Ze/doucv63v/1PM/3NrNn752d7FzIlRCQSzHsUC9Ug0BJ8Vi1SK20PbVR1+8sWVVai1qra1UR7eHUtX6Vrhbtr3iOSk6ttf1ZyrFFFLAqwR+CQghyD0k2kHuyr7Nnvpfn8vvj+53J7J3EAg3lkufFmsx853t7ZmavxfN+Ppe3wVmDygvGntnD//uF/8nV/+O/8yuXvY1DP72X1qPbWWFAtgsMFoclNg6BAWHLWMBRVoWflRGXODwuIWWlakSVVgTWgVESIwROBrggRitJiqNQktQZMhwFkBaa6SJnr9NMmYLJtM0khhQoEExTkEiFa7XZuW0bj297AisFN266kaH583nd61/P29/xDn7pDW9g0aLFtKanwTlUz7fnjl+20QmZbiSlxNqyQ5YXCR6Px+PxeF6KnJAiofc958DhkFIhpQADj295kPaTT/P0Aw+w4q0X8drffSff/x9/wbCBRqERytIWBp0oQgRFmhKL+BihhOqpt2UnZd1D95Ce84Q5UlQIQBhTVQWI7sMKAUphkThRbSPRokbel9DC0NSaSVswaQ1TwrJrZooJaxlvZ0xhyYQkDyRGwIGnR7l55w6+8bWvsWz1ai595zv54Ac+yJIFwzQnpliwYAEz7RnCJKTIC6SQXeO3juGYUqWc6HVZ1lp335/Lc/VheCWIB2MMcNhI7pXwmTwej8fj8byyOGFEQhcx6wlBpx2qK4t0tSVIc+K9Bxj9yX2suPC1rDnvdTx1/hs4+C/fJ8ISW0UtVBigSFP6ZR1tDUeTIt3sfVdNfB2UT4ePdYIj8v5nD9khnenZlmUNhRNI03F7OPxwgC3aDEqBlpJCKfIgJlOS5lCDKeEY0wUH8pSxrMV4UbBLt2i60i/BxglTu3bzxb/4C6y1fOJjH6d/YIAsLwCJ0Q6lAnRREAQBUkqKouiujgdBMGuSX7Zm9RNhj8fj8Xg8npcLJ55IOAoCUTYgdQ7yAtHKmNdqsX3zjzj3bRfTGDmbc958Cd/+0RbswRmks8g8R0YhDkFkJbbbxPRYd6DTHKj7niufqHYdcfbhtCiBFK5zRrcbk3D0eBVUHhAIFFCzBc6WXZMMoJFoBPNVgIki8jCkHUe0ojoTwrAtshxst9nfnORQ2iYKE+oD/fzzN7/Jb77rctae9Wp0VhDFcSkI0ERRhNaasbExZmZmkFLSbrcRQtBoNBgaGuq29vQiwePxeDwej+flwwkpEnrX3qHnhXNgLKLIGUgc4zue4NHv38W5557Lyl86j1Vv28Do1/6J5YWjD4fNcyICNKZsYXqUDBnrunKAzuK6FILAHk536h3XrHH2RD0CJw+LhJ5BCzfHKVmUhdCZqD6hEEghSJDgBIUpoK1xqcTJqrA5kAwFIbq/Qas+zGPTkzzYnmR0apoJnfPoIw8xcs4IOi+67TulVBRFwaFDh5iZmaFerxNFEYsWLWJycpKZmRl2797NwMAAixYtena1GR6Px+PxeDyelwQnjkiYW63cedv1TrrLdCBpLZFr098WjP7gHs5585OoV63il979Lr5594+ZfGKUeTKkVbRQSCyi6kx0lNu6SpJUXYGEKL0RrDhiKOUo3OFhup7X5RT7sDFbV3hUCU3da7lKfRCW0QlXChWcQ2BRQoGzWFeA0SgrCaxklQtIp3KyIKS/fwGqXmNqYi/j7RYPbX0Ae/lv4ZyjKDRBIJFSsn//frIsY/HixQwNDZXGbEHA4OAgeZ5z6NAhsiyj1Wr54lyPx+PxeDyelxFH2gG/kpk7K+/Monv3izJdx+UpC1A0H36CvQ88AoVh8Ny1rL3srUzVA9pOl4eHklw6TJX/n0tFphRpoGgH5XOmBIUsi4MtZcRBKyikw0iHFaWNWtkpySBEmSQksMjKYk1L0JLyGpWhWXmt2QlMoqqtkDZEuAhLUBY2U6oYJwRWSpxS2ECglQVnSNoznOQU81PLYGpYKCMSY2gEITu2PcHMTJPC5IRRgLGWVqtNmqYsWrSIRYsWIaXsFicLIajVaixatIgkSZiYmHjhflOPx+PxeDwez3HnhIkkGDG7ZiCAqkagXIUvcAQSEILCOJQcJHQSOznOT/71/7DswtfTFA3Oeue7eOqnD7Ln1tt5VVxnJmsja/1MI5nBMSMsLQUmlAglCR0kxlEzjpqxRM4RWLDOoZwjMJYIi8IiXengjBSgJMIJnAXjLDYQCOeQRiCdrLokSbCl0pOURdK2+pQCgwsCcjRKZ9SdJAAKKyhUgE5iMiypyQDoU/20REgmBakIKGxBHCYM9NV44rFHOXhoH6ecsoap6RkajQb7tu9hwYIFNBqNWV16ejscRVHEvHnz2LVr1xFdfDp+Ab1djzr7e70EOu1CjTEopbpdkzrdlIwx3WOeC731IMcdd+xLz+3a1OkA5fF4PB6Px/NS4oQRCXPp1CUc8Sad9B6JcI7BQDL28CNM/uxhBi9+E6xYzhm/8stsfvhRHt4/Rn3hYvbnmsd1m4NFynjeZKaaqAdCEiOoIWkoRX8QUFMBSSBZECXUDNQs9FlH3UFsS7GA0TitUThCKUlkhDYaLAhXRhZMFUmQQlV5Th250/lUFmszohBsobEo2ghacY3xUKGH5jGwZDED8weRSYh1kkhFZa1EGLEisKxrT5APD9KWgv17D5AECdY5pscnqdVqRFFEEJR/Qp2Jbu9EHyAMQxqNBgcOHJh1XIfe7d5zpZRdAZAkCUmSdDspdURDh+dV7/BCzssFR29T5fF4PB6Px/My4YQRCaJHFXQ6CYmeObXo2SEcOCkwWUojijm0Zy+Pfu/7vP7cc2jZnLMufTt7ntnFLZu+Tppm7MkyHnDTtKTDhgrhHAGCQAjQBuUKlC4QuipCBpYgGCRgfpiwMEwYDhMGUfThSKwlsYZAa4oiRxYZCRJV9jnC4hCyHKjFgZNgJQJFpweSDBzWZIjMotAEtT6mjOWpwLH4dedy+sW/zClrRxBDgxhhyBJBEkZIpyCISOOAgxiyKAAEsQzJmi2UECAFA41+klrSFQlwdAEQhmG3RqGz8t+Z5DvnZrVH7Y00dKITrVaLsbExBgYGGB4eJopKB+uOgBBCdKMLHo/H4/F4PJ7jw4kjEnped0RCrz+B7NkpAGsLIgGRzhmylh13383r9/029dNPZaY5ycOR5M6izfR0yjSGqUQiBCQExNoSGkPppGC79ywoawmccIw7R0BBVBQkRZMakhqO5ckgQ0KySIUsjmPmJTXqztFq58TOEbrKM8FqwKCkQrryHkY4tJRYIZC2qFKqNBEhbST7Q8Grf+vXOfVX38K8N74R+ocAh7Y5hUiRMiCyEikUYahYoAStNKMvSogQuPkaGSqEkmR5doQfQvcrnDPZ7+vrI0mS2b9Hj7lc7zmdZ2MMcRxjjGF8fJypqSn27NnDsmXLuuKgc33fXtXj8Xg8Ho/n+HJiiYQ5OUa9eend/RUyK0jCkCxtI5OE/fv3ce8P7yScnuTG//NP3HzLv3Jw8hANVUcZwcK0zTwUC4M6i8I6g3FAXSi0KcidoW0NM6YgtZrUWcYoKCg9DAockxjGgT3pODHQAIaIGApiBmXA8lof85xkUEgGLfQZTaI1qsgJqviBcWURskHgrEOJAIlEhQmHrGXg1Wfxmve8G846HQbmkeUaGwaIKKFGgsIhXWX4hkMJ6E8ShLZIKSEK0FbjnCWMIuScCX7vhF/Knk5MQsyKOBztnLl0Jv/W2q7fwp49e2i1WjQajW4EQSnlXYs9Ho/H4/F4jjMnjEjoOB3DkSnjAkq35UpEOCBGoa1j0hnMQJ1D1vDFG7/Kw1/WPLhrFJRgoL8P1c4ZxHAGsEomrOgbYEmQkBQakRUgAnQQUkhBrgRaCgql2F/kTNuC8TzjQJ5y0OZM4GgCbWBSCnajEVqjsCzMJ1hEzIqoweqozklhzLCKSaygZjQR5XFYW9Y9h3VsoXGEmLhOK3RccOnb4YxTYd4AmSwLqwMJudZESuEKDUpV3goQVl+UUBIE6DyFMADZqX+gO5E/VgFupwi5U0PQOW7usXMjCR0B0IlW1Ot1+vv7aTab1Ov1rkjorU3weDwej8fj8RwfThyR0J2Uzl5xts6ikDhrq3aoDqIQHSSMKxhv1Hgsa3P/9BSP7HuaNKzTiCLCIqc/m2ExsDqpcV5jHgO5plak9LVmiI1DWYfFYoTAKIkREisFTiiWqQgtInQYkcb9tJVkJpA8NTXBQavZV+QcdJoZHBmCPZFgb57yeJ4ynMMy6ixVMSfX+1gexMzLC6JWi0QIYilIixahSGg5TYHFDs9n8bq1UE8oZNlYNTYOiSDAllP+qNMjydEpBRayqudwEEQxVgp6p+VzOxTNFQC9aUG9zI0kzH3uCI/D5m2SgYEBpqenu+d2ohPW2iOu7/F4PB6Px+N5/pw4IqFDFVHoBA6kkJU9gigLEwLJtHTsmz/AZGuaJ5oTPJG1OIDDyZiGkdRm2iwGzkwGOLleY9g55rdzEm0JrSUyFuVAVncRDpSxZRMiU63Ay6zbstTgygiDEKyMa7SDgGkhOGQ0h7KUcVPwtG7RBnJgBthGi6dNi23T45xGwtmNeayo15HtFKELQgClscaSigJXCxFDA6AktvrMEgHGIVQAVUcmy+HvphNzcT2dk5w7/O7xSPE51jU6Bc297VA77VV7BUXvfo/H4/F4PB7P8eHEEQk9OUa9jUJFtQAtRVXFHErGhObO5hgHZ6bZY3NmohBrQemChcCZwSBn9w9wsoSBrEWUplC1TJWu04GoND1zzpX3c6LaV063rSuq9fpKSJjqZZ5hhcLIgFwpjEpIkz5202BCOsZswW6dsa9o0ywM+4CElGVYlkZ1bLsslhbKYEWBCCTaZjhXQKsJzqGq9qlIQFeqSVUT8Z5RdRqrOlE+OhEFCUgpeqIzxx9rLdbabn1DJ7XoaM7NXiR4PB6Px+PxHF9OHJFwDLrTS1GpCCUYMzk/bU1QOIcRgkhbFlpYjOC1gwtYJQIW5wXJTJM6mj4RkDpbJu0IcMjKu6AsAC7NzjoqpXxfucpjWYJRonM4kQzKtqk6o6YFSgUsMCHLMoEOA5pxxMG4wcFEM4mh1WxSzzVLtKBhLYmFhJDU5TgHsRDUCk16aILRu37MqnPOIQg1uVA4UZm2lVlGCEAhkDics+AsUqnDkYVKF0jXMap+4YqFO2lMHQGgtaYoim4L1F7x4DsceTwej8fj8RxfThiR0NvYqBNJ6J3nWlEl1kho6pwxndMQIYMuYAmCM5Mar270sUQX9GVN4lyjRJkOM+MKVHVhKwQWCZ00JttZmXc44Tq+Z6UXg1AYKbBSdiMMeW4IXFD6EVCupmdZSkRIYCz9qSQoBAPSkQmHivuRoqDPWpRp4aQhcw4jIoSxBAiGZEA2PsOjt36PVee/EUbWEg0MVuOtxjPry7JIW3ZKEtWYu1LHgXMCoXrjMf+B3+UYk/veQmZjDGma4pzrioTe43x3I4/H4/F4PJ7jywkjEoAj2hod9iamO5GXgM5z+oAhZ1gj66xrzGONhIXNaQZ1hrIG4xw5AhMESBVAkQECKyRGOJywXSMGR+l3ZmQVOZACRIgVCiskTiqUkwROEgZgrEVZg7Aa6QpwllSBNIbAaPq0oyElQgpy3SaUqvxowqEVZNrQF/TjsgKBYcAGpGnBrgce4p//7P/mLX94JfFrfhEaA0ghMGGAkGUakTAWoQswBqwB6ZBK4qrCa6xEOkGaa56LSDiWK/KxJve9x2utsdYSx3G3TmHWz/p80o2Oarl9nPB6xePxeDwez8ucE0YkdOZtnaLlzntWgO7sd47QwgIUJwOvrTf4hdo8FqaaZKZNbAqkkHTmqFIKhJVI6whdhHUWg8NIh1YSG5btT3OlaElBU8CMszRx7MlyWjpnRme0rMZaCBHMJ2QJCav7+lkVJSxoton0NMZGKGcJO54I1qAdSKmwTiApV/gtDqUCQmtpkiPjGjbLqAnHkE6Z+bcf8b0nd7DmgjcwsG4dj0YJe/vnMZ1OUitShrXhtCBmIRLbatGuReywGU/mbZi3gF//9d9EZwanHM9lNnysifyx3tdaE4YheZ53xYExBqVU161ZKUWe590OSOVPeKRnw1Hv2/tHMYdO7UMnQpHneZn6JGVltFd2XpJKYXvu3f0sAsIwpNVqIaVEKdVtFdt7nK+l8Hg8Hs8rk4PcdOUGrtlcbm38yhY+vK7adf/nGXnfpvL1+qu5/frLGJ57eu8xbGTTlg+zFmDfTVz55mvYPPd9YOt1I2y88Sj36x3VzVey4ery7PXX3M71l1Z37r3uscZU3oXPj2xkU3d79hiO3L+eq79zPZctPvL+3SN6x/ES44QRCb30ph31zhMVAiz0O8kb++ZxuqqxJDXUshzlbOnKLAQCVa66l82BMNZRILFRQhGFTAeCSeeYxHIgbTPtLGOmYNJoZrC0gYyADEuKJpUOAknoFDWTMZ+cnTNt1okBzq4lLNI1ZKdNKWXUw+DKVCEE0pVjd5S1AoWEfaEkWLCYvQf2cxoBSsKAkAwRMvHUPn528y089i/f5l8OjfGwCqBoMd9qfqE+yHmDwyxDEeYF45Hi/mySH08d4py3voV3XvYuRKhwtjguv8WxIgxRFOGcIwgCiqI4qiOzc44wDJFSdrc7PN80JCEEcRx3xYdSilqtRlEUyB6PB+dc2TaXI4WIEII8zwnDcJY46Hg/eDwej8fzSubgzZ/mms3lBPn8u69kw/s+z4YtH2btvpu48n2bykn80nJi/umbz58zSd7K59+3Cd6ziS1XLeWmKzew8boN5evPXsPm92xiy1VrS1Fw3Qa2XLUW7v88G288yv16B7XvJj599eby3nyekfd9mpvOu57LFh/suS58fmTjUcZUjWtkI5uq+0MlTEaohMKR+w/efCUb3nwl9AiFXmFRiobOOF6Qn+I/xAnTXH5uBn1nW1jKrkQ4gkokNGTI6ckgS42k1s4RusA5i8aAEFjnKJwmtw4bKEw9YbrRx75awjYl2FLk3NlqcvvUJHdk0/xbPsP/Z3Lul5aHI8mTScAuJdgfKMaikMl6zFRfjfGBhN21gCcjuI8WP2mPsV0WTPbFGFGKAANoAVqW3VTLYuNS7SnKomItJcsuehOvf++7yZefxHgVLQmMI8ot/UbSXwjqmSHSBTJLWUDAimiAM4aWsDLqZ6BlGWhalsk6q+vz6dMO22ojpCM16QueUZPnOdbabjQhCALiOKbRaJAkSbeQWQjRfe6s2iulkFI+75X6NE0JgqAbTSiKUhB1xEDHk2GuMOngnCPLMqy13XM74/N4PB6P55XO8KXXs2VLOfHdvf3wyvnBu+9gMxvZsA5YfBnXb9nyHFbRd7NjM6w/ZSkAS09ZDzfezlZg6/c3wfqLOX8xDJ93MevZxO33zz571r3XbWAjm7nj7oOw707u2AwbL1wLrGXDe2DzbXdycM7dD958A5vYyKarDkuPtVdtYUt3wn8Dm1jP1f/18P7hSz/N1es3c83fbT3693TexaxnMzt2P8uv4D+ZEyaS0J0u9uaiu7KAWLrqBQK0pSYUeZ7iigLrDEJaZCAxWlAYg0IhVYSNFG0lmA4lD+mMfVqzL22z1xSMA00CbNiHUQqjBFY4tDMYawlU2SLICoEpu5aWDZZEgExCtCnYYXJWzcywqr6A/kokWEpxYOXhwuuu4Kn2Z0piVq2g8Ru/zoLHHmFi1+3EApTWFM6gTEjdKIajkEVhjQaamSJjJow5JC078iYDJmV+X43xdIbdts0klpm8oK01UV8d185e0Nz7MAzJsgwoowpxHLNlyxaazSZnn312NwWpszrfSQHq/sxHqV14NgghCMMQrTVaa/r6+ma1Y+3cp/O6Y+g2N4UojuPuODopUj69yOPxeDwnEgdvvpKNN/asnAOs384NIyM/J7VnLR/esglGNjJyI1VEoTx79XrYtH03MNwVH0/ugzX/CZ9l9/bNsP5ilv7c/Vdz/qyIwDBr1gBPPsnB2XENoCNc1nPxsS76InPCiIRj1qmKnvak1kFhiBCERU5iLaEouw8ZqTChZMo4bBDRDhT7lGVP0WJvK+fhLGMCaAIpYIMEgoRCO4QRpU+CEChXOhprWYoC4cp2qNKUYqWwDu3ARQlj7ZTtRZtTbME8JQjs4dCP6Jn/dsSDBowELQWPPLmDc6KYJWeezuO3/ZC8yIklxMRkxqLTHOUUgdZol5KFEbttQfPALrambfqxDMkaNo7ZYwsmhSKZvwAhQvJWTnhEstbxp7P67pzjiSee4I/+6I/Yu3cvn/nMZ3jrW9+KUgqtdXfC3hs96BUQz4XedKbBwUEeeOAB9u/fz8UXX9yNbnQiFb33m/tcFEU3+iGlpNlsUqvVjtdX4/F4PB7PS57hS69ny8rPMzIywsavbGEjwGa4+DtbuJ6fk240spHt19zOlkvhpis3MHJdKRQu++TV3PHmUjysX7/+RfpU/1E2sXGkp2rhmttfkqlGcAKJhC5zc44ojc5cpw7XGJSDBEEiJAJHSzvaElphgGvUOaALnsraPN5u8pQpOAi0I9AqwEmFQ+GMBG1IggiMwxYWaw2BAqEELVG2Fw0QBA5CJ1BGUAsiWlYjajXaxvJ0rnkib3NKGBJZCG0pKnqn6B0fNiNKkeAAlxVQFAyvWsFjtZhWOkMUSJpZigask9RVjf4oJshTChmQK8GkLYj6QiLncEWKMwU2SkjDOjauE6qEAIux6XH5OY6VgmOt7dYlCCHo6+tjZmaGdrvdnXh3vBI6dQKddCMoJ/nHqnf4eWitUUqRJAnT09Ncd911nHnmmbzlLW+Zdc2Oh0Ov43PvcxAE1Ot1pJSMjY2xc+dOBgcHWbr0Jbpc4PF4PB7PC8HS1awHtj/VSeA5hTWLAc7n4vVwTRUZ6LLvSbYDp6ws31uzhjKt6Kq1rF18GddvuQyo8vk3d671n/AxTlkPN+5gzmjn7L+DO/dd1jPpP8iTTwJr1jBMFUk5otj5pcsJkyTd24vncMvTCglCVkv7QVC9VmQGUqfI6n1MNBrsTGJuG9vPrZNjfC9t8lMHO5IaB/vq6LAfRIK1AdaAswaBxtkcKEBpXOQoAkuhLAKLtA7hLM5V6SzWYQoDTpIWlqYKOKgCHsgOsE/k6L6IHFt2YUKinEAicFJgZfksEUQO9IEDMDXBsl8cIZeAkjirIRS4yhVNGEcoJDhDXUuCXCIISUXAZBAyWa/TbDSYEorMSjZc9CvUVIht57MiGc+GTppOURRkWYYQgqeffpodO3awa9cu7rrrLmZmZgDYvn07O3fu5IEHHuDxxx/nwIEDtNttPvWpT3Httddy9tlnc+jQIXbt2sU999w9nta7AAAgAElEQVTDgw8+yOTkJNu2beNLX/oSP/nJT8jzvNs6dXx8nB/+8Ifs2bOHqakpdu7cyY4dO9i2bRvWWrZv387o6CgTExM0m02klPz4xz/mXe96FzfffDPbt29n8+bNHDx4ECEE999/P48//jiPPPIIExMTSCl5+umnueuuu7jnnnvYsmULrVaLm2++mRtuuIHHHnuM/v7+I9yiex2lPR6Px+N5pbD1uhFGRj7PVoDdO8qUmvOG59QL9NYYHOSmK0cYuW4rLF7DKXRERTXJXr+apZ1jrryJgxzkzts2w3s2sBZYe+FG2HwHd+6bU3uw7yauHBnh8/fPqVW4/3Y2VWNicSlWNn1/K7CV22+E9b9y/hFCYPjS97ORTWy8butRP2e5fzPXfPambj1Dt4D7v74cJMGRnHCRhLmNO3tboh4uVRAUQUghQlJjeSbPeCKd4HGbshfHpAhoBhFpGFGoAOdAFwUIW5qylb5jOCA1RVUvIMr6g6q2IJYBwpXtTK1wmKC0VVBCIJUkECCkIReaJrCvPcXCpMFgIJHaVbUUh4uXBaBs+RwbS5SloNvQGKBv8SLc5BSBBYutDN8sobXEQhACGRZJ2d7VOYGtLJYVCucMp65ZwwVvfCNZ1iaKJbl7bqv0nXSgTr5/URQkScJv/dZvsWvXLlauXMlf/uVfcsopp1Cr1bjkkktYs2YN733ve7n44ovZunUrH/3oR3HO8alPfYpLLrmELVu28PGPf5ypqSk+9alP8cY3vpFvf/vb/Nmf/RkbN27kT/7kT9i9ezcf+chHOPfcc3n1q1/Nl770Jb761a8SBAGf/exn+eY3v0mr1eJDH/oQ/f39/N3f/R3z589n1apVPPHEE90OSu12G4A//dM/ZWJigk9+8pOMj4/zgQ98gA996EOce+65fOYzn+HWW29l0aJFfPOb38Ray7XXXsvChQv53Oc+x3nnnYcx5nn93Xo8Ho/H83Jh7VW3c/WTG7ppNRu/sqVaXb+M67+yg5H3jZRtQt+ziS2XHl5jr87mw1/ZyMj7NjByNZQr72XdQpludA0bRijrGTpFxOs+zKb3jLDxzSPV/a4/cqV+8WV8+po72FDd+3Caz/CsNCbWX83tRy2mnlMrQWdsnajA4f0bRq6p9s9ugfpy44QRCXO7Gx3R5V9UhcOUk/VcCpracChrsZ0pngRGgZlQ0VIBuVQIpYidRGiHlAojBIUwFOVUHOcsgRLVin9Z+1CmpEh0nldtVB1WgQgUBAKpLcpapLEImxFqjQJyU5A7gxXlqrN1BiFU97PJqvZaGYikQ6Uz6JlJgv5VLDzlFMYe217WPQiLQ1I4S2gNiRJECLQ0GOFKseEcysryysYQGMuvbvgVTn/VqUxNTxBGAU4/t1BCHMdorbvbURRx8sknMzIyws9+9jNGRkY499xzUUoxMTHB+vXr+YM/+APWrl1LGIacdtppRFHE008/TavVYsmSJZx11llYa2m1WgRB0L3Grbfeyo9//GPGx8e5/vrr+d73vscHP/hBTjrpJOI4ptlsMjQ0xODgILfeeiuLFy8mCAKGhoa4+OKL+cEPfsDatWs57bTT2Lt3L7/wC7/A+eefz4033shXv/pV3v/+97NixQqWLl3K/v37ufbaa/n617/O61//er71rW8xODjIqaeeShzHLFy4kIcffpi7776b173udc/pO/N4PB6P5+XJMJddv4XLjrZr3YfZsuXDP//4ox5D1RHpqFctOw1ddeTxn77mjq5vwfCl17Pl0qOc/HOuO+cufHjLFo4ysme1/5j3f4lyQomETvXy3JLbudNd4cC12zRURFLvx5kQYVNCl7HPGKZ1SsulFNXUH0AEEYWEQlgyUfoYOEqBoGzpZVA5GWCFw8YhwhqUMwhhEcIhq9X9RFtiZ+jDMV8IlgrFkqBGHwGBMTjrStM0yWG14w6LIGVBtdscOniAxXHMkledwb5bfwiUwkQJgXaG0Dn6hCQWkIaWXEKAKAupq+8hzwtWrz6Zd1x2KcZpjLIYm1EmNj37bj2dNqWdtqJpmhKGIf39/eR5Tr1eRwjBzp072bZtG5/4xCc47bTTGBsbQ0pJFEXdczqpRFprjDGkacrw8DDOOdrtNlJKJicn2b17N1/+8peZN28ey5cvB2D+/PlIKcmyjDRNmZiY4NFHH+Wqq67iggsu4G1vexu/+Zu/SbPZZHR0lCAIaLVaNJtNvva1r3Ho0CFWrVrFxMQEjUaDM844g7//+7/nlltuQWtNu90mDENqtVp3nFEUMTExQRRF3Y5NHo/H4/F4XmD23cSnt7+f619GE/OXEieMSOi1WRZitqHa0Q6OI4HMU2INy5RiMOnnVDXAlDVMac2Ezpk0BS1TkGKZ0oYMQYqgjSBHoBFIGZSddgCNKR2ZhUPaiLAwxDpH4VACImCeEwyjWEzCoijgpFrCkjBiaKagXztCbQiFJHcG4xxOiK4A6jhIO+GIMs3UoQkWq4BFq0/FRjVsmuNEjlOUEQJnqQmoO0FgHUZUnZaqsIoREkLBBRdv4KxXn81kcwoRgLGG4DmWswRBgDGGPM8RQhBFEVEUdVuDdtKQwjDk1FNPZfny5TSbTeI4Jo5jDhw40G032tfXh1KKMAyJ4xghBPV6HSgjFp3c/2eeeaZbiNxut9FaMzQ0RJ7n1Go1Fi5cyIUXXsgtt9zCt771LW677Ta+/vWv8573vIfLL7+cBQsWsHv3bpIkYXJykkOHDqGU6o4LYGpqCmMMjz76KEmSEEURQgistdTrddI09cLA4/F4PJ4Xg8WXcf3c6ILnWXPiiASoIglVB5rqrR7LhC4Ch8MgTUFiBYNCMpxZZooChEIHAXkU04oELWmYwTFmJDMOpnPNZKGZ1oa2c2TWUVDm/GdocgzGAW1DH5YBoA9oiJC6UpwysIBFTrHQCgYKTV9aELdSlFMIbZA4QhWQa422BqV6vAEoBYJDkFiHnm6DC+hbsgRTS2BmBuNyEOCwKGdJgBqOyDgcZQTBCYEVEiMEUV+NN118IfWBBgcP7CUJIpQQz7lwuSMGOt2AjDHd/PzOav3ExARKKVatWkWapkipShM7rSvnZY1SAUJItDZkWdYt/E3TrHtM2X40pNlsVvUPmv7+foSQTE1No5TCOUetVuPqq69mwYIF/O3f/i3j4+Ns376dP//zP+c1r3kNaZrOckyenJyk0WgAzOqq1NnuiJ6OR0Or1UJrzeDgIEIILxY8Ho/H4/G8bDhxRIJwh4sOANnpceQEFoETZQINzpV+BjYoD1egjQWTU5MCMDhtcKZgIAUjHVoKjEqwQmJVgA4EWgq0hNRoCuHIrSG1BdoanLMkQhIjSaQikZJEKGIkqq2JjCYyjsA6lHNI53AiB8qJfFvnlH2IBMKWdQSIsphZWQiFRYeGdP8hmDKok09CLexDH3iGSAiywhJGCUFhaKiQPqlQ1qEChZQKjagiHpa+/oTTz1xDlk5TCxXSgXXHTjP6eS1Ne83EgiDoTtaFEIyOjvKDH/yAe++9lwsvvJB1685lYGCQtN2mVusjCCLCIOyu0ud5QRjGGONwThDHCVCmR+EEaZqxatVqgiDEGMvk5BRhENJutdG6FCz33nsvAwMDXHvttXzwgx/khhtu4Mtf/jIHDhxgdHSUgYEBjDFdkXLmmWdy1113oZSiKAqiKEIpRRzHXHTRRdx5550457rRhE5Eo91ud6MneZ4f8V09n1atHo/H4/F4PC8kJ4xImNvB6Fj7Zx8jqvfLfzvdiMrX5ZdnnCO0IIqiPF5U7VVFmfpTOIOTAqQEGSJUOYEU2PJ6FmTukLZAWUdQ1S/ITl1ANRJbuUJ3x9njtNw7elGNTRcZWbMJhYEkpDY0AEqAcWUtgQOcJaD0hJDVZ3OuuoAAKQDKdq2iumF5T4l7DvUIR/2+K9OyoigAOP300/nlX/5lHnvsMd797ndz6a+9g4997I9Zumwp7Xabqckp0iyj1WqTphl9fX04a7uT7k73IWcdKgjQhWbVylWsX38+9957LxPjE8y0WjywdWs3opHnObfffjsXXHABCxcu5DOf+QwPP/ww4+PjvOpVr+pGAB566CHq9TqXX345Dz30EIcOHaJWq1EUBdu2beOyyy7jnHPO4bbbbiMMQyYmJiohk3edoaenp2cVbns8Ho/H4/G8lDlhRMILiXAgrUYcZYW9XN925US7Sk9xQC6q0uZKEHQM0sLK//nn10z8+1htaE5OgS4gCpm3aCFaSCJs1fa1rJMIgLpSCFNUE3eLo3SHFshSL3Q1SBlxQVRK6HnQG01wzpEkCXmek2UZw8PDvOUtb+FrX/sa/3TTTYysW8fv/d7vVcXFjxCFIXEUse2JbTzy8MPcd//93XqEe++5h9e85jUcOnSoLEzOM37y05/wmWuu4YorruAf/vEfWb58BfPmzcOYsh3rBRdcwJo1a9i5cydxHPPggw9Sr9f5jd/4DdasWcPll1/Orl27uO222/iHf/gH3vGOd+Cc40c/+hE7d+5k3759vOlNb+K9730vrVaLLVu2UKvVug7R27ZtIwgChBDkec7ExAQDAwPP8xf1eDwej8fj+c/Di4Tjgahaklb9fnon+aUfAlQGBKV5GqCq1X9ZTcg7D2PLPP2eOusjui89i+EQSsXU5CSkbejrZ3DJInbjqCMR2LLDkrOETtAQAdIWuG7cxCGRpamctmVWlgXbcXp2jucvX0qsLQ3kiqJAKdUtSp43b15VFOy444472LhxI/V6nVNPO43Pfe5zrFy1ioGBAU466SSe2bWLv/7rv2b16tXUazX6+vr4nXf/Dr/7u7/LqpNXsWDBAmq1Gjdu2sTWrVup1WusOeUU5s0bJAwjWq0WF110Ec888wwzMzMURcHVV1+NtZZ9+/bxO7/zO2zYsIHp6WlmZmbo6+vjiiuu4JJLLiHPc/bv388nPvEJhoeHmZiY4LrrrmN6eppWq8XChQsZGhrq+jCEYdh1g/Z4PB6Px+N5qeOtXo8LnfwgixPlw1bPqU1JXUZGQYGmqPYFlApN4sAZrNNoW1BO0csWp0aUDzt7Of9ZoRC0JydxrRYEkv7FiyiiuOyGVLVDsjhCB/0iQOEQrhQOVSYQCoGwFmdMOal3DuueXxChk17UiSR0CoKbzWY3xz/LMpYuXcoZZ5yJ0YbR0VH2799PoALCMCQIAl732teyevVqsjRj586drFq1ilPXrGHZ8uU8+eSTLF+2nJWrVrJy5UrmzZvHfffdx9TkFPV6nWXLljE+PsHY2BhveMMvsX37dm6//XaklCxZsoTzzjuP0dFRpqamuOeee7rRjU7tRBzHjI2NsWTJEp566inOPPNM7rvvPnbv3k29XmfRokVYa6nVakxPT9NoNDjppJMA2LFjRzclyuPxeDwej+eljhcJxw1bTrsrEWCFxQiLlWCUQytHoSy5NGTSYLCVHChX5UVltNYRB1ZWTszV4zlJBAdYR95s4tI2KEE8fwhdr1VmbGWBtsURIKg7UUU2qhGJnvoDB87Y0pvBlQ/3XEMbxxqmc2zdupU8z9m7d2+33eirXnUaCHjyySf5zne+g5SSoaEh+gcGSLOMIi/FVJHnJElClmW0222stcxfMJ80TWm32xRFwcDAAGPjY8RxzO7du/nBD77POy59B9deey2LFi3iwIEDPPLII1hrybKMqakphoeHu9eztuyudODAAfI8JwiCblvVRqPR7YCklGJqagrnHHv27OGpp57qFjEvWbIEgMWLX6aWix6Px+PxeE44fLoRs/PkEQIVHPtrcT0zZFdtO8ouRHMTcJzoWTmfVQINRpSygq7JGpWHQ8dyrTp2rvPbs/k8QCQD9FST1v79NIJXsWDlcvJagpYtVFHGKqIwhEIz3NdPlE+iHBgJURwRhTEYiyk0+/fvZ/VpawirItxAKpw5ejzBHUNBdN7vtAdN05Sf/vSnvPOd7+S3f/u3sdbyxBNPUKvVuPzyy0niGvW+PuI45rHHHmXxkiWsWLGCPM9RUpHlOef+4i8yOTnJgvnzSWo1Vq5YwSOPPEKtVkNKiXOOoaGh0lFZKb7//e/zex/4AJdccgnt9gxnnXUWp59+OnEck+c5UkpGRkbYvn07a9eWJut5nrNs2TJ27tzJ3r17WbFiBUIIVq5cyaOPPsratWvp6+sjTVPmz5/PzMwMeZ533aA7nY1e+9rXdlu+ejwej8fj8bzU8SLheCHK1flZb7ljhWrE4Xl/JQKOKFTudGx9PkUJgC0MsXEUh8ZBSGR/g3YSUwiBEqCqe0hXphzFKGTlEKGtAZ0jjEMGqmrR2fGXEM9rPEqp7sp8Z/L+mte8hvPPPx9rLUqprtna6tWn8KE//EOSOKHdbhFGEVprarUaUJq5zZ8/n/nz56O1RgqB1prhhQtZv3AhWmucdRitWThcbksl+S//5S3U6jWazWnq9TpRFB3RmnXJkiXdlf+OoAG46KKLcM6htcZay7Jly1i2bFn3fK01cRyzZs0aTj/9dPI8757bMV7rtHv1eDwej8fjeanjRcJxwnLYWEu4w6k6AtHd7sUcZa4oes51VP88zzmlNYbEOiaf3sWQgGDePOxAP5ncR4KoRIJDApEQxFUb1PKzlEIhqEzPtDaAwDmQ7vmJhI6/gVKq280oCILKNE12axQ6E3EQtGyrNGHTGq01URjhXFkb0dVPzlFoTaO/n9bMTCXWQBtdmptZ0712nmWAQ0pFnhdIKZBSdn0KpJS0Wi3iOO6aonWcoGdmZrqFx0IIiqLoRgaUUt3PVxQFaZpSq9W6n6f383k8Hs8rhcnJSUZHR0nT9MUeyr9LkiSsWrWKwcHBF3soLxg/23sf//zw19k79QzPMUnZ8yIgECwZWM47zvptzl5y7os9nKPiRcJxoHQ6PuzkPPshjogW9NIVFMze33WCfp5CQQChcYyNPsXJ2sJAP7XFw+QPbQMhCBAYykhHICQREmksMgxwSoKQKKko0py8KCrRIhCuFBNWPjet4JzDGEMcxwRB0N3uODG3222UUoRhSFEUSCmr1CKJkhKCoOwiZR3W2O4qv5KKWpKQpilCSpwt25tGKion+UFAbi1xFBEEQddXQUrRvUZnIi+lpFarYYzpGp055wiCYJb5W2/qVBzH3cl/p6UrUEYvKlfmjuDoRFM8Ho/nlcDo6CgrVqxgaGjoxR7Kv8v4+Dijo6PdVNJXGj/bex9/8+M/J1QhtbDvcHJDZ/7ht1+S22OtA/zNj/+cK17/kZekUPCFy8cBQbnCLp1AWnH4taum/p3nWdKhnHB3/itTkI7yEOI5G5cJQEmFNIbx3XuhKCCOGTxpCRrKugvoChclIRSya95mAWPLVq0WyIqCjgWEoHrzOS5SKKWQUlIUBUVRdAuC4zhGSkmSJF0/gY5jcRRFhFFUGslBV1BYZ8GVrs0IyPIcXRTlZD4McZRRAaUU2hiUVLRabbIsIwzDygm5FCm2EhVQTux7owPOOYqi6EYJtNbkeU6e52VKU2XI1jFJ67gzp2naNWzrpBh1tj0ej+eVQpqmLwuBADA0NPSyiHg8X/754a8TqhAly/8vdmsaq2e//dLcVjIgVCH//PDXeSlyAkUSKqfhLpWcO8pxh993c44rHZV7u5F2XktHNek/fPXyfTFru3PVnlrlclJbSQGBw4re0YrqOFd9Bo64Xner+sOzgAoUgXFkY5NQaIhC+uYP0ax0ikR0HaSVg0RKVFWEXa7wW4JyNBRG47rj68jh50bHD6Ez4e5O4qsJdmcyrZSi3W5Tr/dhtEFWYkEIQbPZREhJEJSCw3ZSgqIQKSVpmhIEAUkSl2k/7ZSklmC0QakyUqCLAqlkN3qQJAlRFAF0ayI6gqZjjNYRNZ1xhmFIvV5DUNZwOAdKSnQVgeic06lLiKIyqpFlWVeQeDwej8dzvNg79QxJWD/mYtSxZjx+/4u/XwrF3qlnfs7ZLx4niEgoJ8OdSX/5Q4nuhNdhEUKCMCA0hA4nLIhq3V90T8UJCc5SGqOVOf3WuipY4Lqr8+UdDv87+4/j8BicEBTKUTOQOIMQjmk0JgyIcokgABFQqAyFRVqHsOWKulCKXFuUqFJhEBTOUFiDtBCJCN0sMHv2o1Yv56Q1q3jaaJACq0s/BFlI4sxxUlTjsXYbLSVJkBBGEomjTcHBiYOoUKELDViEcDgnj/oHf6zC3N70HSnl4aiAtQRBQJZlDAwM0Gq1UEqRpi2EEHzhL/6KW/71X7ns19/JBz7wexRGI6XCOY3AIaWgSNvIUFHolDCsc//9P+Wzn/0sZ515Jtdeey2ZMzhriYKAdpERxzVyQ7fD0r/927/xyCOPsHPnTrTWhGFIo9Fg9erVrFu3jjPOOIN169aRJAmNRoOHfvYgX/ny/+KkJYur9ChDO01J86L7eU4//XTe9KY3sXLlSprNZjfdyEcTPB6Px3O8+fdqEP69//P4/S/2/pfm3OAEEQkdOpGBHuZOasXsWMLh9w+f6+gRDm6OQpwjF3sOmzUOhyjTe6odpQOyw7qCMAiwCAokWRjQDgOKKERaS+wckTUIY0AbwjBCGJDaoYAASSIEhbNoq2m1ZmhOTzEYKeYtXIALAnRWlJN15wiEI7KWfiFJEEhrEYUGIXHOICTYQiNL/YMBunlJx4FOZ6AoirrGao1Gg5/e9xO+8Fd/xXe/8x2yNGNk+5MYYwgChamKkAOpkFX0wVFO+q+77jq+fcstXHjBhfzhhz6ELgpMlRqUmTb9jT4mJib59ne/y6b//b+5//77Wbp0KStXruzmqhpjmJyc5O677+Yb3/gGSZLwpS99iV/91V/FGsP09BQT4+P87aZNpFnK4iUnsXLVySAkk5OTbN++nSiKOP/88/noRz/Keeedx/T09PH5wjwej8fjOQrOHe5EWL3jt19W2y89TjCRcHQ63gSdsMEL3qZSlB2ElCuFgrJl2UJRKQrpFBhBEUfslY5R2+LgTGl8NqgU86OQ/iii5qBuBbXcUssNoXUEWISzYCyBdKRpi/GJQwwGiuGTliBqMUWW45wALAqLEoaGDIgBZSxSWqQUYEsRo9O8TKcSAoNDyFIlHI9vSQhBHMfMzMxQr9eZnp7mG9/4Bp/97DU0p6eRokwTyrIMFSgKrVFBgBCCer1Ou9WiVqsx+szTfPSjH+Xb3/42v//7v88ff+yPu61RpZKkrTaDg4Ps2bOXL3zxC9zwP/8Xy1es4GMf+xhvf/vbWbRoEXEcz+pS9Pjjj/PFL36Rf/zHf+zWKqRZxht+6Q2cefrpTE5OcOcP7+R9730v/+39V6CCkMnJSe69914+/vGP893vfpdTTz2V8847j6Aac1EUx+Fb83g8Hs8LwdbrRtjIJrZctXbWezeccjvXXzp8zPMO3nwlG7a/f9Z5cJCbrtzAjv9rCx9e9+zuf/TrPAcEZUpw1enPb79Mtl+ieJFwFF5ojeAoIwe4cvVfOXBCoKUkNAHWgJOKdr3GE+0xfpTO8ASlt8FgAcMpLAgDBqVked8A8wUsCASDBmLtCLUhdgYZCApXMDk+BkYj5g0S9DXIJ2coqj9QIQEMNRUQYstuS6pcnRdWkmtNkRZIK8E5rLM4KRH2+PxRW2uZnp6mv7+f0dFRPvnJT3LHHbezcuVKrvzgB/nZgz/jWzffTH9/P0oqRCRJs5TBwUGaU9MoKRkdHeW/XfF+7r33Xq644go+8pGP0OhvMDUx2a1zaPT3k2UZf/M3/w9f+MIXWbtuHZ/+9Ke58MILu6ZnU1NT3Zao8+fP59xzz+XXfu3X2Lp1K6tWrSIMQyYnJ3BGU6/X/3/23jzOiupM+P+eU3W33heaXthUEBNFpEUBE/O6gAbhJ2gmGcloZNQJtMo40dGYiZMf7WRM4puoMdGkm8QQIWaZMcSWgHvcUTF4cSPGBWTrha23232Xqjrn/aPqVt9uunEDQamvn2t3VZ0659SpCzzPeTYSiQSZTIZIJMLwigq6EgnGjRvH+PHjee2117jjjjtYu3Ytu3btorS0lJ6enqBOQkBAwGFAC6sXN8Ll9cyqGnCpdTX1i5toAZhcR+OCWq99PU2tALXUNdZRCxBvYGFDHIDqOfXUz64euu1BZtjcO1h/kOeg0X0Cp/b+94GOL+H62f+HSiC5+w/c8NwDH7G/A33szrdo9++54bmH9n//J9zEraNKeGvDFfx8I1xw+p2UbXF/3+/Pc4gSRFEyYE9cCD4+848bKyE1XhCsQMowCgPbCNFuSN5J9bANV5srRJCHG5jcY9l0pzM079lFW+cu2hOdJNNpNGCYJg4CDImVStK7vRk6ugBJYX4eGBJtGCikF2MBeYaBG76rcITGlmALUBoy6QxSSwwt3RSoQu43TSoajWIYBuFwmHfecV2Kvv/97/PHFX/kmmuuoby8jKRXd0AankVBusHN4UiY7kQ33/jGN3huzRrOO/98rr7mGoZVDKOzs5NYXszPhhSJRHj4oYdYtmw5I0aM4Ce3387nP/95UqkUu3btIhQKUVJSQkFBAfn5+fT09GDbNtOnT+fXv/4148aNI51OE4lEkVJimqaruHhzB7Bth0QigW3bHH/88YRCIbc+g5d2NdsuICAg4NNLnIaFWSF+IC2s/vlaptzYSGNjI3U00BCHllWNrJ1ST2NjI4110LAk7vbTAHWNjTQ21jNlbSOrW4dq+3Gxiz8tmsStt93KpEmTmDRpErd6w+9qWsSk214BXMvDpEmTmLRoGZtyb4/33Zd7b9/5RSzbuL/mOlD4fB/HJ4yjkl7aEr3Eyr/ABR+1v0/68cvf5po/e0rBCTcxteBAjndoElgSDgI5Mc4o3DxG7rFACANlCNLhEDtxaPHanxApYmR+EeXRCKaVwlQ2MUMSsmzyLEWhrSm0IaoEITS2dAt/OVYCsb0VdrVDKEqJaZISbhExGwFIhBLkGyZh3GBsS9soJdG2QgmBZTu4Naz+uS0AACAASURBVBIkQqk+pWoQReGDBuZmswV1d3dzyimnMG3aNE8Id9Ol5ucXuEXX0mm/GBu42ZJC0Rh3/PQOHn/8cY4eP55rrr6a6qoqtm3dRllpmbuunvvYnj27+eOKFXR1dfGNq79BbW0tu/fsQQhBeXk56XTaT48XiUQIh8NkMhmklBxzzDHYtk1vby8lxcXYVgbHcQiHQiivuFs2YDnLtm3b6Ozs5JhjjmHYsGF0d3f3ux4QEBDwaaRlVQtTG+sZvbhxkKutbGEKcz3rQu3JtTQ1t9C6HabMqfZOTqX2vhZaWqF18lTPSlBN7RRoaoHqwdpSS/WBfzSfZcxg/fprXNegu/7ExXec33cxfisX330xy9Zfw8S2P7Hoi3DUZe6lV7z7wHMreuIVrqmFWy9ZxsVL13NNreuexNgFH2peHzUxxgWlNWBt4PnNcPZxx3LECRq9HuBSvnXuaVQCJJppK6iBrfN5PvZz5hZDMpRHLPEkV7cfzW2jatzOEk9y9eO/As7hipnzODoEWM20UUNR5+/5dttEvnfcscS8sZO7fs+3n6vmW+eeRpHVSywEb71+OT/LKk2Tvt/XN9C2dT4/WN+3K9//2XPGpNfth+sHGQ+umDmPkfQSC+XRtvVJGJUzfkcHR5eU8NbrL1LkjX30sT/jcn05u8fczbSs0mBtoOnBm3niI63+oUlgSRiIbRMOhQBXiO8ruOX+rnRfIS8fryqG3zbnv6EwtAY0Dq6JUGg3Fal2NBkp6AmbbEn2kAKKMTg1ksfnLc3knjS1vRYTU4pj0oojLM0IJRmmDIoUxByF6TgYwiCsYGykhE0rH+ShK/6Nd2/6Psm33yLfSmNkLCJIDEsRthXh3gwlMoK0QCg3DaqWAoWmpzeJNAyU47hB1bYz5HNlhfL3+8mmQM3uzodCIbfomNaYZoiurk43M1EoBBo/PqGoqIhHHn2E5cuXE4lEuPPOO6murmbLli1eClOBZbu1E8LhMC+//DJPPvEkxx57LHPnzKU7kXDrMIRCpNNpwLVqRCIRDMPAsiw/I1E6nSaTyRCLxUj0JPx0qEJ6LlhKIaQkGnVjGtatW8ctt9zChAkT+Od//mf3fRuGnwI2u065PwMCAgI+DVTPnvWB3H9atg9icmjdwmCGiNbmlvfd9kBy6lGuwDhs9FF7XXvliWUwfwYTASq/wPRT+65NrJ3oWw1mLH7GPRl/lGVczIxagGF84axT9+rz4+FSjiyAZOcrPLHxFbZZUFl6KQAXnHEaldYGmlbO5+p2XGUhSwi2vT6fqx+Hb42qoW3rfK5e+XveipzG9045h9NPmcPRoWaeXzmfq9/soCjk3bfxZr69cj5Xr5zP8wmIFU/kdO9SLP0iV6/MURAA1v8HV6/0+s6Z22Ccfsocjsadb9MuOHr89Zy+r/F4l6aV8/nB+gHj+/lGfsUPtjbjKxxF32dagfdMK3/PWxzL2aec8xHW/tAl2NrshwApP5y3kciWRKNfFeVBm2o3vkAjUF6aJIlAalDYOCJEAoedVopeoAhBBYpyO01Mg2HbOFphA9owAAlK4HgKisCNhDYyGfK1oKI9RbpzA2+8/DplliCs3NSt2qvOEHI0+RgUCpN8AC1JO6C9jE5KgEJ4BdW09zk4wq1lWURjUXp6erjnN/fQ3d3N8ccfzzNPP82Pf/xjNmzYQHFxMWeccQYX/dOFjB49CiEgHl9PR0cH1dVVlJaV7XMMpRShUMgPYs4e9/T0UFhYgBSCTDqFVq6CsOH11/nzn/9Me3sH8fXrWbNmDTNmzODLX/4ykyZN8i0SQbXlgICAgP5Uj6iC7QNOVo1mYCgDQFVN9ftu+2GpOepU2G8uP7m4VoIbWcyj69dD0yJm7OdxtFYfPoC29mhX+B82j9vO9ToMHc0F2c3O9E4e1wrWv0XbqBp8dxnrXTa8o9FjKygCYqPu5rZR3v3RakgBVgdtaPQ7L7Nt/LGMRKOZyZUzv+rt9gNWX5dte+7yXPZz53sZ/5G1ZgCkc935dV88hhBURvP65vtcHY9rQJwzyHhuB8nOl3kcPcj4uf33/X56rASsd2nTCi1Wszs9j6Oj1R9t/Q9RAkvCQKT8WHZ3pVenQZGtqOzGJ5gYyLBJr3bYlUmSBvJDMSKGRjppZCZJxLHIU4o8rYkApnADkJUpsQ2BbUj3ObQihqZamowUJsNsTVS5WZKkMBCGiTAMpGkQEpKQdisxC0thKAhJk6y6o4VnGxFZJeHgEQ5H2LRpE8899xzJZBKtNW+//Q41I0YwYcIE3n33XX5y++3853f+k507dyENgzfffBOtFVVVVUQiQ8cGxGIx34qQLYCWtUaUlZWhHEV7+x4K8vNJppIUFBSwatUq6urq+MbVV3P33Xfz5ptvUlNTQ1VVFVprvyZE4G4UEBBweFPFaNYS97b+4y/GqaqppmoErF3nWQniLxAfUU11VTVV617AddtvIb4WRlczeNv9OMNho4+Cux/lleyJtj+x5G44avTQmY1ymXj6xX33tz3NY8/0v37xZeczjF08/Yh3oXYGF7OMR+NA7vkPgf8vs5dbXYsBx/u4Ps9zNWpaeTHfWPk1vrG1GajhyElem0iFu/M+6WhfUO/X38addAFtW737V17Mvz3+S/d6qIRKQI89gZGekD7vjK9ydPpJvrHyYp5PvNf8z+HKmadRtOt3fGPl73jLSxKoB4hq2fvbUr3ufAUw6Qf8eM4P+PZg4w1x/17jD5B5Hk92QOgIPjsW4BzKI5BMNX+k9T9UCaSWQfngSoLItSRkP/t474MlENW4lXtBk0qn6AYygGVI7FAUS1hIlcFEE0JiaomwXHVDCeG7QGk0vVIjhUZqC1IWGBIMkxQghEQhsIVrHchIhVMYBaKoRA+21jhKY+rcmWkQimyV4YNFtvryU089RVtbG+PHj+eKy6/gqxf9ExrYtXsX9977R2675RYee/Qx/vznP3PZv1yGUg4gfNexoejo6CA/P59kMkk6nUYIQSaTobe3l0QiwRFHjKG4qNgLoJYkenq4eP4/c8G8ryINk23btvHKK69w991388tf/pJLL72U6667jlgsRnd3N5FI5ONaqoCAgIBDg3gDC1+cSuOCWmZdPoX6xQtpAje7US1Qu5Api+tZeD+4GYtch6W6uhdYuHAh4GU3qgJmD952v1F7DY/euIgZkyb5p0698dH3ncKU2mtYNn8SF09aBqdezMW+95DrSnTjJZNYxqksvvFieOQddnE+1yy9mEne+Yvnf3h3o+xuurtRnf2XesDxoNf/xXU12rWev2jlXo+/SduoGipLL+WmvzzBkXNO57w5yzkv0UwbgO6zjLtu1r/gpi1H85PRy/jxKIBmnrv/m/x+zX189px/Ytq5y5hmNdNmQRGa3+1pZtro0/jxuaeRtHo9RWJHtkOvz+z8VvF651yOHvZVfnwubvtIBWfoHX1P7s0brXnMG/O8c5dzHtC25SK+x//l9oHj5Y6hVZ9sk+Nmnp2B7uogSQ1HH9fAFa8v4PnEb5h23HJ+fByQeIJ/W7NqH+v7Xut/6CL0J7AEbOLq8RTc9uYHuMMNEcYL1M3+5rrlgBYSBzC1Be2dPHP7nbx7y08YnlFElFs7AAAhcES20rL2g4/dasuDuBt5PwfuvQvAcEfHEa7YjXDtCRElaY+GWa9S/CnTzRagVIa5sLKKmrRNsQ2FGQfTcRCAMgxsoVEi+xeEQguwpXR98wHlKCytsaXEDEXdgtFoLDSOUKQl7JImT6c7eTaToMfMw3YEpjRwcJh/8cXc+sMf0ZPuIWwaoGy0PLD6pUYRi0T592uu5q5f/JJ/veoqbvyv/6Ir0U0sFuPyyy/nD7//PRf904X89Kc/xdYKpRWFBYXsaW/n///P/+Tuu++mdlIt99xzD42Njdx2y63MmjWLXy1dijFEpqFQKIRt2/z6179m+fLlboC0l6VIKcV3vvMdvnTeXHp7Elx22aU88MAD/Pd/38TXF9aRTKXd2g3JJE8++SSLFy9m69atXHPNNVxxxRWEw2G/TsLAmITCwsIDup4Hgg/+5zAgIODTxNq1a5kyZcp7N2xdTcO6Wupmf5zhxXvzvuf7CeTK++Zh5Py7nJU99sfxmZ9bwnnDOnju/m/yu7Hf5ubjjqVry0XctP593D/p//KT0SW8+foC7njnX7hhzukU7fot31qzer/N79Nw7CibO8/7PYcah4klYagIgUHO6cHP+y90CJXKtyTo/kl/Bupg2UvZs0K7bkZauDEADg6G0hRKk+GREO1pi4TK8FTLVo7IK2JkrJASaWBaNgYaB40jwUG5rkCeNp2xHZSVcRUHIUgrTUppDMtxlQTlkMbCwiYjNW2ZDG8ITWcYZCib4lSCcrw566zjketGN/RS7BeyCtbAQSLhMOl0mubt2wmHwnzmM59Ba41pmNjKYdeuXVRUVDBt2in84Q//Q0trK7bjUF1dTTgSprW1lc6uTsqGVQw6bjqdxjAMvvrVrzJy5Ejuvvtu/vKXv1BTU8P3v/99Tj/9dFLpNGYoTDqdwbJsUt49ViZDUghSqRRnnXUWf/vb3/jv//5vVqxYwbx58ygvLz+AKxYQEBBwiFI1i7rZB3sSn3601v3+bfZd3z/i8WPPruWUuadzypzfcApA4gmuj+v3d3/8cd6svpDxx/2GnxwHWK/zp2dX+ZunB2K+n9TjQ5HDREkAvFDdfq9D9wWQKJTbxggjRAhH9Un7rnAs0FohpeznUtQn9Wu/64FfgMHUEws3eDnkzUlrjUIhTJOwsjjSjDA7OpxRTjvr7V7eQrOhtxPR24kEYpjEMNHYWChsT2EQniOTkztvz2qhEGg76a+DjcaWGhuBCofJSIlhGmhLYSBcSV07FBUVYmsHISSOEghpuhl9BsnUs78MU0JrbMvCNExPCXCtIqY0CIUN0skUkXAYpRS2bRMyTAxpkpeXT3d3D8MqhhON5aGUxrJsZv9/53LHnT/jtTfe4L777+df//Uq2tvb/ToHtm0TCoVIeTUZLMtizpw5bNiwgYceeojjjz+emTNnopUimUpjmgbCCOEgsBU4SuN4Ac6GYWCaJiNGjMA0TRKJBF1dXQwfPnyv4OVPoCEvICAgIOAQRWelTu/n/jn+BTfd/wvX/cY7L973/av56erV2SSQvkD0/u8/TI4PUQ4jJSGLv4c/xPVsIPHAs0PfpYc4P3DEfueE6heZn23lOBZSS/IxGCFNZKyYUpHP89272aoV7YAdMumUJnZGETZDKDRKaJR2C7NprdFGnzKjs4pC9g+nd0YJ9+MIASIECIQWnm7UN+toLOopQW7upH0+7H5CCEE45ArvCIGUBo5SaOXWJThm/DGs++tfeevNN4lEIlheDQXbdsjPz6ejo4NUKsXIkSMpKS1l2LBh/OMFF9DQ0MAvfvFLpk07heOPPx4hBJ2dneTl5WHbNgUFBSQSCZLJJMXFxX6a1M7OTjcI2RsnFApj2TamGfJTpWYLp0kpsW2bHTt2YNs2hYWFRKNRTNP0C6sFBAQEBATsL7IbmYArfJKVyoPjT8LxYHGqhwJBdqODhEahhcINldE5aoKbYShkW+Qn01Q5cGy4gNOKh3NiOEYNYFg2KWXRGxZ0mZAwBL1CkBaClICMEGRMSJmQMgRpA9ImpA1B2hSkDUHGENgym4J1aIQQFBcX+/PTWqHVgVd7k8mka9XQrqVg1+5d9BVHk0yfPp2CwkLWrVvH1q3bkFLS0dHh1zzYuHEj6XSaOXPmUFBQQCgUYv78+Zx++um8/fbbfPOb3+TZZ58lHA4zbNgwT8Gw6ezsREpJZWUljuPQ09ODZbn1FqSU/rFSiu7ubjKZDO3t7b4yEIvFyMvLo6WlhUceeYSenh4+97nPUV1djeMMXV8iICAgICDgw1JVNLLvYMBGX3B86B/3e3+HEIGScFBwHYBEjmrgxiS4u/1SCkwUUSdDYW+Siu4eJtmSM/LK+D95JYwFCi2HsHJASBzDwDYNlGGCCCGEiY3AAWyhsQEbgS3AFgJLSjJS4AiBQrKvr4FhGL4v/cdZ+CsSjdLc3ExPspfCoiJS6TStO9pIZzLkFeRz2hmnccrnPsdb77zDLbfdyu7duxg2bBglJSWsWbOGP/7xj4waNYqvfe1rGIZBd3c3Rx55JFdeeSVnn302L730Ev/+7//OT3/6UzZt2kQ6nSYSiRCLxRBC0N7eztNPP83LL79MJBKhubnZdxkqLCyko6ODwsJCCgoK2LVrF1u2bCGVSrFz506ee+45Fi1axJo1azjzzDOZN28e4XCYZDL5sa1fQEBAQMDhw3nHftV3+e1X2DU4PuSPBYLzjv3qwf4KDcph6G50aCDIBudmVQU3bkBjI9GEhMDQmohQhOwM4XSKcEE+kUgBUW1Qmuxmo2XRrjP0mAZpKdBCooQr8Eul+oImvNgLIQRKZmseSBQKA9zrQ8j/pmlSVFTk9ikEWgjPt/DAWhOuXLSI1pYWXoq/hGVlePiRh3n7nbc5YeIJXPfN6xgzZgzXXXcdhmGwfPlyWtt2MH78eCzL4pFHHqGsrIzbb7/dtwhkP6eeeiplZWX87//+L3/+85/5zne+w9KlSxk1ahRVVVUYhkFPTw8tLS1s2rTJVwxmzpzp1zl49tln+dWvfsVTTz1Fb28vK1as4KWXXqKyspKOjg7a2tpIJpOceeaZXHXVVUycOBHLsnyXpoCAgIBPA9FolPb2dkpLSw/2VN6T9vZ2otHowZ7GAWNC1YksnHot9234Ha1d2zz/hIBDGYGgqmgk5x37VSZUnXiwpzMogZJwEOhTENwjgfQEdQ2GieU4KO0GD2vtoB1NoRlBJLqpCccoKihimBmhLNHOq3aS3bZFZ9gkJU0cIXA0mNoN/gV8q5bEDV52pBefIKSvxQ6lJUgpiYQjoDVCSvcnHPC/fspKSxkzejSTJ0/miCOOoLW1hd7eXjRQXFTMjrYdTJ48mR/f/mNWrFjB/977R/7+978zfPhwLrroIubNm0dZWRmO46CUIhqNYts2juPwmc98hm9/+9tcdtllPP300zz55JNs2rSJZ599FsdxKCkp4YgjjmDatGl87nOf49hjj6WgoADTNHEch3A4TFFREddcc41vXWlvb/cDn/Pz8zn11FM58cQTKSsro6Ojg2g0GrgbBQQEfKoYM2YMmzdv5q233jrYU3lPotEoY8aMOdjTOKBMqDrxkBU2Az6ZHCZ1ErK4e/ZunQQ3SBcNWoKFQ1gDHT08f+cS/v6971HtQMQB03GQCC/NaE4osBeZrnB32fsE/z4GFlTzr0uF0AJDS8DwaiaAlg6uKK+Quu9+JZUbraBD2EaI7nCIPdEQ6xPtvJru5k00HSGD3miUlIZCNNpxcDRIIZFKgNIIw8CW7lgAUmukFggpUW4BBYQUvvBbWlrKqlWrOGLMGDKWhfTqL2jtoLUmFAr5wbjZwFzDMNyUoJ4vf7bacLZGQCaTIT8/n+7ubt+9JzerkNaKosIC0K67k3ajfLyfmu7uBPn5eXR2dVFUWIRl24TDETewWWuklPT29rp1IrzfY7EYhmH4SoOU0q+knK2BkP1EIhGUF6AM0NnZ6VphvGtCCP8+0zRJJpNEIhEymQyxWMxfg56eHv958/LysCxr0IxQENRJCAgICAgICDi0CCwJBwklhKeoSM+WIBBaoxzpFWej33a9g8bQGlM7hCwwlUPUsYlECqgIRxiWSvCKlWS704PIi6GUgyPcgmkaRUgahKXhBtP3S8c0QK3JHmo3SDkcDlNQUIBhmAjbRnoVoYWQvqKQrYKcFY6zioEQAimlH+ibbes4DrZtE4lE0FrjOA6xWMz304tEomQsi67OTvILCnAcxw0sttw0pdKQpDIZN71oTwLDNFFp1wWqp6fHm6+rICilKCoqIpFw67CHQm5N+Kz7kWVZJJNJYrEY4FZ0bm9vR0rpp0YFVwFSStHb20t+fj6dnZ1Eo1ESiQSxWIxEIoFlWTiO46+F47iZlrLPq7X+WOM6AgICAgICAgI+LIGScJDIKgkIMLTr8GOQrcQs0XqAMOm7DmkMHExHEXEc8hxNUSxCSV6IaMrk5XQ37yaS2BGDTMjANiSOo8gohUS6MQieoDpYfl5BX70DpRRlZWUUFhSg0TlWBE0kEsa2LaLRKNu2bSM/P5+ioiIcxyGZTHrKBL4yYFkWhYWF7Nq1i5KSErq7u4lEItie4pFKpfxMSslkks6uDsrLylzh2utHSIHlWITDEWzLwrJtiktKSCQSOMqtqZC1TNi2zZo1a+jq6uLss89GCOEqGFL6BdMszzJSXl6OEIKenh66u7spLCzENE1/DbLpTcFVMnp7eyktLfXWoe8ZSkpKkFL2e3Y3XWqIWCxGV1fXAfgmBQQEHMp0dnayefNmUqnUwZ5KQMAnmqzLWHFx8cGeymFDoCQcJKT2qhUIUGiEF+kuwath4OXR9T5ZSwMIHDTS2/I3rAwxy2ZMXoxIQTnlRpiXe/fwVtqh01HosEQZEmkItNI5+ZT6TAYC12pA9rwG7RUHq66qIhqL4diOn8dXSskvf/lLfvGLJXz2s5/1XXhisRj/9V//RVVVFb29vRQUFPipQk3TZP369RxzzDFYluVfC4fD3HHHHaxZs4be3l52795NNBph1KhR3HrbLeTn5RP2XJqybkDpVArDNIlEoyS6uz3rhPtU2bgBwzB4++23Wbp0Kccee6xf2My2bd9dSEqJEIKtW7eyYcMGamtrKS8v5+WXX2bFihVs2LABIQTJZJJoNMoXvvAFzjrrLH70ox/5ylB2rK985SuccMIJLF++nFdeeQUhBPn5+eTl5XHkkUdy6aWXUlFR4adoDQgIODzYvHkzo0aN+kQE9wYEHMq0t7ezefNmJk6ceLCnctgQKAkHAQEYKqsI4NdLQGvw4gUcka1hIPHrNnsSvhLuR0swhEBnbMKWRXU4RCRayLBwHqGuTjY5aVqTaXQEMKXbkwYhtJ+mV/imBNHvh9Kuf/7oMWMwTZPedC9myBXATdNk5syZrFx5P1deeSVjxoxh48aN3HfffVx77bXcfvvtWJbF1q1bKSwsZNSoUTz44IM88MADXHHFFZSWluI4Dh0dHZSVlTF16lROOukk3njjDZ555hmuu+5aHnvsUbq6urEtm+7ubsrKymhta0MKwfDK4aTTaTo62ikuKiaR6CGTsaisrGTr1q0opRg1ahRnnXUWd955JyUlJWit2bJlC0opjjjiCJqbm0mlUmitefnll9m4cSMlJSVEo1Huuusufv3rXzNx4kTOOeccSktLSafTjBs3jpdeeol7772XoqIi5s2bR01Nja8QfOc732H16tWceOKJfOUrX+HRRx/l/vvvZ/To0UyfPp2ysrKP8VsWEBBwKJBKpQIFISBgP1BaWvqJCJL/NHHYKgm5zjx9u+v9Wwj/qtj7+oC6GLkfv0/Rl7RoYO0MU2scDY4UOEJjS8+yYAos6dYycKR0NQGvjoFrTQCkwJYaZYBWikheFOlo0pk0UTPEEQVFZEqGE2pvw+psxcnYOFriaI2UBhqB8CKi/SJp3nO6cdneWa2pqqp022nlueqkkFIQCpkUFhZSU1NDLBbjxBNPZPz48UybNo2nn36axx9/nLVr13LEEUfw3e9+l4aGBv7+97+zdetW6urq+J//+R+am5tRSvGTn/yEz372s+zZs4eCggLGjRvH66+/xoKvf51YLA/btvg/p53Ggw8+iGPbfP3rC9i4aSOPPvIIN9zwn/zud78jHI5w1lln8eSTTwLw+c9/ns9//vO+69EDDzzAAw88gGEYnH/++TzyyCNs2LCB7u5uTj75ZOrq6hg2bBhdXV28/vrrpNNphBD87W9/QynFyJEj+cd//Ed+9rOf4TgOxcXFLFiwgPz8fKSU7N69m0ceeYRQKMRVV13F7NmzeeONN1BKUV5eTnl5eZD+NCAgICAgIOATw2GjJLgZjdxPv9Jh2exESJSykGi0EBiOgaklOLYXpOv6xguBm3XI0wayyoDQYGjtpRkFS4JlgBEywVaYjsbQWWuAIowigyCjJelwhFQoTI9hsENZ7JGKPcoiYaewMzbKAUtKV7iX3qheaYNYNIKpISQEZkhiSAuR6kDoPCqLC3HyDGTXLnakk2AaKE85EF5tBCUESoJUGuXYhMMxenp63JSdts2ECRNcVyThKg7hcMh3TUqn09i2TUFBAb29vQwfPpxRo0aRSqX4wQ9+QG9vL9/73vfo6OjgmmuuYdWqVVx//fWEw2EmTJhAaWkp8+fP58033+SYY47x3Ym0hunTz2Lp0l9z1VX/xkknnURvby9XXH4lL7zwAn/5y2Ncdtm/8NCDD3PUUWPRGubPn88tt9zC5MmT6enp4fnnn2fq1Knk5eWxbds2fvjDHzJnzhw2b97MQw89xFVXXcWVV15JY2Mjn/nMZ3zXp7/97W+88847DB8+nLfffptXX32V/Px8AE466SSeeeYZKioq6OjoYMaMGUgpOeecczj11FMxDIO8vDyeeuop1q9fz0svvYSUkmOPPdavwZCNbcjyCUwuFvCpZQcrf3Q3K3a6R5O/dh2LJnyE7l77A5cs7+RL1y7g3IrBmzQ/toQbHi5m0c0XMHmIbtbds4Tms4fuY180P7aEG+JHcdO1M6j54LcHBLw38QYW3jea+htnUX2w53JQaGH14nq2nNdIXe3BnkvA/uawURIGZWBiH9132hECG5ASpAClQAuNkKC09m0LbkyBa3XQCkLKrWFsao1wNKYUKMtGa690mTBxQiF2miYJU9JlCHZqRWu6i7aeNC0qTSeCbqnJqD7FxnK8xKtOX0SBEKAzCS/guf8nT0RwTJNuqdmtMqSkwJESLbxsStqNcXCLqbnPnc0GJIRws/RIQU1NNVIKz38fbNtBSukH7WZTm0YiEd599106OjqoqanhnnvuNlfO1QAAIABJREFUwTAM3nzzTYqLi9mzZw+ZTIaioiKam5t56KGH0FrT2dnpxwdkMw5lswANH17JyJEjyc/P55lnnqG1tZVNmzYhpUFVVRVjx46lqamJ4uJijjzySMLhMJMnT6awsJCjjjqKTCZDJpNh165dGIbB2WefTSaTYezYsWQyGYYNG8bo0aPp7e0lGo36zz5z5kx6e3tJpVK88cYbvoWjoKCAHTt2sGfPHhYtWsT5558P4NdNuOGGG2hubsa2bXbv3s27775LKBTixBNPJC8vj0Qi4WdXCgg45HjtcVbsHM2imy+g+rEl3PDgozRP+AjC9YQLWHrzvpvUTF/A0un7mtMfuOMV+NLZH3YSAQEHlviLrcy9vO4wVRCA1jhrR9RRHygIn0oOKyVhX8knswXO8GoTOFLheCYCJd3qCtq7mJtB1I8PAPDTlGpCWmFqDWk3q5DGxAmFSRkGiZCkORphu51me6qbbekkbUqzB3AM6DU0aemqByYSUwscL8jZT48qsiXQ3HoN2YBnlGuxkLbCURlsIcmETGwpcQAhpKcggKHdOgngxkEYXprPbAajwsJCRo8e7Qvt2axHWYF+586dbN++nWHDhvHSSy9x1113ceaZZyKlZNmyZfzwhz/kr3/9K5lMhq6uLpLJJMlkkk2bNvH4449z/fXXs3LlSr//bPaPbCpU0zT9egO//e1v+fKXv4wQgldffRXDMJg+fTrf+973WLx4MeFw2LeAHHPMMf2qaxYWFlJRUUFPTw/jxo2jtbXVd//Jug6l02nS6TSpVIp58+ZRWFhIR0cHd955J4888ghnnHEG27Zto729nYKCAoYPH47WmkQiQWVlJdu2baO2tpbp06fjOA733ntvv8JsWmu/VkJAwKHLFp57DRb5wrtrXXi+dj43TR/et/N/bTkrfhSHimKad3YCo/nS2Z2seLgTKHatB219loTJryzhhngxk9nCup1ARS03XTsDci0Jr/2BS5Zv8eYxmkU3H8tz3vGKHy2BucWsaOqkpqKTZmq5aeZubvDb91k+3Dm685icG9/Yr//ivS0cr/2BS5bD5IlbWPdKdg4XMHmAhYWJM1l64fGelQJqdnbS7J0LOPyoXVDPYS0fV82ifsHBnkTAgeKwURJyXYxyYxCyYcG5F6QGQzsYWmBoh5ADKPeiUDkKBV6AsdTYwhW63fOuIuEISUqDE45gRfPoDEl22DattsXfd3axA5vd2HQDGQzskIklJRkBTnZ2Grx8R6C1Gy4gs8EO7rSEBscbV2jIaI0ZC+MoBw2Y0kBqcJTj+0mJnGgE8Kopg19oTCnF6NGjKSkp6VcELFsH4YEHHiCZTPLTn/7U998fNWoUt956K+vXr6esrIzly5ezefNmbr/9dm644QY2btzI17/+debOnUsmk+G2224jkUiwZs0aampqePDBB9m+fTtr167FcRw2btzIsmXLuP766znyyCNpaGhgwoQJvPrqq7z11lucfPLJTJs2jenTp5Ofn8+FF17ITTfdhGEYzJw500+/mkgkmDFjBvX19eTl5TF//ny2bdvGnj17eOKJJzjrrLOIRqPk5+fzzW9+kx07dvhpTjs7OznmmGO46KKLiMfjftD10qVLaWxspKysjPPPP58XX3yRdevW+cqAlJKamhouvPBCTj/9dBzHIZ1OY5qHzR+5gE8aEy7gprOXcMPyH3IJeMJw5b7vqT2PpdPbuOP6B3me+Sy9GVepeGUH5w68dWcnY669jkU8yg0/irPitRl8yb+4g5UPbvEF8CyTv7ahz2Wp7Q+soJPqmddxk+cG5VoqPCH+5Vehso07H+70FAb3/DoAXuWO5Vv6KxJ3P8rkvdyQtsAJ17H0QvfeO+55lZuqnmMFtdx08wxqeJU7rn+QO0443p37Tph27XUfwhXKddFoau23mNQ11rkC5yAuLPElC2mgjsYFWZE0TsPCF5iavWcwt4/W1dQvboI59dTPrs65r4HWOfXUT45Tv7iJln5zc+fBkoU0rOs/69o6t++WVfU01dT748T7tc15Dn+8JkbfWM+squypBhY20K9dfMlCXjg5Z+77cOOJL6mnZU5Of9lxFrcw98ZZVMcbWNgQz7lWzdwb65lVNdi67+ua98wM7A+Y7L2L1tXU319Nvf9ehnK/Gez80O+s3zuZ3PfeW1bVU799bs73YB/fpb3WAaiaS/2NtcQXN1F9Y11/BWef7Ydat0Hex/t0wUqn00QikQ98LeDj47CUWHKVhAG5fXIy/uRGG2erLHvxCN4ZP85BC8Keq7ktDVLSIG1IUqZBKhJhD9DmOGxL9rA11UursulBkkSQFiEcU6KEG1gsMBBKI7Wb/UgBFgqJ405HiL6SCV6ERbakghDC1WWApGODFyMhlMBAYGiBRqNF9qOwpfYViayrT9adaPz48YRCIb+GQdZ/3rZtvvzlL3Puuee6Y3nFyEpKSkgmk0yYMIHGxkYymQzRaBTbtikqKmLp0qW0t7dz3HHHceaZZ/p1CGzbZvTo0XzrW98iEokQi8UIhUL85je/8a0a//Ef/+FbB7q6uigrK6O4uJjvfve7lJeXI6Vk7ty5nHrqqWitKS8vJ5FIcNFFFxEKhZg1axbnnnsuSimqq6vp6elh3rx5/VymHMdh2bJl9PT0+H9BSSkpLCykuLiYiRMn8g//8A97rcm4ceNobm4mmUxiGIZ/PhwOU1lZiW3bvktWEIMQcCiTdf9xd+OfY+XZ5+2zfXXlcKAt5/cdQzeuOIrJFcDOwS4O59yZo1mx/EEueeVB/J3+vdqN5hQ/TsIV2H3Z1JdGihlT6fY5ubaYFXFgZxstFDPNU1xqKoth525aYICSkO1/ODVefy2tnVBd6bWrZEwFPN+2o/8zfSj6C9Mtq+ppXNVC7WxYfV8rtSNaaYrPyhEoq6ne3kBDfAjf73gTTSNqqb1vNS21OcJZVTWsjdMyu9o9F3+B1qoc0W1yruKR012OEAi4wuvP3b77tVuykKYR9TQu8PqMN7Bw8WpfQGxZ1UTr5Cpa748zK2ec6qpWGpbEBx0bWoZYg/dPda5iFG9g4f1xZi2oYi8lZl/X+hajf3+0sHpxI6tba5m1V9sh3gPVzLqxntWLG4jXumO0rGoc3Je/3zvJGasqTtP9VdRObvKOszcM8V2qGThv/D4HqAKDr1u/9kOt28DJv/939/DDDzNp0iRGjBjh1xdyHIe33nqLzZs388UvfnHomwM+FuR7N/mUkKMZDMxmNDD7kJ+ZCNzMo17NAoWbltQRElsY2NLAkga2cH39LWmSCIXYFY3RnF/ApqJC1mRSPJbo5MHOnTzR28UrQrE1GmZHxKQjbJAMSWzP399UmrBtE7NsYrZNzLEJa5uwsIngEMEhjCKCJiw0IRQ4FlrZaByUVm6MhKfFSEMiDcNVDLRCCpAopPskKKGwpasoIIVfFTkr5I4cObJvjbw4Ba01mUyGkpISioqKiMViVFVVUVRU5Av9PT09VFdXU1FRQXl5OSUlJeTl5ZGfn8/o0aMBKCkpobS0lJKSEioqKshkMhQUFFBWVkZBQQGhUIiioiIKCwt9gXvEiBEUFBQwcuRIIpEIqVSKmpoa0um0X8Bt+PDhVFZWEg6HKS0tJRaLUVBQ4KchrK52//LLz8+noqLCdzXKVlQuKipi5MiRjBs3juHDh3PkkUdSWFhIb28v5eXljBo1yv85duxYxo8f7/d91FFHMXLkSEaOHEl1dTWVlZV+Ubb8/PygmFLAIU3zY0u45EeP0ownROdea3UVgZbWzgM3gQkXsPTm61h683y+VNHJ86/sQ+FgByt/9CAtZ8/32ude62Rzm9tmXdybb0Ul1fT12dzWCRXlg+xyuu5WsINmbyu3uqoYXtngKSNtbN6ZVYgOEK1x1o6YS92cKbS+2F+Um3J5HTQ0DCrgxV9sZe6cOqaOWEs8d8d3xBSm0Hcu/mIrU6ZUDdLDhyHOC9vnsjBXqKyto9HfQW4hvraKuQvmMmX7C/3nPWUhdTQwcOMa2OcafFhqT/54nIKGfA8AVDPr8tE0LYlD62oat8/9YApQ/AVa58yl7uQq1q5ree/2B4MP8O7++te/0tjYyGuvvQa41oPHH3+cO+64g7fffvvjmG3Ae3BYWhJyyQ1WxpDex0Aqwy1YprSbAcgreqalQIussuAGAztCYAGpkEGXIdnuWLyb6KR5T4odOKQAC9BCIB1F2MmQHzbdeADLdSwygBDuC8laNRzH/aiccxr32PGUATtnDu4cXRXAxp2nY0gIuVYCJ2MRCZmYwgCtMSUIqbEcC7RbTVhrjW3bmKbJSSedhGVZGIbhFyETQmCapr+THg6H3fUTvi3Gvy6l9KsOZ3fSgX7CssxxcyooKPDHz1o0sv3Ztu2nEHUcx78/2z/0xTJk+wP83ftsoHUuuW0cx+kXd6G19i0G2Ta5VZezY2fnlzsvrbVvAclWdc59/oCAQ5Ga6efxpfjd3HC9+w97zdnzObdiOOTs8NdUHLhKp+vu+SF3vJI9Gs2i6cNhZzk1bPFjEvrwrAQP380lD+POq6WN5ooZXHn2Rs9lqpjJE4tx/TaOZ9HXNnDJcre9G28wWFD2aHj5h1yy3Gtz7fHUUMmX4ndzx/U/9NflpgnQ3PZRnzhOw8KFfYdVc6m/sZr4knqqTm6EqlrmUr/3jnHdCyxcEqcx1w+8dTVN26ewsAqq50yhqd8ObzW1U6CpBaiK88L2Kcw9eQtrm73L6xrInUbfLnYLTYsX0uRfcC0L1dDnCtPaQuuI6qFdSuJNNI2YSiPV1J4H9ataqM1RKGoX1PHCwgbijXX9b7u/aR9r8P5oub+ehff3HVfPacHz5eq/7tRS11jrPdVg17xd/736q6e+CshVBPb5HjyqZrFwRD0LF1dR17iXHcJlwDtxx2ph9c9bmXJ5NVTNZcp9TcRnZ3f2B/8uER9i3rMHH5ahnnP2IGP469afD/LuZs6cyb333sudd97J+eefz44dO3jqqaeorq7mrLPOGnqSAR8bh5eSkJO2dMjrEtJoekyTbi9XkGlILK2wJaiQgSXA0pq045BBkxKwx7bZk07SlknTpm3a0fQgsBBEhEGeEBQqKJEGpaaJ6SjypEE0IgkJiSnAMAQoB6m9Ksj0BUYLYaKUxlaajHJIa0UGSFgZ0gpSWpHCIQPueSANZKTECps4pokTDmErB8eLYxDKFWYjMoZj25ieYAuuIDxs2DD/OFcJCAgI+DQynHOvvW5vF58hshRNvnmG99vxLLo5G0eQ20fOfblZjCpmcFP23gk55y+8jqUXDhgkty1w7uf6Lg2ZGWmo8+8j2xLAKRdex6J+8xh8Xd4zM9N7MphrS5ymdRBft5CsOFY9ooVZA3bq615cSEO8T7BuWbeWltYW6hdmRfpa4tT6fVfXVBF/MQ68AOfVUU1DX39DuBvl+py3rKqnkYV7C3tV1VRtb6GF2n6KQjwep7a21h1zXbxP4K0a3ef2lF0DT+npe5o4L7zXGrwPqveKw2giPnsuuevuxkHkvoMh3I1y+2tdTf3P6W898Xiv9+D3NXkK1durhw54HuydtK5mbWsLLTmKW20camvf57z7z3SokffRfl/rluWDvbupU6dSUVHBqlWr+O1vf0teXh6nnXYaX/ziFxk+/ABa6wLeN4ePkjCIgtBXddiLAxaAFCRw6CjIRyCxMhk0mh7HIikU7cku0lqTVoqUY7vCuYDt2qEHSAJJw8AxQmhhQDpN1DAZUVLC8cVlVDmCWGeCcgzyNES1RjoOoEAotOEqCdILoPbCihEigjIEyhDYQmOhsaQgJTRpNEmt6FUOaeWQFoJN3Qm6UXQpm86UokOm6RJgxmI40kALgbYVyoawYWDbGfB25IUQFBcXM3LkSN8FKXse8F2SAgICAgL2Hy2rmmidU0/jXsJt/512fweeWqbi+qnXNdbv7ZOeLT5RO5XahhdoAKYugCEd0oegenY9c5csHCQeopapIxpoXFXbz/+/oQHqbmyhaftc6hv7B183xWfR72mySs86qD1532vwkRyGqkZTRX/xuHZBPS2L61ldPTAIel/9zKL+vAbPmpM7o328hw+o4AxG/P4mquoa+1KN+jEiH39upaHWbah3x4DvbxYpJWPHjuXSSy9l3LhxlJaWUltbSywWO/APEfC+OHyUhAHkVkf2C6pJEAa0C4fVu7aTbxpkrAxKa3q0QxLISLA12Lg/LcDSYJsCxzBR0sQRBkIJpNJEozF6Uj0079pJueVQlF9MSSSC7EkSshWRjEPIsTDQSAGOtpC47kdZ1yNXUUjhhpC4RdW0YaCEQJsSWwo3xak0cEzX/WhyZSm9jqLTstiRSbPFSrFFZ9jSk6YzJMlEoyhDohw3a5IQ+C4+SilqamooKSnppyQEBAQEfGp5n5aGA0cL8bW47iQ+tcyd00Tjqhbm9mtbS11dLQsbgPgLxCdP7Sd4V8+eS9XCJuKTR/vtp05uoIE69hLXBrob5bgV9RtxQR0vLKxn9Y39U37WLmiEJQtz+nB3nKtW1cOUhf36qZ0zl6afr6ZlQDx87YI6ahc2vOca1OYEDvdzhcq61+TQ320m+0wDA3armXX5FOoXN1DdOJe9XWq8nfWBfmmeYlO/qp76rCK2r/fwURUc4rywrtZV8LJUzWLuiIU0xWsZPeR9e7sPue9nkGedXEfjyftqn0vuumWfeOh3ty+EEBQWFjJ79j58oAIOGkJ/AiXAxNXjKbjtzQ9xp0ajcQCJcGMOHECALRUCjUwl+eVtP+Hb376BmDRQykEYkjQay3AFcDc1qftxg5lBSYWjNY4GqQ1C0sQUEsvOYOIQVhZljmaEiDDSDHFccQHDHcEwx6AwYxNyHKR2rQmG1pgKDEWO25Hr7y68DEVZ3OoNnnZjSISUKCnISNDaLd6WNsK0mYKtEcljrZt4hzQd0TBOKILjaELSQGkHTZ8f/uzZs7nrrrv6ZTXKZj3KpkndHwxlkfgEfi0/EkVFRQd7Ch+YD//nMCDg8GHt2rVMmTLlYE8jIOBTQfDn6ePlsLIk+K47/U+4GYy063ekpCQloFtKrGgUbbtKQkYrHOlmOBJaYiAR2i9hhnLSSOGmGpUYGA6AgzAMUhJSQmI5iq60zWYryZZdXRwVijAur5SRsQgFjklYOZjawVSakHIVBancvEracEcyssXSvLiCsDRAe+qPssFxf4+YAmyN1AaaCNFohIgI01E8jExiJ7ZySGgLW2tsrQmZJplMxhf+hw0bRigUwrKswL0oICAgICAgIOAw47BREjyv+v45XwVoQ6O0RiKRCLQM06vAwcARBkqCQKC1W2fAlLKvcoL0zBBePYLsBr/C8WsXaOUWWQOwtaTHFKS0Qa+yeNdK82JnK5WYjAkXUhOOUhmNUKA0BRoKbEXUVoQcG9OUZFIphDQJmSY4DlIapG0bI2SClGRsC6XdXEhKC4RhuM+lFaZjUZYSHJeXRyKvhJ6e3fRaKWQ0jBEy0cpN05mtdHzcccf5WYbAVaJyswplswEBflag7O+DkXtvv1cwpCVBDf4iBchsFiJAOQ5KaS+FaX/rgxACwzD8sUOhEEopMpnMfitqlmvxME0TIYSrbAkjZyI5lh+lAO3VtBOB8hUQEBAQEBBwSHLYKAn9yKmglhXmpRB+gTSls4XKhOfKI0C4wrcYWGQh1xwxyBCQlRGFV4VZ4AiNMiMklaJLOexRim2ZLgozHZQlDAqBEmlSHo5QFo5QZISIakU0rwTpaLRlI03DLdxlxDDDIZACSymUVgghkKb0J2EqAVq6hd5iYUTaIWJYROwUDhLluLEIiUQCwzAoLS2lrKzMLc6mhhDW2dslaL+5CIl9KAnZcbQGITCkdFOtOo5vI8pVWsCtEq2U8tORxmIxLMvaP3PNGcNxHJRSRCIRLGugUpQT/C2E+5XynnXgdycgICAgICAg4GBzeCoJOWR9/nPRXiBvrjDnHu4vYU6gpYEywRKaFA6dto1ha/JRhG1FWNlEUymiKYgBw80YES3AUcTMMOOPPpoTJk7k6PFHY4TDCEPiaOVaRaTAslNoFCiNoQTS0SgkuqyEscpispNmj1JYSqCVQGHjKMevQDx27Fi2b98+pAUg18KQW58gGo0O2n6onfuhshhYVnrQ8xnLQucUfRNSIoXE1RvceAmllF/4rby8nGg06s/LsiySyeR+syTEYjG/QnO22nJPogdp5Pbfp1m636GsJSFILRsQEBAQEBBwaHLYKwmuy0ffkdbad00SOW32526vAGTaQQFaahypUYaBDpskFIRNCGlIKIVWDjiKzdrGdizG1oxhxulncPKpX+D4CRMYXlUJ4bBbBM5zZUEKMLNl1xQ42g3Q1gKKCjlGClKmiZIhpDYQjkYZDqGw+3VIpVJorenq6hpSiM8WKfPXzPs9nR5cuB+KD7qjH4vF/M13rVwXKMdxCIXC/lwcx8G2bRzHoa2tjWg0SklJCcXFxUQikQ88x33R3t5OWVkZ4D67UgoZkjhqL9UTVznI+R6J/WR5CQgIOGSJRqO0t7dTWlp6sKcSEPCJpr29fciNyIADQ6AkAAMVAOGbD4TnuuJ5HA1qd/jgaDQiYiKUQirl1mpQwk8/aiHd9KZS4ggDRyrQDtOmncq8L3+FGWdMp7S4mN7eJK1CYwiFEGBrB6UVEkHIEWjhukFJwBBuitVMdxeWIXFMEylDGI4AyyFDBiFdf/pQKIRhGOTn5/tVhQfS09PzgZ55qGxIg1YhFhCOhAZtn92Jx7Mc2I6NchRKaYSQ/TIwKeW6Xtm2TWdnJ0op8vLy/ArNH4zBlcTi4hLefvsd1qxZw7p169i9e7cX8J21wOR+X1wrT9+zuN0K4J57fvch5hQQEHCoM+b/sffuUXIV973vp6r27u556zGj0YxAYGNjC4QAy1xjx47h4AXyQ8SLlcQnxiyOrhfOUSA3yQm6xFFwsuwr57Akx8k60lECK9EhQmdd4lh2UM41cFHixL4Gm8gCpCDbgI1lM5rRjB7z7u69q+r+UXvv3tPTPXpYQgLVh9V09+69q6p3D6zft36vSy7hpz/9KS+99NK5XorH84amVCpxySWXnOtlXFB4kcBM8y8pcjTDj5CddWY0AlbAFFWksCiR5AxosFoThiHWQGRs4mlQ2CDkrZct5bd+/79wwwc+wPDgYQ6NHWfBggVMVsooXK8DbZ3BLIygq6UzVTZY4UqlYsHoyMXyB4pAKFTyNcOwFaEkQRDQ2trK9PQ0UkrCsLGxnm+wlt8dP1N5CS4nYfZYUimsMWhjENZSDEpIIZAyyNZirSWKosyjIKVEa83U1BRKKTo6OpqGUc3NbKHw7LP/xp9+8U95+unvEMUxWJcIn6XI13kLnEioeRRSoeDxeN6cdHV1sWLFinO9DI/H4zllvEioQymZlf00xoAQaO12pE3ybBODGyypTZzulDsjuXa8Ucy5FRYduDGCWBBYZylqKTBSEFuLtoZiS4lqFFMsFvjTL3yed119NT95+SUWdM1j/sJuWlpb6OxsQ6fhPjZNt5aYOF1Dcjx5HUgnDIy1YDQWkAFExoBxFYump6ex1mbP+e+R77rciBOJhEZVkBodM0YzlyLLzk2MfaUMQsisolGhUEAIkbn6p6amgFpOQrFYzDwKea9D0+9lLNpoOjo6GBkZoXthN8899xwf++jHsr4VaVKytBYl6//TcuekieXp+zjWdHZ2zHnPPB6Px+PxeF5vvEhowNlu5CUQBEYSGAg1KCvQAoyASEcUgpBCUCAQAqEEn1mzhuVXXsHh4SEWLeph4fwFbrdcx8RGY6x1xqd1TeJE0qvBChLhkGu/Zl1DuXT32mAxuORlm51iZzynr/NG9Oneo/px6l9nImROl43FGpvLHyERRE4gpHOkwi0Nm0pDp9KQqlPxgligUCgQVau0t7czODTIl770pabnm4Zj2dpTTih4V4LH4/F4PJ7zDS8S6rCWWfX2zzTCQqglgYbAJB2VpcUIixICZQ2h1phomkuXXsyv3voxhoaG6OzsYEF3N9NT0wiZ9AmwpuZJAGQiFKS0mUCoGaHp+/SdxQqLRWBMrWRqIyFwsgb1yXgS6r0rjTwJLtiq0fW4sClrsdZkYsFIJwy01iilkNJ5FYIgIAxDWlpamJ6ezuZJBUM+P2GupnFBEGCtpVyp0tbeziuvvMK//Mu/NPuW2EZ/Q2nokUheZjkvZ6Z7tcfj8Xg8Hs+ZwouEWcxqhHCWZhFo17AZIyw6acBQ0JZCJaKUhA598F1XM781ZLhcZmF3N9OVMkJJpJJMTE6CFInBbJOmbkmicuA6MScR8LV+EEmn5nS/3giwwhnb9SKhnhk7/acpEurHyR+rPdumfRKElDPFgU2TmPUM70FWIlUIoiiiVCphraVSqWSehbxAmLsUqQALOjYoFWC04QcHfsjk5JS7LnNn5J9nZLpkT0781MSBwHqR4PF4PB6P57zDi4Q6XDnPsz1Lmq3qhIG0xnkPjKYj0iyiQG+xjaAU8KF3vJPg+DEW9S6mtVBkanIqawxWbClRrlaBxFjO7V7LxDC1CFcpKelQLKxAWScWwAkUI4Ck90B6D2at+PX0JAhoJtSE1kk6iBMJApeYnbfJZ+Y2mEwQ5Ocx+V4LuaZxzdZvjM0qJ0mlGDlyBGOd52d2uNAc98CKtEl3Usp1Zglej8fj8Xg8nvOBC3ML80RG2WlUnBHUXSZsUoLUzvjcbe8nNfOxCGsJjKGjGtMbxbwDwftK87hl0RI+0N3LW8IianKSrpZWdDVCWSiqgJZCERPFhEKikARWEpA8hHJGf+6Rlgk1xqIN2cMYkuMmS9bOlxDNN0urf3+6j2bjZsdN84dJXye79UIIpHAN1UQWviMyr4K1zrhPqx0FQUC1Wq39bnXXNPtDUIEiCEMmJicJA0VrS2vzbtSiftyk0FQi1KzNz2N9RoIjF2xgAAAgAElEQVSnjn1svm8jazY9xQAAh9m1aSNrdux73VeyZ8eD7Bo+9esGdj+YW3895+77nDxujet3Hz7XC/F4PJ5zxgXjSZhliOU2rV1UvttNNklIShpTbo3J7SBLtwWc3w1Ok4O1JI3vscJik9KjsTYoK5BWIoTFSJcsbOOIUrFIYCxheZpLrOQq2vmlhf106xg7PEh5fhtFExO1thEY63bRBWgssTEgJFGlik12s4UQmLSbQ2wyX0JOniAgCXghOwazqw3NrNY0O16/kVfhZEKNUqM9pVn/hJMlreCUGuH5OdL3af+JtJGaECJrBlfzIuS9O5DVjk1eamMxJqK1rY1yNaJcrSCVdGVq02tErqpVek9cEwzSulNCujAwYzQqEFgTu/wRj6ee4b1s2b2CDTedo/n3P8rmF+C2m8/R/G96Bnn8819g1xDANdy15S6uAQa/8QW+8I+DACz+2P3c/+HFuWue46G7d3Hx5+5nVW/+eqB3Nfd/bjG77n6I5/LTvOsutnz6Gvd66HG+8Fdw1+dWsfiEc3k8ngudC0YkzEk+t5fTy0hw9mSWAZBEzCThLTmHTWo6hkoSlCt0xpp+JO9um8d1rQtYOFGmw0REcQUbFRBaU401rbmdaRde46oYCSkAmbyHWuzK7B3qRjvW6bH6+PxGIUENE4xPo9pRfpy5cwF+cZqN36hSU+qdqDtz5t9H3d9J7mdv8HfTKL8lFSK1cLOZEs7jqTHw5D+z56YbZx7c/yhrth9M3nRx272fYXVPo6sPs2vTwzzTtxReOMgA0H/znWy4aRF7dmxk8wvpeUu554FPsHL/o6zZPkp/zygDLOXKYTfHzk0Pwr0fh4cfZudw8zkHdj/I+idHgS5Wrpi5hrmum/m9YOWKg+x5odm6rmXDvSvYk40JrFjFttt73Xe91n2/dKx7HriRgUbz5+/hilVsu/2qmWvtWcrKuvs4c76r3PfdC/3DowxkY5w8g994iGevu58tH14Mzz/E3X/9HFs+DbuevY77t6xicSIInvuwEw9OVDzEcyzm4uT9z4Zq4iLlri1bstfP/fVDkAqE5x/i7gefg97V6adzzOXxeDxeJJwRLC623+0Vu2dpRV4uuARjAQi3610S0BXHvF0UWdnVxTJVYtH4FC3VmIAIjYsFstoQV6q1RNdkw9vtPiclP9Nd6jSuhTSk5eQN9yAIGoqAZt2JGyUwz1UdqH7c0xUHc+VC1Pd0yOccnJQwOfvJKB7PSdN/87X0PbmXzTte4Lbs6D42bz/IyjvWcc/yxDB/+ClW3vsh+puMM3BoIRse+AT9+x9lzfavs2vFZ1h9+zq23Q4MP8X6TXt5ej+JUTxK36p1bFhOYkiPctu9n2HlCw+ynmvZ8MCH3DibHqX/gU/UDOnhp9jy5GiyLmdU7wGGd3+dnbOuu7HxQgE4CFevY9vtbozNO/ax7eqZ6xrY/WBtTPax+b7H2Xz1Om67toude19g4KYV7Hn8IP0330nf7q+zedb8V/B0dg/dPOt393I3X2fncCJMhp9i/SYnIgby3yGb7yr3mwzD9feuay58AGfc7+JnS57jue9D5jXoX0w+Hmtx/2JgMXd9rsko33iIZ6+7i9XP7nIHhgYZ5DkeuvtuAK75zBbuujp//hd49t33c1e6hoHr2PK5i/nCX6VnXNN0Lo/H4wEvEs4MwoUQOXGQmOy2FtqDcAJBCIsQltBYWqtl3hG28p7WeVylAronpwjL4xRoISYCBViLMhZdLqOEQEonOtJdcGsFQRC6mVPPQrbjfWqJxUHg/hTqhUKzcKC8IV5fKvWEtys3x6n2W2ieWFzLc0jHrRcE9a/rPSJeInjOL1Zwzx1HWLN9LzsB+oDhIQ7RxfW97oz+3i4YPsIhaCoS+q9d4T7rXUg/o+7gDG+EG9qxlPcunz3GocFRGN7L+vv2Jke6GBiGlTOM4y4u6QVYxMpru9i5Fw43ua456fyL6O9rdDxZS19v8n17uaQHnhk6TP9N72Xlk4+zczccGu7i+hWLOPRkg/l/OMQhYGD7Rtakww8OwWKgZ6G7Fz0ruL5nL8/MMR8APW+tuwfNeA7evYUtn3bG+0PfGOSaD9/FXQNf4O67B5OQoFqoTxoGtPhj97ud/ecf4gsDq9ny6cU8/mx60s8YzEKJnuOhux/iucyr4LwEqzMRsJhVH14MQ4/PWtmsuTwejyfBi4QzRZKM7ELka2nMVgjnPcCirCU0mrZY8w5V4pqWTi6XIZ1joxSiKu2iyDSW2IJQyjVHMwZTrSaJuRIprPNKGJnkDiTeiqSMpkDkqgM1CIBpYmQ3CzdqHJZjT9nArz+3JnSal1s9mXHy688Lhfy5jTwJjTwKJ/KEeDyvO8tv5LaeXKhLTy997OWZFw6z+qZFDAyNQs9b6ZtjiIG9LzBw04foHzriNq6PPsX67aPcdu86VuM8CSeib3EXHHorG+bwWMAoPx0Ceg6zZ68TI4saXneYXU3HOOi8GssPM3AIGn2xvsVd8OSL7Ln9KlYyxE+Hoa93EbCI9654nM1P7oWea53x3nD+ffwU6Eu8Mdl92v10TXANv8AzwyeYb4hT4BquS3b5F7/rOvjHQZ776y+wq/9+tmxJwo0+P8j9Sa7A4g/fz5YPJ4Li+fu57t+eg+8/x93fT4b7/EMs3nIXWzLPwWIu7h1kcAjoBZ5/lsHrVnMyGQb1c+W9ER6P58LGi4QzQtqkzIUA2cRQT8uPIiyBtRQSgTDfxvxSdz+XVQw9UxU64pgAQ8XGxGEJHVuEUAgrENZidVxLzM0lKQMoFeTCjag9n6InIaVZOE7e8G5kiNeH+tSTVgLK7/KfSU6mRGujOes9Il4keM4vFrH6zmt5ZtPeJDLlKu6540XWbH+YNU+Ci9uvhcEcSnIO8vT3HWHLfRuznITV7wB69rJz00Z20kV/DxwaOuyMyzy9C+nnYJaTcNveh7Md+f76eXo+xN03/5j12zeyhi5WruiCQ9BzU6Pr5vq+S+H5jazZnny3e6+C/S/O/D7JmJvv21gbMzH2V958Lf0v7KVvVSIKGs6f3sPUk5CEGOXH7VnKyh6cYGgy38ApiYTnePZ5uOZqGPz+s9B/FwykIUbA4oudQV+fWDwwCP1wzaedFyLNS+A372LxN77AF7jLJRsPPcezXMddyW/43L8Nct3HTiARmszl8Xg8KcKearzHecDE711O+5d/dMbHtdYSxzF/8Ad/wJ9/+b/R0tqK0TqpjmNdknDDu2UxNiZLPrUSm1QaIlBYHVGIq3REERcT8K7OhfyyLNA7VaE9ilBUsYAWAbEsoawruXmsCMt/+9PoG97LvCtWEEmZ1NIEV71WJB6AxGORX4/Rp/zdYXa40Yl2+k9WJJyqx6BZmFMzcdJs/fXjaK2x1lIqleqqOAHUeUdyDRisSEOSLMVCkT/78p+x4f/akOSEJA3dctnLNjJIJRHSNVBzRbFcV2spJIGSIDQ6rtLdvYCfvHowm+uNwtn679Bzpjg8M5n3fCdLNs7lOrwpqMtJ6F2deAySECEAFrP6c/ezqndmxaEZlYmysR6C36yvblS7Pp1v8ecaJCHPUd1o9lwej+dCx3sSzhAi1QczDkIUV2lRgpIxzAfeqoq8I2xh4eQ0bVFMYC1aCIyQWBTKKAILwgisBS0kWqnzNl4+7xmYS2+eDc9Bff5Bfp7zwSMghKs+ZY3BWAMWisUS01PTSBEShBKNRZ4Ha/V4PGeX6z69hbs+nT9yzYxKRClp+E9jFrPqc/fnXm9hVcNz7mp8ee8q7s8lK889l8fjudDxIuEMIUh2o2du6CfN0ixFrekF3lZq4xIraY9iCtaF4BjhyphKowiQiGTn2QiBVgFWhdhcOE1aMUkI4ToPi7NXmOdkSog2SxQ+mXFO1ZF1onnrk5PPlaMsCAO0jrHGEoSKIAgxCKamprLGb1G1ShTF560A9LzRWcTqe9ex+sQnnh8s/wTbHjjXi/B4PB5PihcJZwiT2KaWJBDIgsAQKomqlmkFlhZauSQo0D4+ibQaFxDk8haUgQCDxGAwRBJiGWBFgBTFpEUaroqRyIXBZP/K0SQf4UzTyGA/X+Y9154EYwyFQhEhnTdpulzGWmhtbUu6R2tUECClpVqpnnhAj8fzBmWOnX2Px+M5j/Ei4UwgZjRidnHn1tnqSoGKNfNCRV9HO/M1lKIKRkEs850VXOKzkZqqNFSUIJICIQJCCghkrrxpbeosJn+GB+PMGesn8iTUG+xnKidhrvU0mjc/z9lKjj4VisUi0+VpoqhKWAhoKZWwQhJFEUYbisUCEBNFEWEhPGfr9Hg8Ho/H42mEFwlnANdMzb1OCwtJa5HWYqsRCuhsa6OttRU7abBBSFkZsAKZKAstBLEVxKFkWlrKBcl4ISCWAa1WJQavhRmGb6OGab+AQDhVmzoJd8qe5yT9/Bc33BsJhUYhSKfu2ciXjRW1YyK907Z2jq27jJm/RrlcRgrJDTfewKc//b9z5ZVXcnx0jGef3cNDDz7Iyy+9RNe8dqwpZMnnHo/H4/F4POcLF5ZIsHamDSgEBtcITSalQ6022NjMbrSVXCsQuSo2NvEgWKwUrmSpSc4QFiMsWItQgrFY85M4xrQUGbCWhQoC4zozCysAhUYxKWFcwoiNGJgqc3FU5t0lgY4jbKjcGt3MSWKscva5MQRKUqmUQUAQNt6dNqax4SxV4z8FQ02XiKRhGwJiEzesMBQ0GEcAGJ30cnD5F6nlHcdxMnYqsJJyrkpk1+bLruZ6WCc/gU3yMhpXQ0rXle+NkPZTyHs+3Pgmf1VOkNW6abu/gbTkLSAkwhp3rU2+nQBVLHD99e/hDz57H7t2PcZf/MWfU6lUeM97rue377mbL37xiyAsURQRa5+V4PF4PB6P5/ziwhIJDcibZ2nc/ylvqFMLL0qfEWCExQrBpLb8fGKSaKrCqyhajKY1kIm3QSCtxCLRQjJlNFNSMKEEY8Kw0kxyEWW6ZdYiITFQZWZkS+kaoQkhCIIAqQSuLUGDvgDNvkOTjsMyVSUA1roqPcLdK5GUDJ3x3MDgtYkIy0+QVBx1xyHrUJ2WHdVaM/NsV+1JKeVEQc1GRyAwOoYThCLNTaNvP9NdINISt43OzXkTAKanp+jp6eGpp/5fvvzlL2OtQUrJK6/8mD+47xLeetllPPPMd2htbaFQKJ7kGj0ej8fj8XheHy54kVDPXHH1TUnEgdsfNwjcDrwRAlSAkZIpYzkUa0aNJpSScapY4XadpaklImsliAREUhCHipG2kOmOFrQU7sfKV+9JZI1AEOkIgcYYjbUCa5rvrDf6AtY27qsgc52YnRBII4xkEnUzs19ClmBdN75Ix7fpzr7rOSDT+CxrEy9C4imxBitqY6bdpeNYZzv2mXdA1rwK50M+AkBnZxev/PgVPvDL7+d3f+d3eOnllxAIPvKRj9LdvYitf/mXhIm3p1r1icsej8fj8XjOL7xIqOO0RAL5WkMWI5LmW0C5EhGEISoIiKRlQjvD2AYFl+icGrwA1hIGAdq6uvpSCkICioS1rXfrBEi6m28Ti1kKSaEQIjDEUYQKVF02M8kKm4QbCdPwuDFx9v3ylZScIZ+8zmL/LYLZ4sSF6aQhSSYTCtYaVCCyJmVY53OwFgJlMck1UiikBKkEWsiaQLEWYwxGa3f/zqNeCXEc8fzzz/MP//B1brzxBm6+5WZKpRIHDvyA++//I44eOUJLqYVqtZx1o/Z4PB6Px+M5X/AioY7TtytdMIpNdsYTk5hiGCKkAiExQmCkM34LSXODmsme7NIbF99ujYHYoMtVqtPT2M4ujLRu0x1XSskImwkMazVxDGOjxxkY+BnFIGi4p9/QcLYWKecIRcrF8wshkpuU71Rss+dmoyjpbo61OOM/ieOPdAWLyzcw1mKtU1hRHGWeCykDVOAe3d2LKBaKFEstKBWgpEUb0IiGIuFc9UnQiXDZvXs3/7R7N+0d7YyNjtHbu5g77/xP/I//8TDHjh8lCAIvEjwej8fj8Zx3eJHQgFPfgc7SWElsXBd2ZC2hkmhtMNqCCJAy2RW3GmFtTlAAwu2Mu+RXkZwrEFK6CkpJ1SSThOuAIYo1UkoCpZBCMD4+xqs/+TEBcW5VNYKg0U9uCWTj8CRrLUIKpJQoqZBSJmKhTiQkb4KgUcK0zTwY1iQeAuNSxlUosTjPiTECk7hgQlXIvBZSBYSJN+bAodfo6ppPT88i5i9YSLFYRAUBFeNkVr0X4VyJBHd/NGmC9ujoKIVCgVhr9u//d4SUVMoVqhJ6exedkzV6PB6Px+PxNOPCEgl541/kn/KVjE5zaCsxAgwGi0kqAVmMjpFWogRYjGukJUAIDcLkpk5WoqQLNVKKitFMmpg4UETGUgoksY5RSrk9eyEIwxCtnSCwUrovYDRhAeJqhTiOXTy/Srv8VpJKQgKpVBbbH1WTaj+5+yQAISVosEagRezyLJLKUM6p4ASETFwRQjhPgc12x5OqUdaipEQoV10IYZHCgoixWLSO0QbCQomWljYqUxFHRo4wMTFJoEKEEFSrVRYu7EGpcY4cOUJPzyIuu+wySq1tCBFgLURRRKFQcGIrJxiUUtn7tLqR+71rlZPS9w2xZkb+hUm8QNaY3B+NTYstgTBY4KqrrqKtrYUf/ehHHDt2nJZSida2VqYmJ2lra8NaTRRFp/dH5/F4PB6Px3OWOJXs1gsClwh7ejkJaRJxViQzCTFy3gULQoPQCFKB4HIY0qpI0gqUEUgjkVYijUJYhbBJDH5a/jQx0uvNWRf7b7BGY+IYo7ULXzLGlXbVBqu1ezYmO8fE7piJDSb/rG3y2tbea4uJrbs2uV7HMTp5HVWr6GqVOIrQUYSOo+yz9IFO1qg1Vmt3z6wgCApoI/jZzwfRBFx59Upuve3X+NjHb+NDqz7CLR+9lQU9ixg6PIJBUI1ifvyTV5mYmHTJ44mXIxUB58qLAFCtVvgPN/4H/viP/5g77riDz372s3zsYx9FKcWv/uqv0tPTw9T0FEJKH27kuYDYx+b7NrJm01MMAHCYXZs2smbHvl9s2P2Psua+R9lzBlZYw6118/65P1+/+/AJRzqwaytbdx3IH+GxrY9xgBG+9chjHGh65VnkxcfY8e2RczGzx+N5g3BheRJOEjFHzf25kGkirxBgJfkk5iQ4hzQ0RwjXEyAvLETSXM1aEqEA0iikSfsLpF0CZoqY1GuBtZnxHVuNTox9IdwCZpUGTUuZCoG1boVpH4TUAyCSuqtSCIS02XFISqEKg5LS5UsAKlC1hOas/hLExrhxAEzqbXHehUolIiy2EmmBkAHvXLaCK1esdInf02WiaoVSewulYpGe3n7edvkI//zNf6JcqdLV2QnyZ1z6tlYKpRJu+Jl9Ls4FQgje8ta3cOTIEX7/93+fK6+8kv/8n9cyb958Xv3Jq4yNjdHa0kq1WvEiwXPhMbyXLbtXsOGmc72Q14tOOke/yWMvLuPWK/LHu/nAp249JysaOQpL39F9Tub2eDxvDLxImIU9zZgjZ+gJIDCpJ6FWFcgkXoM0Pl9QyxQWiVHudsOdSLAyCdsRrhSoFc0EgltvKmuMMcSxRorEk2BByiQFgPqGYaI2d7r+zLhORYJ0IUTCNYrLwoeEzcqSGgvCWKQUYGSWpyDyIgRcjwVcwrZrgAZoMEagjSAotLCwp49ly69m5NgYJH0fCsUWsJbJcpny5BQ93T185MMf5X/94y7GxsYotbQyPjHO/ELhnIuDFGstP/zBD7n0kqW0tLTw3e9+lx/96Ec88MBGVlx1NVu3bmV8YuxcL9PjOWcMPPnP7LnpxpkH9z/Kmu0Hkzdd3HbvZ1jNU6zftBd6uhgYHgWWctvNo+x8cjR3juPpHRvZ/ALAUu554BP07X6Q9Xuhf3iUgRWr2HY7bL7v8cTj4M5ZOWMB+2qfr1ia+2zfCa47MUtvuYFjf/8YB664lWXZ0RG+9ch36P7U+xh55AkOMsbYOMASblh7K8sY4VuPfIX948BFS1gyOp/3fWoZBx75Dt2fcuOMfHsH31lwO+87uoMnXoWxcff/lSUfXMutV7jPv7Iv+X/NRTewdvUyYIQDx+azrKfu82xej8fj8eFGGaksMMaexs6uxUiDFQaBRVpQRqC0CxmSViKMRFj3kFaijHTnJB2Xha2NBQaBQWKQ1j0aVy6teQXSEqyuLKh2ydImibenFnvvvp/NvqfWBq012sRoo4mTZ/d+9sNY93ltXLLXxtpkXpPNkYX9iFwoV6J1hBBEUUxQKKKCkJ7exVx08SVMTVcoFEsUCkWXixBV0XFEGCg6OtqZnBilq6ONGz74fo4fHUFYzbFjx4iiKKvAJJskYr9elEolnv23Z/lvmzczNjZOS0sLo6OjfP7zn2fHjkc4fvw4UsjzoqeDx/N603/ztazkIJt3vJA7uo/N2w+y8o51bHtgHRtuhp0Pp2FJwLUfZ9sDq1jJQZ7h42x74E5u6xnlmRfScJ+DcPW65PhBNqchTMNw/b3r2Hb7VezZ8Th7VqxKxh9l86bc+OA+77mWDQ+sY9vVZOFLJ7ru5FjGrR+Eb+5qFlw0Rse71rJ27VpuuOg1XnoRRr79BAcv/TXWrl3L2svgtRPMMNb1LnfuB5fw2isHYPhbPLGvgxvWJuPyTR57ERg+wLH5y+hmhOEFt7hrcvN6PB4PXOCehFpqbZKAmiT+OpFg6/bsk/KergZp0uNAZMeNcFWJlM0l/Saljmo+hHQ+QZA2DhN2Rq5Bera0qYfAiQXXpK02woz1JV6GTAwYgxHpd6h5H9LP89+o/pXIPCAiaZpmk7Co3D9CIISq3ZVc8nW++VqWMCwF1kQkndPcs1EIQVJ6VTJv/kIWLVpMWCxRjQ02CaEKlUKFRXQcU61UaG0pIQkZHjnMou6FLL1oCcePjmDDAnFcJQhakEIipKsqBTbL3xDZt7Wn5yxiplZLfw+RO57OU6lUUFpx9OhRlJIUCgUqlQoT4+P85V/9Fa0trcQ6xtrEA+PxXFCs4J47jrBm+152AvQBw0Mcoovre90Z/b1dMHyEQywEoK93ETCUe12fC7CU9y4HWER/X+5wz1tZ2QNwmIFDwPDjrHnh8eTDIxwC+vPD9PW698uvYCUH57iu99S/9hW3csMrW3nsxRsafLiEtyehSD3zO3kJGD4GS69PQoKueDtLvj93DsGSy5alA9D5SnLwordnnoGe+Z18/+gII0cPwoIPALCs51vs2LqfzJdw2al/LY/H8+bkghEJhiRnwAIS4uRYAEiTmHbGohBI4xqeicSeFbWsZAwkoT+5nAILMgnnMSQhQEmJUkgN6Xw5JYHOGdYznAhWIFCAJIojYg2gsHEVYQOwBmMkSrorrQWkIjZQVIlhDxQKJYyJ3W4+Ntvlb7ZrbZN7IKUTAjYJK5IyoHvhQjo7O7HWUi6XKRQKTFfLLO7rY2RkBKUU3d3dlMsVdKwzD8OS/n6GhoYQ0vU96OrsZGhwkJ7uRYwePcbRkSMUwgKlsI2F87oJVIE4NiAkQkcILDqOiJHunqsCkxEoWSBsm8dEucziJUt44fnvs2BJD5OTI3S0L6Fa1ZhIEIQhIDDWoI0GJZ0os3mxNTu/A2b3f8gS0q0rRWus624dSOVCp9KeF4lgU0pijU6qMrmGdKVSiWoUYa0h1hGFQkilMnVaifIezxue5TdyW8/D7BxO3vf00sdennnhMKtvWsTA0Cj0vJW+OQfJc5Cn98PK5YlRP+vCRDz0rWLb7Vc1H+bQEANcRf/+F9kDrGx63T6ePum11Vi2+gZe2vpNXmMJbz/BuT3z4fs/HIGebnjxJV5jfvLJOCPDQA8MHxuDBXMM8vOXOMAyluHO7bism+FXOnj7+wEO8NgTcMvatXTjEqxfOo3v5PF43pxcMCKhGc3NMxcClHZEdkfSfWL3bJMYodoudW3Hfjb5vWxye9D1p4kkPSFXJSm5YoZJa2srybwUmQCwrtyqtS4PYEaJziZb6FnIUvY2ucQipWRgYIDRsTG6Fy6kt7eXl3/yMlJKDh8+TLFYpKVUYmpqmrb2dgKpEEIyOjrK9PQ0QRAwPjmWVB+SmVFdKhaJY1fSNQxCpJSu2zSJ0yFN6kAkwkwilCLWMcUwQMfQ1t6WJP/GWDTWut4EaS8HJ37qf4f0txC1klFNf6+8oGhw22hwuYBAhSAU11//HubN6+Lll1/iV279Fbq7e/jG44/z5JNP0Nra4jwM5Urj38TjeVOziNV3Xsszm/YmoTtXcc8dL7Jm+8OseRJc7P+H6B9+6iTHWwrPb2TN9uTae6+C3TPN+JW3r2LlfTWPwMo71nHP8tmfr79v74ychBNdd2os49YPvsTWfznxmd3vv4Wlj3yFrftwOQnuKMsuha/8/Vb2A50dnXQ0G6DnA9xy1Q6+snUr3wSXk3DFAR575e24dOke5vNNvrLVlXBactESxo+OAD6h2ePxgLDnsk7kaTLxe5fT/uUfnfT56Z6+InnhSv9jSVRSYkhaAboa8dl19/EX/30rLaUWjNZIAdoYV65SOG9BZpwnQkKmEzUhSxAWaTWjZue5c6SUVCsV/svv/z7/8RO/TldHC61tbUTaIFSAEqCEy15AKrQ2lELJj3/47zz/b09TLCjXe0Dr2n2Y46dOd9DTWP40tt9ay6WXXgpAHMUgYGJigvHJcXp7exk9PkZ7RzsXLVlCHLtE6Uq1SqlUIlABcRxRqVaZnJ6ktaWFONIUwwLHjhwBY9FaM7+7m0vfdjmFtk4iJBqJEiJpNkcilKSTSUkYksJQEJrhwdf4p6ee5O3Ll9G35CIW9fQTRSBliJABkAglASrp0RBVY4qFFoIgyPICbN2PN7NvgksMt8mfSlgo8KU/+xJf3PBFikEhaxCXCTUhkAj+t/dcx2c/+38yPj6GEIKXX36ZoaFhLr3kUr70Z1/iZz/7KY6SOtMAACAASURBVKWWEkv6+/jBD07+7/l84VT/O/R4PKfGyLd38AS3cPv7u+HFx9j6ytuTxGOPx+M5+1x4noRc1I+AbMPYAlrgGqJlhmlyclKaNCtQlAiFTCoIkpKn50/YiBTSaZ98ydPG+97u8+QcYUHIZCce1+15aHAQpRTFQpFKtcLU1BSFQsjo0WNMT08TVcqMHz+OUgpjQMcxpZYSIFAqoFqtokLF5Ng4UgiUVFQrFUrFEhZLrGOiuIoyMVaGOE+IzOVoQHqfdRxTLIZElSodHS0cP36U1rZWhFQoGabfBClV5oHJfqPsVz/7v1O1GtHX18fXvvZ1vva1r/JHf/RH/M3f/A1jYxP81m/9Fh3t7RQKBaQQHB8dPevr8Xg8bzy63/8uOrYmngQ6Wf6rXiB4PJ7XjwtGJOSDTGCmmehKlM5MLk4TiU1iLLtEWom0xhnSwqRBPbNSnM8H0lwKJwuScqVCNE/YTYsOiZwZLSxhGFKtVABLpVxGa02pVEII15OhVAgpFAvo2BBICVJQbGsFXIdkE8eUCgUsruqRFYJIa5SSGKsRCiqVaSYnx5GlFoJSkOWApDkfpOvBIiQIoykoSbVc5vDQEPO6ughUSBgWkTJA4HIBjDacZsuLX5hCIaRcLvOp23+Dd77zcq644gp+53d+B6VClixZwt/+7cNEUYQKFK0tredmkR6P5zxnGbeu9cLA4/GcGy4YkVBPPrY/S0gmrUrkPrDJcUQqEtJ/XHfkdKfaNN+gP2c4bwDU+hXkErAbkJYprd9ot9Z1hhZCUCwWiOKIKKoghaBQCDHaNURTBYXRhiAIsuo+hUIBnXR3FiLt5eBCmKSSVKsViqUi1WqFqalJWrqqhMJVJ0rvZ+rtSe92GARUq2U621s5cvgQY6OjLO5dhJQKpUKkUK4iUzLPXKFdZ5Mojjl29CgPPfQQhwYH+Lu/+zuEkExMTHDDB29kYmKSIAhy1bQ8Ho/H4/F4zh8uWJEAZIaoEwMWbTQFBAEQSjC6igyCpKmZIBYCaSTCJManNUmITn1Ee41m9fqz3gFpyrOoe05eK6kIggCt4yxXQUjpgqGS683MOqRJfwEIQpcMbGydEWrJYvCzPIXcF3AlRJ0ciuM46zuQJhkHSiVeCUMQBsRxjLWgpMJYw9T0NIWwgDEmKe8pMUmlHyElQghXbShRAFprRkYOI8KQhTKg2NpBoBQY7brAWZt1fw6EdCFhsea7Tz9DV2cnxljmzVtAqdiC1hZrE4GQVA1KezMYmwyHSNbm1mJNUta2gZslqwZlrctfwCVyG+MEUXqOFCKpIuVOb2tt5ac//SlCXsIrr7zC+Pg4N9xwAzfffAtPPPEE4+PjdHXNY2JijFjHTf56PB6Px+PxeM4NF4RIcGZqc7LKqEKgjKXFStqiCsIaTGgpA7EQGBE4j4IQmXFvmZ30+ouTC4wSeeEg8loAAKWk68Wg0+ZoGq1jRCHMKvyQlEHF1gzmGbFV5BKmk2uynAThrsmO4zowWyxSKVQQJGImoKW1lY72DsbHJ+jq6mJqagqlFMeOHSf1IOg4ThJ8nXdC6xipFCaOOX70GFIWmLdA0tamkLjk7CQX2F0fVZiemOT57++lvb2dUAna2ztYML+bsFBCx7XO0S4pWefu1uvn8pmYmOBXfuVWll1xOc8++z3uvPNOPvnJT/LVr36NT/7GJxkcHOTw4UEnNnK9JTwej8fj8XjOBy4IkQD5OPv6T2pGoxISoWM6rOSysIXxaJqxOEIEAVGhQMXEIINankIiFVwu85kxPrOqOvl1C1ELFbJ5sWATY166EJtEUAgEYVjEGk0sY2Syw5/XHnkPgs3GcTv9UqaCgKwjcNot2QkIiHWEkAFCBi58KAgotbTQOW8eFkFYLFLQmiAs0GmgVAxdvoCSVOMq09NTVMrT6DhCKYVFUJmaZuzYcYQNGDs2SkupSHtrC6Vi2u/A8tprA4yNTySdnAVSFejrv5hisRWjLVEUA8KJJetyH2aXMz37CCEwRjM0OMR73/tefv3Xf50/+ZM/4bvf/R6/fc9vc9GSJfzkJ6/Q2dlxvkWqeTznjIHdD7L+yVFc+dNPZCVIM/Y/yprtNP5s1jhdJzzvpBl+ivVP9rJhrv4KHo/H8ybjghIJKZZ6reBM/gAB2tKF4n3zexibHOPVyTEOxjFjcYwoFIkDgUG6mv1nwbyzSWgNpLv7tZWKLLu49rnRBpskHEgpCYKAIAydfyNNRJACYV2pzzT+fUbnZWuRuR4LxoJ02dnJrj85cWHcOqQL+4mtCxcyUUShUmX46DGUlIxPTaGkolyt0trRTnl6Gmk1wlqiSFONYmfQW4uNYoRQSKWoTE5xePoQ7Z2dxNWQ6vQ41hoq02WmyxWECpNmZhYVFnnb5e+gs7OTSqyTeydR0u3MG2NyIgEaKMSzRhCG7Nmzh7Vrf5PVt36Mr371q3zve9/jne94JytWrGDH//yflEotVKtVomr1dVuXx3M+c2hwFFacoNnZSdB/02fYdtMZWhSH2fXwXgb6Vp2pAT0ej+cNwQUjEvJkJqOYeUxYAdrQgeJyQmifz6JCC8XjI/zERozGMRWhiITrT5BF7JxRreB2yFOc16DmSUibu7kQJJv1anA76+mzJQwLWGtQgU0Sh92Yad8Et+5aXkLmLRACmeQckM3DzNdCIEMXwCWFi89P2jMzdPhwUv1IEoYhlUqFUqUCSS8Bo02SI2EIwpBQuY7FgQpRYQlQRBoq5SmiSDDtNI77faSgGleJYsO8hQu59NK3EAQKk5Y8tSLL2dBGEwTnLoynVCrR1t7OP3/zn/l/vvG/GBsbY+XKdzMxMcmGL36RiYlxwjAgiqoUCoVztk6P53xhYPeDbH4B4HHWAPfwePIe6j0LT+/YmHyWHN//KGu2j9LfM8oA1/K71/6YP089CcNPsT5t2NZzLRvu/RD9+x9lzfaD2dyuOdo+Nt/3OKxYyp4XDmbHbxv6uusKPezWte3qF2vXngFB4/F4POcrF6RImEFa1cdlroLWtFpL5fg4LUrS1t5CZ+8S5o0dY//UKGNRxJQKqEpBDEmPBYsVNhsmG1oIUnt/djjSbH9GthyRTxZwxrnN3pCoG7fTL5NYf2sMGqhGMZUoZmBwGCc40itduFAqImrzzVyXlDJL6E0fMFMsWEAogbEGJZUb11iUCtBGM3j4CEop4lgThi43AlsrFKutIY4jrI5RAiQSKRVCBq4Jmgqw0vVPwGpKxQIdnV20trVzyVveSkfXfFrbOoiiCKFc4rQKAox29ySONcZqpKoVUM3f6dfDnxBHERdffDG/+7v/By88/xyFYpFqtcrixX1897vf5aGHHqRadYngzZLbPZ4Lif6bPsM9gxvZTGp4X8W223GhPpv28vR+EpFwEK5ex7bbD7Nr08Ns3rGPbVcDjNK3ah0bljvB4XBeAG6+k203wa5ND7Nl9wo23PQJtj2QfL7pYXY+vw+SDsp7uIJtD3yCPTs2svnxp7jt3o9z296H2dm3im23w+b7Diaiwl27fncvG25a9HrfLo/H4znrXEAiwZDGzcwwd5MKOBIJaLBlTDROEMKCSLPgyCg9Fpa2tHB1dxe7RwZ41UYcKQqiQFLVMSpQxDpCWkEoJEoGWCGJsOgklEkCMm+Q19UjzYx5AVKqVC0QBAFKBUlHBrBJuJDBVWUSScdgKSxxrLnkssu55K1v48iRI3Vj26xHQtZdOQlnEsk8jciLg5kf1MKfsjAo3HpIqz3lqj41M8xdONBsE14bnYVPFcKQsFAgUAHVqIpFUI1cD233LF0lJFETMCqfqm4Sn4sAqzU6jgmUQmtNoFwZ0rRcarMk9No9rHlfap2ac2IkEXGxjvje977HRz7yUaqVMnEcEwQB8+bN4w/X/yH9/X28+uqrxLFGa5+V4PHMom63vy97tZT3LgdYRH9f/oL0eJ4hfjoMfb3OiF997zpWA+C8BntmD87Kq+fwDAwPcQgY2L6RNemxwSHAiwSPx/Pm4wIRCflSPvXZCe6YmHGewSRVcQrWUrAWGWkoR/zygsV0TYzxcrXCiNaMCUMFg5ISaQRogY41SOsahonMB5AkOp/aPvas3AmRH0FkOQZSCES6aw8subi99i1zhu2M0XKegmY0KgtaP0b+db2XoiZ+Gs/TbHzXvTlpwGYt2oCxGjtnnaps1EYrzZnyZ58wCDl27BhRtUoUx7S2thJVq4yNjzM4OEhrayuVSoXOzs4T3mOP54Jj+CnWbx/ltnvXsRrnSahx0HkVlh9m4BAzDPzZ9HJJDzwzdBiWL3LeAd7HbYe+w6Gcd2Hnya6rp5c+oO+OddwzS5B4PB7Pm4sLRCScOkZALCxSgTKCFgHd2lIioKNtHouq0+yfHOUgEWMFRQWJlAESmRRFdbvZkdVp5gCgwKYdnHXjiZP8g8yAzz3PPM0dj+M4C1fJG/3lcjk7Ny8SVFJu80Ti4ETUG/+NxmsmTvKoJuU/oyjKciXSEKi0P8EbgSiOWbnyXVx55RXs378PYwyVSoXr3/Melr3znfzt3z5MW1tbklztS6B6PDPoWcH1PXvZuWkjO+mivwcODR2GXoCl8PxG1mx3r++59yrY/2KTgRax+s5reWbTw6x5Mjn/gV+ib/e/s/NJd6y/pwsODTHgBm84Rn8f8MLjrGEV2+5YyprMk9CkCpPH4/G8CRD2DbiNOfF7l9P+5R+dwhXOO5B2TKj5D5zBqZNXoYnhyHEeW/8njD7yf7PIQGAtgbEUhERYKMca3dbB4UDyQjTF/vI4r5gKg0KgCyVQBSzKJQsn3YqzSkNWIaxyDdBk3DC0JQ03SnsIfPazf8hv/MZ/RAhDZ1cnJklCTh/N8gvyhudcxvqpeAqaHc8LhUZzpcZ+I5rNL6WshfTkEqubnT+X6MkLmjiOiaOYQrFIoVAkUAHGaMyc4UauC5sQEm0txVKJ//rAf2XTxk1JWNNMPxRCEFer3H77J/lPa9ZwZGSYlpYWiqUiA6+9xq5/3MU//MPXKRaLaK1pb29nYGCg6frPV079v0OPx+PxeDxvFLwnoQECS2hBAVgnIKy1BNrShsZMTiKLBWRbKx1hQPvkcUJdZSSqMKk1utCCkQIdGwpp11/X5zcJepmjZn/S1EykTR3E7FKoefJJr/nwnrSKUf3xVDzUG/OnanzXC4P0Ob/T32jekx0/DTPKry/1KrwRaGlp4fEnnuBf//VfGR4+TBRFAEmH6ijLAZFSUiwWz+VSPR6Px+PxeGbhRUIDnL/BoKzrZoxx1YW0jSkhUVhEZZqFVlNoLdHV2Y2aPMqPKtO8ZqpMhCE2LGJRaCzSuocTCS43Ya65s+h5UXe8QQ5BvRhISY3p+l38/Dl5g/5Uje9moiI1fk9URelEpKFF9eO8UYh1zNjoKCPDw7S1tWadpZVSVKsVWltbmJqayrwbHo/H4/F4POcTXiQkVYQyknKjVlis0YQ2RBiXZ2BEgbKtItCApRRXkROGMAwodsznovZOvnNkkJenJxnXhkJrO3G1mvMeGKzQWCFwt75xCVRttOtCbAwd7R1ZCVRjDNVqlVKplImDRiE+jRKGG+3Yn4owaNgvoQHNcgZONQci//1OZu68WMpjrc3yGbJ7MqMUrKtOJJIqTXN5VNJSrvkwqHwHa5s0onOlaR1hGFKNqgRhCEC1WkVKSblcJggCLxA8Ho/H4/Gcl3iRUI91zoNYghauulGS6ou1gkgol0yMQVhLUceExiCiKmFLEVPoosVUeSmKOVqexgrlrhUSMBhhsvwEbBPD2do0uB1nl1pskj9xMsZ2vTD4RZOUG419rjgdj0R6Xe1xNlbm8Xg8Ho/H8+bBi4TM6E2fnSEZS5GUL7UoDBaJAYxQGOEqFCk0gbWEJqbHQHu5QKnUTkHEmKlxqpUK44USsZRJNoJMRIJBzmGoZkZsUnPfmLRL8dwJw3mvwqkKhbmM70ZjnaqxfrZDhub6ful6Z3oPPB6Px+PxeDzN8CIBmNFgLTEkpXU7/86k1G4nX8js7DSgxKARQJEAE0X0CkncVmSi1TA8doSyjdAUMahaR2ahaVatXwgwxs2a5icYa9BaN6wYdCLjuP75VI31s+mVeD1I12utze7hGzHHwePxeDwej+f1xIsEGtQashBoiTIWhEELjUVgpUTY3CM5PRYWIwPQMUG1wvwQLmotMF9YhoymIi0IiTACKRLzfy5PAmnsvHThRsZizMwchEaN0fLHmhn3p1qK9GSuPRnOlGF+OlWYZoYaeYHg8Xg8Ho/HcyLeGPUkX0+sRRgIjES55AG0MBihscL1PRAWhBVgJVpIIiUZUwZTCJBogqlpOo2lzVoCY5DWgrVIK5BWgZVY4ZKjnWSwuWCn5N8irYYqkjL9szsXN/IknOmd/kYC4Y3kTch7EvLPM09KQpDS51mPJsz6KE1QP6mVZT0VTv4aj8fj8Xg8nteHC8aTYEgUkXXdlEnfRzEyLOTsPUFbqYWq0BhhMEIQWoW0IExAHIRUMFglqOoIGYREUqNtFRVpets7mJyYoGQU7ZQITJXAxKBAIogCS1W5AKbAQEFDYJIuCsLlPVgp0GhCqVg4byGV8TLHJo9w8cUXUa1W3SqbeBTSz1JOpuvxyXCy5UxPp2naqdCselKzcfIdjaMoSkqOaqw17uHuONa6ZmnNRIFNjXprkxK5EildErtNKhphSTxFyYuM2mvXDE+hrSWUAWgIQt8nwePxeDwez/nFBSMS6kn3iGV9ky9rqVYrxNJQVU4kYFzJI6MsR+JJ+i97C7GAopBUTYw1Ee2lkOmfH2J4YhylCghraSuWoFJ1XgPACpN5CgIDgcGJjxkLcN4BmXoalMUGIAM1o6FYM2P5dDlT3oHT6Yh8KpzOOGmTt9ra6p9PZuJZo5KWT62PVxM0FgjpZ6l3SGR/GD4EyuPxeDwez/nFBSsSMmb0SACspVKtoAUY6VKXY2kxAqIA2pf28e7VNzFZrdLZ2kalUkYGARVjKR98jX/f/U1UBEoCcRWRZBjobB6LsoJAi0QgJHvZSVazTNOVhXS9GgKLDQxBEGTCIBUKZzK+/myHEDXb6T/VeZt957mOG2PqRMLpUn99EgKWvJpRXWqOqWbU0/LFljwej8fj8ZyHeJHQABNrChpaYggRhLFAC8E0grHjE7z8g5f5l6efpmQl0fQ0ohBiFi/ixuUrmKxGBNNTlArdtAEFLNKSlE11SGsJtAQBsTSYzH6u9WQAJxKQIKQlCBVxHGfGtkhKo76R8gPOBUIItNZZ07LTv1+JJS9mWvVNE6abrkembfUSb4L1ngSPpxn7H2XNdrjngU+w8lyvxePxeC4wfOJyvX0mXFWhNPJcWIUgwBBQlSGms5NyZyfjHe1Mzu+isnAhlfkLmO7spNrehuxoJwwKSKspCVFrxCbSgqa1ECMtIJaCSIKWacdei7ECg8Kikn4MoKQTCfk8hDPpSaivAHS6lYCajdPske7yn+zjdNaZXptf4y9OKhqSp/p2G01wrS+yoCNfcclz4bL/Udbct5H1uw+798NPsf6+jWzeXztlz/MHWXnHeSAQ9j/KmvseZc9pXn5g11a27jqQP8JjWx/jACN865HHOND0yrPIi4+x49sj52Jmj8fzBsF7EmyW0pwhpWuYpoXEWIkGqlIxHYQMWcOtH13F5b/2cdpLrUyPT1IslpjA8PNvfYuRyhRLCgFWWAJRsxlNkviqrEBYixU2mUOgpUEYiwSEAYRCI5NkaYU0Eilcr4QgqP1kZ1okNOKN7qk4O6VP82nu1glAl9U8u5xuPempAoy1SUqCFwmeC5eBJ7/OrhWfYXWDz1bevu7cC4QzQiedo9/ksReXcesV+ePdfOBTt56TFY0chaXv6D4nc3s8njcGXiTkY+WTKjVBGIB0jdK0sEgZECnBVADFJYspXLOcwuJuiGPskaPIxX10IukbOcRUCFNRTESIlQKFRChZ23E2FoV13ZylINaaQAhUFFE0LhxFhwFVYynHMT848DK/dN31HD46hDGG6enprClYS0sLURTNMoJTw15K2bDS0amQhunUc6pVjPKhUb9ov4U0JyN/rJmnYHp6miAIUErR1tbGxMQEQRCgtZ5RISrN8ZBSEscxpVIpu7euwZ3JvoeUkoULFwAGKUMq1SrGGMIwROCul6q5k85aixQClKSlvY3J8vRp3w+P543PKDuf3Mfqm3OHZoQZ7WPzfY9z6OY7uZuvs/5J6O8ZZWAYWHEttx3ay85hoOdaNtz7Ifr3P8qa7QfdOCtWse32q5LxRt11XMuGe1ewZ9PD7rr8edSvwY2zcsXShscbXteEpbfcwLG/f4wDV9zKsuzoCN965Dt0f+p9jDzyBAcZY2wcYAk3rL2VZYzwrUe+wv5x4KIlLBmdz/s+tYwDj3yH7k+5cUa+vYPvLLid9x3dwROvwtj4GABLPriWW69wn39lnzvGRTewdvUyYIQDx+azrKfu82xej8fj8SIhI+tPEGt0HKGsQRmDshAaTSmGjqrkbQt6sc//gPEfhvx8cJChw8MsW/ZOOltbkcfGuahjPuLIzwlVia6WNlRlEmkNYJIqRwJrBQpLbA2hkISxoT0yLGltpTw1zYQpMxYYrAr59v/3HX7rM59BJBWNgiCgXC5TKpWYmppCa519ByllJgxSozx9nO5u9VxNyhqRX0+z634RkZB+l1QopSFIURRl5+S/a6lUwlpLR0cHo6OjRFFEW1tbFrqVYozz1CilkFJSLpez13EcE4aKarWaVZa65ppraG9vZ3q6TKEQomMnOpRSaKMzb0E9Ssq0JlK2bq0bCzGP581PF7fd3MXOJx9n8+JrT/qq6+9cx+qhR1mz/cdw7zq28RTrN/2YPcP72Ln9ICvvWMc9yw+za9PDrN/dy4ZegFH6Vq1jw3IY2P0gO7mWDQ98iP5EhGy++iruWZ7OsI/N2w/Sf/OdbLhpEXt2bGQPS7Pjs8a/adFJrHoZt37wJbbuOsCyRm4Txuh411puv8KFJ730IvQcfYKDl/4aa9/fDS8+xtbvzz3DWNe7WPupZe7cVw5AzwhP7OvghrW3sww37mMvLuPWngMcm7+MbkY4sOAW1q51HoV03mVXzD2Px+O5MPAiIU8uzFxai8SirCXEuDCgsuRn33yag/t/yLE4pqWtDSvgB9WvMa2rXKwUhddG6LRQ0ZLAWEIs0tqkypFIqhxJpNUIA6FUFCPNAvP/s3fvUVZVd6Lvv3OutR/1pqA2VbWBQlRUsCjEklZsTZtgkHQH2wvdw5zQxOaYeNuGc26nGwb3HGLOuB3pM7gwTnefC00nmsNBQjq0LcOGpEUi5mFaTLQoKRA0CEgp9Yaiinrtvdda8/6x1t61d1HFQ1Fev88YWOy55ppr7kU5xvqt33wYbi8owo7mcbTrDIcHzpA3aiz7336b1994g7tmTqeltZlJkybR2dlJX1+f3+XgTXj64TsdKITD4UzAkB0kXOzSqSPVzx72lO1c+x5cikwC5K5Y5LourutmgqLsQEkpRSgUIhQKMTAwQF9fH/n5+QwMDJCXl5cJprL7FwqFcBwns6eC1jr4roZwJIKlNf39A0yePJnZs2ezdetWCgoKsG2b/v5+Uk4vth3CDoWH7bt/vWCnPAyOk8oJcIS47tQ8ytKWNazbVQ9A5XlPKCEeA1qz/p7OCJxqpRlo2ryGxenqLa1QDlDFrCAIaG7pgspy4gCUMzEGb7S2QXXuw35luf+5dnoVNADtI7TPhQQJwNSHeeDIBrYffGCYg+OYHDycx0qLOQy0d0LVPcGQoKmTGbf33HMIxt00Jd0AxUeCwvGTM5mBWGkxe0910HGqEUbfD8CU2Gts2XCATC7hpgv7KkKIa58ECZ4XrFeKvwFWKEQoHKFfaRyt0Uphu4AxhDyXggEXt+0UJpnC1p1YtkUolaAgEsZOphjjWhSST0cSIhEbG7CMCeYh+JkED+VPUFYagybsQDkWU3WYslCUuAuqs5cPuzrp1IoN6/+e/7XpfwHQ0tLCuHHj6OrqQmtNIpHIeaOeHg4TieRu0JUOFC5287KRgoGL3RwtHchk9+fjSH+P7J2UjTGZt/5Df6ZXNzp9+jTRaBTwH9Tz8vIyGYn091RKZe5ncXExWmtSqRT9/f3+7tdZXS4tHcW3v/1tDhw4wJEjR3Bdj9GjR+O4Lp7r4bguw6US0sGMpa3gp8ZSsn6AuL7VzplBvKGeppxSf0hRLf6D+QUZXU4lULloeVZWADhwMKdaZUUJ7DpI3cJp1NLK8fbBgCBbcxA41O1rBKogNkL7F2HKvAc4vOHnnGAck89TN1YKe9/rgFgZHDzMCUqDI2foaAdi0N7ZDaPP0chHhznEFKbg1y26qYz2I0VMvg/gENtfhoeefJIygkzCx/taQohrkAQJDHmAVf7OyCHXxnL9/QucYLKpow0p4+F6CXQIlDL0pXrRkRDGJLG0R8JNEFZhkhp0NIrXC5nQwOjMZlpJ4+GFwriOv4bRaGzijiHW20uhbUPRWHaf6SDpKn79q1/y3//mb1j6n/8T3d3dfPTRR4wePToz1n7oakfDPYCf69j57s1wzhUMnMsnzSZkn5feO8IYQzgczvQre5hVOoMQDoexLIuBgQFKS0tz2kl/l3Tw0NfXR1NTEx9++CHxeBzL0pSWjiIvLw/HdVBK09vby8SJE/nHf/xHNm3axE9+8m+0tLQACq2C3ZjPtVeC8uefGMxFZ3eEuObEHmTJnKOs3NXlf67+PPNjm9i2dg3bYiXBG/8LMY2liw6yOPOmv2rY5VPjsx9hfv0m1q1Y43+e8xirqodrZxOLd2XPSbiw9s8tGHb0i/PXLLvvIap+8Dwb9uPPSfBLmXIDPP8vGzgAFBcVUzRSA7H7eWjaFp7fsIGfgz8nYeohth+ZjD9dOkYpP+f5Df6SUuPGj+PMqQ5AJjQLIUCZq3BplZ5vrq5qeAAAIABJREFU3kLh3/72os7x8PyNyozCDZ4PNQblGYzWOBhCbgraTvKT//L/4G75V0ocL1gS1eAojwEbxs2o5ubbbsV4HpY2eDa4FmhH0/1REwd+tYdI0tAdyec9rXi+6yM+CkXoDNtYrkbjT2JOeP2QV0BywGP8gMNsNH9YVEJFbw/dCvrGx9nZ3sq+/m4+xKU/P48lf/EXfPOv/opjHxznzJluJlZNZPToUiAIcoKHU601yUQi52EZEyyx6o30z31xqxtZQ3eqDow0JyF7f4fztX0u6WFA2XMbspdTHTpfIZFIEI1GCYVCtLS0kJ+fT/nYsSQTCf9BPhhS5Lou/f29bHpuE6++spvGYx9QPnYsX374YQ6+e4ipU6fwwAMPcNPNN1NQVER39xksy8a4/u/I+++/z+t7fs2pkyfxXA8zwn1OD5HKnshtjMf/u3b1Rd+Ly+3j/H8ohLhwHb/awss8xML0nIQjk4OJx0II8em7bjIJ2gRvvgcTBv5K9UaRcj2UFaxXahSpZIqE5TFKhbAcxYDbR9KGU8rljt+9i/b2bk7tf5+CsGGAJP2Wh4rmc/fdd/PWwQb6PzyFtvMotiIUqGgw9MTCcj00KZTl74WQSjpEgSgDVBaMxXZdXDzylYXqOM39eaWUKs2e3nbeH0jwP//H/+C3R46w5JvfZOJNN9Ny4iNOtregtcIojYMi4Rgc12NcWYxwyM6s2mNZFp7nEYlEUCjy8vJIJpMAeMZDqeHfZl/s0qgjvRXPztZ8kjkJ2UGCZVmZtoa7rlKKkpISuru76e3tZfTo0f6KUMkkhaEQvQNJrHAUp9/h31//BX/3P9cy467pjMkPUTphPGc6TlERCfNbJ8FN48fx7D/8A5GCAv7yv/5XogUFpByXAjuC57ncNmUqNXfdhZtIErVDwcTlYe5dZtZyupPgupJJEEKcrey+OynaEGQSKKb6jyRAEEJ8dq6bICEtvV+uCj4YCJarDHa+VQoshWul8DyPsNHkYdB4hI1Lf38PHxz+Le3736HAchnwElCYR084StWESSSTHoU6hE4ZRkVt8g2E/DWN8LS/gZpngVYWloaQMRSjKdCKkONhK4X2QCUcxpgUk3WEVF4pydQAjUmHnS++yJsN+5g1617mfP4LTBo3DksrlG3haQtjFMpTtLa04jgpMJCf70/Sraqqoq/PX0K1u7sbYwyRSJRkMhFs0HD2Q+1IGYORhhtdyNCZCwkSRrpueq7F0FWSQqHQsPXPnDmD1pqioqLMnATHSdE10IenLEJa8aN/+ieO7H+bz02eym2jypk4qoeuUyewomNp2/FzqsKazoOH6TvRytvHP2DJ0aP839/+b9w2ZSrGdf3fHwO9vb1YHphkipQ3/IpF6WApO2hyHIcxY8ac954IIa43U3j4SQkMhBCXx3UXJAylVPaLXX92qqdA2QaVSqGAsAKDR76lyLMtXDdJEj8LELJCGBVC2flE8orJzysirBMoAyHHoUApIsZfJcnTipSlcZRHRCkUHiHjUqIt8rXC9lwsY7AN4LgUmhTj8kJY+SU0nUqSMAYXh6bG42w93siL/7KNytIyLK3QtsZoDWgwCs9zsWzLn3AdDnPzzTfz93/3d4wqKcGy/NV6kskkKEVBYT6e5zBckHCxGYMLmeg8dKjQcEYKQtIrAQ3dJG2k/Ryi0WhmEnO6z0prVDiKZYf44ZYfceL4UW6JldNz+H1aju5hxrgbKRx/Kx++d4xbKm+lS7scO9XLGE8xLq+Qmlun8ptf/JJbbroZK5xHynFQIRvXdbC1jZNy/H+PEe5nui/p+yBzEoQQQghxpbm+goThnnezg4RgCZsB1yOVBAhhKQsv7NGZOEO7glOWBTdMQPUN0JfoB8/Q63i4o8fQbis6LUMo1cfo/BKwPPIsRZ5jCDserrIxSuNqhYMh7DpEUynKrAhFykO7KVwvhY3CRqFcB2vAw3iaueNvRJ84Rq/bg2fCJKNR+gZcPjzR7A+dUmAwaM9DAZ6lcTwvyJYY2tvaqKvby4MPPkgymUBrTTQaxXFcItEwqVSC4YKEEW/lRe6TkHlAH5IBuNhN2bJXKErXSw+nGqmd7CFJSiks2+JM9xk+amlh10v/xu/X/g6RljZ0Tx93T57K1Ek3U/9GHb3uAG3dp6i6bTLlsWLyPcORUa3cNf1OXt1Xz5b//b9ZsuQ/+0GCUkRCYXBctFK4njf871tWn8/3XYUQQgghLpfrJ0hQ2X8NBhxljQ1X6f8qRW8iSWG4EPo8+kwC11NYhUVMmFDJbdPvoPr3J0JnN/3vvYtWFpHxE2FUMST66P/oOB80tZP0UjieJmxrLMfPJIDCMgrtgrH9fRQKXJdYyKJYaSzP4KH91ZSMQeNiGZfwgEvRSYu7ikejEiF+3Xua9oEUecWjcO2wP/TduGjPQxvPX241HCLpOITsEJFIhNNdXaxbt44vfvGL2HaIgcQA4WD3hr6+PpQyDBckXOywopHqDxcMnGuTt5HaSU9KThv6wD1c/fQqULZt+3U9w6j8Ip7f/SNujY9nQkERH36wl7vHTySeX8DWf/4RE6pv566vzMOxLM4kkjS/8Rtuv/VW6E/w5q7d3DBtCrvfqqO1tYXSsjIcz8OybBzHRRtQtho2kzBcnyVIEEIIIcSV5voJEgIqmB8A/sKk/gTm9MEgSEilsFOADmOjSFhJevv7iZ7p40fffw6DpsAD09tDKuURLizGsSDsJilM9BMyHsZ1MfgThxXK3yMhWF5Ve+Bpm5BJUgSUKYsiNCEUSodIofCAsAXagrDjUZpIYkcLGbDzOEUfxvU4lUiSDPmTZP0N24IJ2VqRSqUIRyL09vTiei4K+M1vfsPbb7/N7bffjlbKDxRCYTzPw7Iu7o3+x5l8PNzE5U+6JOvQlY6GikQimRWF0kGJcT2MaygOR5g4tZojv3ydO0pj3FYyhpd//BP6wnDvo49w9Ewnew/sJ9Vxmvd/8m/ozh5OJ/oYX30L3T09FBcWcODAfj73wOdJJZOgwLYstIEUFzYR/HxBjhDik9rPurWtzF/24EUspRqct2InjLgngn+8OdiVWQghrjXXTZDgv8cffFuefss7+HAZPGJHIpxODOC6A1SaECEcopaH5YDX0oY63UWeFUL39hHyHMKhCH06hA6HSAz0kG9pivsTGBVGhaJElYfT10PKUjhakfJcPEv7oUoyQQkwoaAEdaaPsLJxjIenFEYrUrjgemilKFIKr7uXqcWFmFEh3NMdOCmHpIKU1qA0nuOQwiMcDYPj4aRSRCJhjGfQ2l/daN26daxbt47e3j6Ki4swBgryC0imBriY4UYX62IyDOcyUv3zbeKWE6BozemeU/z7nl9RW3UjEwqKOVV/iL2d9YS6eplUcwvkFTPQ1YUVzufnr73ELaEopxo/ZOLtt3G88zQlE8r53d+9l1+/9Saf+8IXyM/LJ+kk8TyDtqzBzNQw/clebcqyrBHnUwghPrm6LTupYwbzL3dHhBDiKnOdBQnDfxqaSehXhn6T5Nb8AtyuJE6qn4gxhD2NmzRod4A8Y8DSnFIufYDleORrDY5DBIukUgz09aMj/gOqAbxgBSVLgWs8oihGYZHneERcfxiSVjorz+H3TqHwnKS/atKZfiZFw5wuLKGrp4OkNvTaNp7lr8rkGUi6Dv4y/UGmROnMl9y7dy+HDx9m2rRpnDnTTV5+Pv39/Vj2x1+W9LP0SZZPzdafSpFfWEhxUSG9x5u5tbwC9+QRP1BLuhyt38cvj73LvAXz+eKdM3lmwSKM8ZhWXc1HRw7R29eHN5DgTE8PrufhOS6WrVHaI+Ukwbpu/tcS4lMWvNGvqaKuoRGA2kXLWVrdxo61m9jWHlSLzWDVshrq1m7iDUpoau+i9veqqGsAqGflWli1rJxtK3ZSBwy/EZp/rTqAmqqsY1nlH2sDNSGEuPoM//r1GmXO+jT8OPx+BU0mSX9eGAeDa0ww7t8jT9vkhcJ4GHpwiE4az6QH72Ps79zBmNtvpddWJAEdCqG1xlYaC4UyBmU8f/Uiz2B7LgUoyuw8oq4hFMxz1UajDVjGYBmwPI32/CVawwbyUynGeXB7NJ/bw/nEEknyEwksz0Fb/rCmzLj9ISsKaaX46KOP2L17tz/R2RiM5wVLwA4vezjPhfy5GhjAaE04GiW/uIhwUSFlE+JU3nQDOi9CZVUVB3/7Ht999ns0Hj9GUUEe3QN96GgYOxpBhWw84PhHH5FI+Tswu66/kZs/rGz43yshxMdXx1Q2rl7Oqjkl1G3eSh1jmbdsORtXL2fjoipoP0pdEDA0cSOrVi9n6e8/ytIaggDiQZq37KSuZm7QThfr1r5CU/Y1tuykLjaDVauXs3E6QVAQlJ/jPCGEuBZdV68703sj+CsBDQ458o/5w41cBQmlaDEeJz1DsQqhI9A74BAJ5XMqFMFVHgkVomBCnHu+9h8of2gO5EVh/zv869+sofOd98nzXNyUIS9sEzUuIc/yd3r2FCGlME6KEhSxSJSw6+8G7QW9Unj+rASjUEYBGq0sPONiaw2pAcqUzczCUZw+1YvrOLQkIRGJoJVGGeNnEoZ9Zjf89Ke7WPS1RYyNxTjT00M0EsFxk5/6/b8ULkUgooCiaCGuC7/49a+pSKaYNL6QSVMmcbTuN0wcW8qX/3wxtQseoqSkiOfWb6BPOYRHF9PR20PZuDitBRH6OtsZW1mBtix/2FAqibL95WhHmJIghPiYaqdPAyBeXpIpa9r9PVbu6go+DZbHZ9QMM/+gjaZmoH0nixt2BmUnaYbcupXl/ufqqdTSeI7zyi/BtxJCiCvXdREknP1eN2u72yGlHgrX0nS6SToH+rnB0mDZOMqlatIkqmfMIOmksC04Q5KO0/0c3P0rPr/oK5hYBadSHkUpj9GRPOxwiAIvRQSDNh6uMjiW/8Y933EpBsZEotj9Dgpw8d9CGxVMrlbpQUfaX0/feGhtUE6SAjdFlV1MTV4pZxJnOOmm6HMdFJa/oZfWmKyvZ4wfElm2zaF33+WVV17hsa8tQqH8MfFXRxLgElHkRQvo7u1jX91b3H3jDTQmuhk/Js49D9zP7n97iQmnWolUjeWD99/jFy9uZ87d9xAdU8qb+/ehb5qIVVbCkWMf8PhDX8IzBq39nbst/Pt+Xd1OIT4Ddfv2Q/U0mlq7gBI4sJWVu0pYuvoJag9sZfHmrvO0MJZ4JVA5l40Lp41crbmVJqYRP3CQOqB2xPP2s+eTfikhhLiCXRdBQlr2y/Ws1U+zjhuMUniWxRmgx03g2RG0m8LTmom33sL+xg9pOnGCfEvTk0qgOs5QOOtuunsS5EcKMTpCWIWxUx6JRC95RSFCAMqQ0gZHKUJA2PWHG5VYNiHX37TNA0wwL8JkP2YaP/VhtMYNhizle6C6+7g9NpoPT6c4nkjQ57i4SuMZjbZV5vsZvKylXjXdXV3s3LmTP1qwADtkY8zIr70/6epDl9rF7qswklDI5t7P3c9bdW+Qyo8w6qaJ7Hr13/mju+7no86TvPPL1znl9nLmVAcP33Mfcx5ZQMO7h4lE83ivv5vD7xygoKiYmprpOKkU2nhordC2RcpNYSvLH6ImhLgkajnI4hX+m/zaRU9QW72fWnaybsUaiJUQp4vjrTBxyHmVFSXQkJ6TMJfaFYMZgdohKxfVLvSPr1xRnzMnIV0+0nlCCHEtui6CBP9dfDCkSKlgKnCQYTBkVpnBM2BrvIhNEjjpJegJW4zpS+GiSSqNl3JInOoirC1srfHaOxnjemjPX17TSSVImX4SxiJkR4noMBqbpGMgzyKcMhS4HrZRjNb5lCQ0+SmNMUlcNJZnobBQGDwNllFYxpCyTLBkawhlFBrIM4pR3b3U5hXSnejDTaboihbQbduEVHoh1dy32q7rEI6EePnll3jzrd8wc+ZMXGfkjb9Gkr1JWfbPS7lk6kjXvQSt4JkB7r//Hro6H2N0NI+3Dr3H5x6czfde2M4NpWN4ZMEfUjJ6FMWlxXT1DbD93/dSVDWB90+18dpv91N979388ecfoCAazSw/q60wjvEwVgh/bNnw0jsuh8NhHMcZcQM6IUSW6Y+ycWF2wTSWrh4mI1C9nHlZH+Ozn2Dj7MHPw54zUpsLRyg/1/WFEOIacV0ECTD0GXhwgUqDQWuN67r+hluhEDfcdDM/ATpTLj1hTVk4SiKVIhHSxG+/BWt0EdrzcCIh+seUcjoMntOHSvQRtTV2OIyFRdL4S49GVIiw5WFbGlIOynXJMx6jo2HylcLGX8M/pQwm2NMgyGsMDozyPFA6mIzsT2TWxpDnWsStKFOKSmg7001/KoEd0qiz8iQ+y/Z3Ju7p6eHHP/4x06dP93ch1jk7RpzXcA/rV9N6/0ZpysdPYNqdd/H8D/+JUdri5YZ9zPqDh+hsbOSIN4Dd1YHT3U5PyoUJFfz0wNt81NPJbXffRbikiHtm3QNkFs9FA55R57yL6eBKa00ymcSyLAkShBBCCHHFua5WNxqJUirzoKa15nfuvhsI0Y8mYYUYUAoTCnHo6G9JhRWjb5nInY88hHXTOEqqJ+ONKqC4vAwbQ2EohOsZkgb6XX8TL20MluugHBdLKWxtUYjHmGgECxfXpEB7uCaFtkBr4/+xQFmgLEVIK0IKbA3a8o9b2kCyn/xUihvyCrmhsJAS4xDxkqiRHtiDzEleNI8f//jHHD1ylFAodNH3LL3ef/afq4VBgQrR25fg7vs+x5/+2Z/j5OejxsZoj4bwJk2grbSQQybJB1GL9tICjqS6aWg9zpuHDxKrGscff+UrpBxncPia8f/o4M9Iixtl7+eQ3h9hYGDg0/3CQlzVprF0tQzvEUKIz9p1k0k4F8/zMg/KnudRW3snt1dP5eSBffSbYjzjYQ0kaXp7P0ffP0LpuEqqiorpf/849ukB7pz5O7T/6EUSx45j2jqxXY0XCuFqCIWi5Fthwm4SK5lC6xAWMIYwo3QElfJwgn2gXa0xrhcMjQJXGTQK1wPLDK7IZFSwpCqGMDZuv0uZrZkUKqCRPjr7+vHy83GHeadth0IkU0lGjSql6UQzr+x+lWnTppFMeVwvy3YqwDgeBaF8uju6mF49HfUVj5/v/imvvr2XUcVFTJw4gdHjb6Ozu4v3jrzPhImT4J0C/urx/8p/fPw/4jkeA739aJucuQfKDGYWhmPbNslk0s/eBBuqJRKJz+BbCyGEEEJcOAkSyJqTEBg1ZgzzH/sq//z0Bxxx+xgzahShPhvLCmEUnOo8zbPPfp+EYyBSyC9/+kv6dYJC1yWvZ4DRxSUklMWA1nSGbJxoGD1goRR4xiXhekQLShmI5tNmkkQLCkAbPK2wjOWPcVfgaINS2p+X4JnMMq0egPIAj7DRJI2i3w4TssMUeQnyBnrw302PsDux0qQcB88Yfrrrp/zJwoWUjCq6qHt21i7GVxVDyFKkkglKiwroOtnBHdNrmFgVZ9++epqaPuLkyQ5ONh4nMZBg9OgYkybfzD9s+EfilXFIObiJFFE7lAkQPDXSmllDrhwMN/I8j0gkQnd3d87vnhBCCCHElUCChIDjONi2jdYax3P5Pxb9Bw69uYff/POLpDCMMhb2QD9GaQYSCZRt4boGRQ86HKXHTuH29zMqlMcxN0F/KgXRKD2uRVNqgH7l4WkLlCKhDE2JBPt7ztA4kCBiHFzjocMh3ETKH66ijL+LMgoVbLCmgyEtRhk87WEwqKRDWIcxqQRtEYsuz5AYujpSlr6+PoqKiunv62P06NG8++4hDh06xKx7f4fhHm/PNRF5uInLV8P4egV4XpKQrUkN9FNaUkRioJeCogKm33kH9z9wP67rYFIuylNY2sK1IZVy0I5HSGksbaOV5S+bqzILUJ03F5P+PXNdfx5KT08PkUjk0//SQgghhBAX4boPEpRS2HbubcjPL0CHIyz5L/+N54rH8OMf/BBvoJ9inU/CS+ABbjI9rVhh+hUDuFiA7ZzBHwik8fp78RKKfhv6IjZJG5TxUBGL3yaTfNTVQh4prPQ2ailFKFjZCDxcB/xpIxYOHhYGK5jO7PgLmxJBEfIUesCib8DidMSmJ6zRKr2GE0O+W34wSdumr7eXaF4e3/nOX/Pyrp24rr/STnpIjGVZZ61cZIzB8waXTE2PsU+Xp9+KZ0/QTb85TwcQtm2PGFCkzxl67Hzl6fH9w7U39LPSCsdz/ZxMWJFwkxhL4eIRKcxjwE2iPJOZP6LRKMCyQuD6u1Qr5W9+Z7TOBAla+atOaQyO4/m79g1hjD9Rvr+/n6amJkKhECUlJWfVE0IIIYS4nK77IGE4CsjTNrfeNoU//U//FzdMqea1V3/B4UPv0d/VhacNnvLwghmqyoBnDHj+6jauVrhK+Q+OgFYQ1YaQMthGYXmKULQQ27go4wb7FCgUmpTrYvAwyvP3TDAWoDGREMozaM9kjnvakFIaXIXtKWylKbIUEUsTVsP/04ZDYVzPxXj+Q6zjOPT19fHBBx9QWVkB+NmG9EN/OpOQ/pmdQUgHC0MDheyAIB0kZAcNrutmAo7sibyZ+z/CUqoXWz4SpfxsjN9pf10io8BTBte4KAUahfEUnueiPAfP9fubXkBXaQulNQOJfn/zNGXQRmGBP8PEDuGkUhhjMoFT+r50dHTQ399PNBpl9OjRFBYWXnDfhbiWDe6gXMXS1Y9m9inIOLCVxZsZ/thZ7ZSct94Fa3+FlbvKWXWuTdiEEOIaI0HCcAyQHCBk29w6bRoTbr2VL3/lK7Q1t1JcVIhRBlcZjPIn+yrAIoT2/OFASWVwFHgYIkr7Kw0pP6CwPINlFF44gqcMSrnBIY1C4zqpIADwMGiU5wcJXsRGG4PteShjcJSHG8xZsL0gmxDsquzv+Dv8wlX+AzVBv/1dnJVSxGJlhMNhXNeloKAA4KzMQPr8nFuVtV/C0PLcaw5fb2hmYGhG4kLLRxqyMzTDYIyfCbCs9PTwwXkeRoEK+fdNAdootOf3OeUlM5kjAKU1KE1YFfhBgTFY6ZWNMHhaDxu4eJ5HSUkJxhhs28ayrGEDJSGuR80tXVBznh2RL8DQvRE+mTZ2bKqnqXLupWpQCCGuChIkDEcZTFQx4CVwcLAiYcrj5YyLj8UyBlTwUIn/1thPKFhkCv0xJ/5DZ9Zmxv7Du+fvdWC0fx3l+cOCvOAEDaTnG6D8esY/DOk1a4O3+yhcY7KW3TT+H+WBfb5/2uz9p4PtFyDz0Jo9wXboQ+zQAOCT+DjLr16MoUPJMjwvyCKonG24jYL0/VUosPx7o1UkUzr00V8FpTprH289zFCv9FCu9D1zHOeqWjpWiE9T0+7vsa4BYCeLgaXsDD7D0MzCni1rgmNB+YGtLN7cRTzWRRMz+IsZR/m7dCah/RVWrq2nCSA2g1XLHiR+YCuLNzdmru3voLyfdSt2Qk0VdQ2NmfL5rS+yrR1o9/u1cfrBwXMvQUAjhBBXKnmFOQwDJDHYOkpURQkZjXZctOOA52E8D+OBMRrPs3CNheNPHcBPJziAP6QmmF6AZ8DB4OL5swmU8ScgZx5M0xcPxv0Hcw7S52tD5hF0cIM1f0dmlMLTCmMpP+zT2TWH/+MPFQqGLmFwXTdnrkF62NBwb7nP9WB7oXsmXP6HY8+/gcoMLi1rPH/OSGYYWDAsCkPmnxfA+L8DuCYzmRzjZ45cwM3aBC9bOuhK3+fsgEyI61189hMsrSHz4F27cDkbVy9n47IZxGlkz4F0zUaYvpyNqx9jfqyRdVv2B+VdVM5dzsZlDxLLtOpnAZjzmF+fetbvboPqR/22Vz/G/BjU7dufOaOOqWxcvZylNVC38xWY/QjzY+l+wbrNjdQuCs5t3snK3W2f0R0SQojPlmQShqXQhDEGvKTjr2Zj22D8ZUcV/lAT41fFAAk8QsolrP3lS016KItWmSFABoWHBuVhkf7sN2JZys9EKIUXZCp0+i138JwexAv4Kx4Z/4FW68wKO6THyyuDFdQbynFS2HawJ0R6jL1SKOU/tCaTSUKh0IjBQXpewXDSK/dc0B0+RwbiXEOYLqZ85Pa9TMbAD8XSO3D7/3YEQ4b8wiDTY9ITuMFWwfdP11VglBoMNoYM9sqef5EdEKT7ffUtISvEZ2DI2/7KzN+qmFUNMJZ4ZfYJ6fJsrRxvh8rysQDMW7aceQD4WYO6sxundvo5MgPtrTQDTZvXsDhd1tIKjL2w7ySEEFcRCRKGoQAb7Y9EiWQ/7g2OY8+8VQ5Y6OCBe7ANFTzk+3MW0vV1Zr8Dv7WsYT96sK1M2yr3cGZkjFJgqaB+dl8G2x+ObYf9Wjr3n96y/M/hcHj4m8K5H+z9ti/Nr9NI17nY8pHb1yPO2QCTuXUq679n3U6V+3NwdoM6q/pIe0rIXAQhRtD+Cis3dzF/2XLm4Q8XGuRnFWqr22hqJucB/2zlTIzBG61tUD2Wui1rWMe9zG9+neY5j7FxNuxYu4ltF9qvWDmVQOUi2QFaCHHtkyBhBCM/dqph65z9aHhhZw63TOm5Wrqwcnkz/fF9snsnd16ISyBWwz2xeratXcM2SojHoLm1DcoBqmDfGhZv9v++dNk0OHBwhIbGMu+xGbyxdhOLdwX1V/8ulbvfYdsuvyweK4HmVpr8xodtI14JNOxkMXPZuKiKxZlMwgirMAkhxDVAmatwQHTPN2+h8G9/e7m7IcR1Tf4/FEIIIa5dMt5BCCGEEEIIkUOCBCGEEEIIIUQOCRKEEEIIIYQQOSRIEEIIIYQQQuSQIEEIIYQQQgiRQ4IEIYQQQgghRA4JEoQQQgghhBA5JEgQQgghhBBC5JAgQQghhBBCCJFDggQhhBBCCCFEDgkShBBCiHNqY8faNazc3Xa5OyKEEJ8Z+3J3QAghhODAVhZvbgSqWLr6UWqBui1rWNcA1Mxl48Jpl69v7Q28wQyWzB57+foghBCfMckkCCGEuIKoVHqDAAAgAElEQVR00dQOsJ89DZe7L4HYg6xa9iDxj3n6nu0nUNs7s0o6WbW+lT308MPnWtlzKfp4sQ62suC1nstxZSHEVUIyCUIIIa4QVdTWNPJGQxvzalppDj7XAf6Qn01sawcoYf6yJ5gX88veoISm9i5qFy1nKemMBIMZiANZZZBVD7/9Bv/aZ2Uw0nWrg2tXzmXjwvKsfgCxGRcQQGjmn+5j1cFSVk7NLi/kq18r/MR37eNoOQkLbr081xZCXB0kkyCEEOKKMbGihKb6BuoajtIUG8PEoLxp94tsYwarVi9n46IStq3dGgQP0MSNrFq9nKXV+1m3uZHaRcvZuHoutQ07WXcAqH6UjauXs3H1Y8yPQd2+/cGZjTA9qEsj23a3wYGtrGuoYunq5WxcVEXd5sHr+MYyb9lyv71FVdB+lLp2zmvB3Hz42dCsQTqT0MMPn2tmwXMnUOtPoNan6/Xww3TZ9lZWPddBy5DsQ8trzaw66P9c8FxzcP4JVh0cPJ4uG8xm9PBqp8UXxg45vv4yZTWEEFckySQIIYS4YsRrbiS+6yjb6ruIz6gh3lIPQHNLF7TXs3JFfVCzJBiWhF8PoL2VZkq4pxxgGktXp+cx7Gfdip2DD/uV6b9UMas69/pNrV0Qu9GvUv0oG1cDtNGUXWf391i5qyvTjwtTysrPt6K2d2IeHu64x513jeOFqf7wpFcPwqSTZ3hhUgnm/kI42Ip6Cx4/xxW2jYpivlbq132/k5VlLksaNK8vqWQWfrurDpaysmyAY6VRKuhhz5gizBI/o5C+7qyp57iIEOK6IUGCEEKIK0esnErqqWsvYX7NWGjxiysrSqD5xiFDe9rYMcy5x1uB9FCkGfO4p34nzXMeY+Ns/KFC57h8vLwE2k/SDMTbX2Hl2qPcs+yRwQoHtrJyVwlLVz9B7YGtLN7cNWJbZ5lazuvvn2DVwfxhDtp8IXg4n1TqJ/mPdcKCe4IhQVPDPP2We87mn7651P9LmcX894PCCWFmMdju3pM9tJxMwZgyAGaVdbBgfVfmnjx984V/HSHEtU2GGwkhhLiCTGNWDUAJ8dhgaXz2I8ynnpUr1rB4xUjLkU5j6aIq6javYfGKTWxjBktm30btjBKadm1i8Qp//gLNrTmZgRzVj7K0ppF1K9aweG09zHmEebHs41OpJTi+s4s4XX5QcoFmPZwPP+vjWxdQd1IpvPBeMLn4YDLrHI9jwdc/1umdu5EPk5khRMc6Pe4cU8ixTh0EJJ2s2gnrl4zDLBnH6xMu/HsIIa59yhhjLncnLlbPN2+h8G9/e7m7IcR1Tf4/FOLC7NnezLF7KvlqegXVg62on8HrSwo49lwvk76W/lnOLPx5At8fU8nKqT388LkuFp4BJtg8fdri8a+VwWvNVDb4wcH8Is2dd1Xy+Mn0OUBbBwvesHjh4VJasuoyIR/zMKzaDisfLsWf8xC0Dzw9wWZvaQEv3C8TmoUQEiQIIT4m+f9QiE9Xy2vNLKHIf2g/2Ip6P4x5uPRyd0sIcZ2QOQlCCCHEFaji/ih3ru9CNXQBmi1/LAGCEOKzI0GCEEIIcUUqZeWSUlZe7m4IIa5LV22Q0PPNWy53F4QQQgghhLgmXZVzEoQQQgghhBCfHlkCVQghhBBCCJFDggQhhBBCCCFEDgkShBBCCCGEEDmu2onLQgghxLXgjQ/P8MSLR0g4g7sn31AawfWgJ+nyxp/VXMbeCSGuVxIkCCGEEJfJcAFCvDjMy396O45n+IPnDl3G3gkhrmcSJAghhBCXQd2JnrMCBID+lMepfoeE45FIeSOcLYQQny5ZAlUIIYT4jNWd6OHxbe/T7wwfBNha4RrD6Dyb1/9PGW4khPjsSSZBCCHEFadp9/dYuasrtzA2g1XLHiTe/gord5WzamE5O9ZuYlvlXDYunHaJrryfdWtbmb/sQeKXqMWh9rX0njNAAHC8c72/6+aHWzs5Nn0iK2+79P27ZN5t5Ydl5Xy1o4kFnYW8MKv40rVZ9smbEkKcmwQJQgghrlBVLF39KLU5ZW3s2FRPU+VcYCzzli1n3iW8Yt2WndQxg/mXsM1s+1p6+dN/OXzOACGbQp1d+G4PC4tDPL2vlZbbyqm4xH28VPYcS0IZcFucFy51m0KIT50ECUIIIa4aTbtfZFs70L6TxXQzv/n1TCYhO/sQj5XQxI2sWlbOthU7YdFyllZD3ZY1rGuewaplNdSt3eS3RQnzlz3BvNatrGsAqGflWlg19yQrNzdmrl0btJGT5UhnNy6g7+kAoW+YeQaWUvzZ3RX84ZTRFIYSfHBa8/26VsYWhM6qu+eYy5aZE5j05oe82kHwVt3PLiw8A4wL8XS3xeOP5vHq1i5ewGMbUZoftfn+sz18C4AQr389ziygZc+HVL7jASGeHucyaeYEvnA4XZZV990mFuxz2XbG4+n7srMYWddGs+WRCXy1o4l7T3hwoolJ98HaIJMw0rW+XzrBb6+jlQVv2rzwpTFZdWH+7aW8UNoz2ObX4/DSce49EXShKErzo1duwCTE1UiCBCGEEFeoRtatWDP4sWYuGxc+wvz69BCjcnasfd0/1v4K63d1BQ/ybf4wpHO03L77RbYxg1WrHyR+YCuL124lvvpRltakgwj/wX/jaoCgvX37oRq27eoiPucxVs0ee1Hf5s//9ejwAYJWfPcPx/Nm4wa++a8/Y3LZbXzQeYTZN3+JJ+75Zm7ljlbWdodZXwYVM8OsffMkX/3SGFr2dPFCVSlmVjG824TaB48HpyyYPZEXymDPS8fhvomY9MP41lbWz4YljWGav15OBSdZ9WwfzOzmWGkJ5uv+8KA9Lx3n1XdhFrCtOB/z6JicLuVcm5OseraJPV+P8/qxDzk2M86sjqZM38++1gg3K6eu34dVpRN5fVzQJifZM2ki5kvgByldWQGTEOJSkCBBCCHEFWr44UYjK2FiOcBYameUsK1+5JptLV3QXs/KFfWZc5vaGZIR2M+6FTupS3+sBJjG/Dl7WLlrE4t3jdTH4f3epGJeeOfkWeV/+btx3mzcwM+P7KI4WsLqP9jAV37wED8+9AJ5oQIW1T6RqdtyOMm2Mx7bnj0elITYA3AaFswMxvzfFuHpfU5w3GJSkGk41g3f+tVxvvUrMucu6wCqCoM38GP4wrg+jlHMrLJWFjzbmQm0np7k/5w/6uzMxrHTHttOdKLe6QxKNFs6YNLQih0u24ojwdCj9LVG0OGy7Uwq63vC/FHdfCHzaQyzaEI9mxq85khtCSE+FgkShBBCXP1i5VRSz/FWINZGXX3upOfm1jaohqZm//PYihJovvGsoUKZgIA2dqzdSfOcx9g4m5zMRHz2E2ycDekgYs8BqK0+fxe/88UquhMuP33/dE75Q5NHsXzH60yrmEFRtASAlJcE4I3GX2YFCSf5/jsWr399ArOCkpY9H7JkTzfrR8Haw918tawY3k3wLaxMJsFXzKTiTp4eOtm5oxX29dMyq5gKTvLqCZg08ySrdsP6r0/kBYJMwjm+16RRmvmjSs6amLxnaMUyi/n7HFqAiiBoSdvb2Q0U+8EBtl+3yGL9kCFEe17qyvR7wbEI5utx0pkEIcSlJUGCEEKIK9SQ4UbBW/t4JdCwk8XcmzXBOHjDv3kNiymhtqYEmrPKd21i8a4S4jG/dmy2P2wpnUlIDx+qrCiBBn9Owl/MKGFbkDGIx0qguZUmyrPmMuDPSbiAAAH8eQd//+VJLH/pA37yXudgue7n5rJbeXru32fKXvjazwD4yx1fH2zg3QTfGhche92jiln53PlsD8e+XsKCrcHb/HEhnh7m+rO+VMirzx5HpTMJwTj+9VUfUvnscfx5AgAhJtETlMHT40L+Q3zp8N+rYlbWtfHPf/3rccBj4Ysfwh2WX1xWzgvTm1DPHgc084tgAVAxOQwvBucXaeYX+3UH++V7+r6JfCHd5iP53HmiB/VsD6D9fncgk5qFuIRknwQhhBDXnKbd32Nl/dmZgiuBAZa/9AE73j0FwPfn38z/99of0Z/qo7J4PN9d8CMe3ngfADeOnszf/eHG87bZsudDlhC8zX+3CXUsgvnSmPOeR0crC3YTvLE/yapnE3whmND8advz0occmzlB5hEIcYXSl7sDQgghxPVEAWu+dAN/cKv/an7tayf4ws1fAsDWNik3lan7uZu+eEFtVszK5853OlHPHkf9ymXLzAsIEADKyllWPEDls8dRz/aw9/bCzyRAEEJc+SSTIIQQQlwGBtjw6xZiBTZ/XF3G5rrvUXfiDcbkxzjZ28bnbvoi86u/erm7KYS4TkmQIIQQQgghhMghw42EEEIIIYQQOSRIEEIIIYQQQuSQIEEIIYQQQgiRQ4IEIYQQQgghRA4JEoQQQgghhBA5JEgQQgghhBBC5JAgQQghhBBCCJFDggQhhBBCCCFEDgkShBBCCCGEEDkkSBBCCCGEEELkkCBBCCGEEEIIkUOCBCGEEEIIIUQOCRKEEEIIIYQQOSRIEEIIIYQQQuSQIEEIIYQQQgiRQ4IEIYQQQgghRA4JEoQQQgghhBA5JEgQQgghhBBC5JAgQQghhBBCCJFDggQhhBBCCCFEDgkShBBCCCGEEDkkSBBCCCGEEELkkCBBCCGEEEIIkUOCBCGEEEIIIUQOCRKEEEIIIYQQOSRIEEIIIYQQQuSQIEEIIYQQQgiRw77cHRBCCCHOtp91K3bSPOcxVs0e6xe1v8LKtfVULlrO0uoLqH+R12LRY0zcuYltlXPZuHDaMO22sm7FTuqA+MVcZ98zLPne25mPdzyxnm9MzzreupPv/PUOWgDu/AbrH78DgLe/v4Rn9gJUMO/bTzG3PLetii8/xVNfqrjI7yqEEBdGMglCCCGuQNOYVQNNu35GXVDS1HCUJqqYdVaAcKmMpXZGCTTsYUd7UHTgIHWUcE/N2Mzfa2tKcvp1Pi1NLVR8+SnWr1/P+vVDAgRa2PndN5n57eAYz/DMPmDfMzzDN/xzvj2TN7+7kxbe5pnvwTfWr2f9+qeY+eYz7Gy9pDdACCEyJJMghBDiilQ7vQoaGtlzAGqr97NtVxfxOY9Qe2Arizc3DtYbJrNQt2UN6xqCD7EZrFr2IOz+HivrId7eRVNNdrZgULzmRuK76nmjoY15s2HHzkaomcu8GNTtaoTYDObPgeaG+qBf5/8eLU0ttOz9Dkt+DJTP46lvz2Xw/X8FFePwswjB5wkV0LK3hTvu8jMKlN/BTJ7h7Xdm0nLnTO4I6t0xE3a0AOUXcjeFEOLiSCZBCCHElan688yPQd2+/blv9KsfZePq5Wxc/djg8WwHtrKuoYql6TrUs353m3+sHe5ZtnzYAAGA2IPMr4Gm+gaa2ht4ox1qp08D9rOnAeIzaojHarhnuOsOq4WWExXMCzIFT818k2deasmpccfj34DvLmHJkiW8eVcwrAh4+623M218OELGoKWpZfgDQgjxCUkmQQghxBXKH/6zbddB1uG/xa+NQXqeQGa4T2XuWU2tXRC7MSgeS7wSmlpaoQKI3Ri0MTI/g3GUbbugiSrmVxMEKcCuTSzeFVRsP0jdwmnUnrO1CuZ++6nBT/EKWt5qgUwu4W2eWbKDCd9ez/pyfx7Cd5qe4qkvfYN5f/0dlizx26gor2Bm2TCtx2VOghDi0yGZBCGEEFeseM2NxGmkrgFq5z5InDZ2rPUnEqczCWedU14C7Uepawdoo6kZ4hUXMSaneiq1dFHX0EV8zuepBer2+UHKqtXL/SzGoirAHwp1bm/zzJJnSOcE3n7r7cFhRBkVpLuXeejft4Md44I5CevnUcEEKsorqNj7ZtBWC2+/CRMkRhBCfEokkyCEEOLKFavhnlg929rTE5bT2QX/jX48VgLNrTRlD8yvfpSlNWtYt3YN2wBq5rJx9liadl/oRacxq2YndQ3B8Kb0UKM5NcQz15hKLY3+kKPqEYYuAXAH33jiTZb4KQF/9aLp+KsUvTWT9Y8POV4+j6e+XQHMY96/pjMJd/CN9d+gAnLqVnz5KZ6S+QhCiE+JMsaYy90JIYQQQgghxJVDhhsJIYQQQgghckiQIIQQQgghhMghQYIQQgghhBAihwQJQgghhBBCiBwSJAghhBBCCCFySJAghBBCCCGEyCFBghBCCCGEECKHBAlCCCGEEEKIHBIkCCGEEEIIIXJIkCCEEEIIIYTIIUGCEEIIIYQQIocECUIIIa5hbexYu4bFW/Znle1n3Yo1rNzddoH1P5lDOzawYceh7BK2b9jOITp47QfbOTTimZ+ig9vZ8quOy3FlIcRVQoIEIYQQ17Cx1M4ogYY97GgPig4cpI4S7qkZ+xn1oZjirp+z/eDQ8jLu/5OHmfIZ9SJbxymourXsMlxZCHG1sC93B4QQQohPU7zmRuK76nmjoY15s2HHzkaomcs8XmHlinqa0vXmPMaq2bnn1m1Zw7qG4ENsBquWPUj8wFYWb+4iHuuiiaDsPH2oeugBOv9lO4emZgcFHbz2g9cp+5N76fjByzTSTfcZgHE88OTDTKGD137wPAfOAOPHMa6rlHv/ZAqHfvA6ZUFw0fGrLbw+eiH3ntrCyx9A95luAMb93pM8PNU//vx+v4zxD/DkvClAB4c6S5kSG3I8c10hhJAgQQghxLUu9iDza+pZV99AUw280Q61c6dBbBqrVj8IBMFAfQNNs2sGzzuwlXUNVSxd/Si1tLFj7SbW765hVTlAF5Vzl7Oq+kI7MYWHf+8wG3YcYsq84Y53U3Tnkyyc6g9POnwQYqdepvGGP+bJ+8rg4HY27D33FbpL7uTJP5ni1z1yCGIdvLy/iAeeXMgU/Ha3H5zCw7FDdJZOoYwODo1+iCef9DMK6etOmXqh30kIcS2TIEEIIcQ1r3Z6FTQcZdsuaKKK+dVA8OC/LT0MKZZ7TlNrF8RupBKAscQroamlFcoBqph1wQFCYOrDPHBkA9sPPjDMwXFMDh7OY6XFHAbaO6HqnmBI0NTJjNt77jkE426akm6A4iNB4fjJmcxArLSYvac66DjVCKPvB2BK7DW2bDhAJpdw00V+JyHENUvmJAghhLj2VU+lli7qGrqIz/k8tUDdlk1sq5zLxtXLWVpz9inx8hJoP0pdO0AbTc0Qryj/RN2YMu8B+MXPOXEBdWOl0PheEBgcPJx1zhk6gsCmvbN7mDOzfHQ4MzG6vbObotFltHcWBQHJIba/DA89+SRPPvkkD4y/yC8jhLimSSZBCCHEdWAas2p2UtcwOGG5dnoVbN7J4oadxGMl0H6S5uxTqh9lac0a1q1dwzaAmrlsnD0WDnySfgTDjn5x/ppl9z1E1Q+eZ8N+/DkJfilTboDn/2UDB4DiomKKRmogdj8PTdvC8xs28HPw5yRMPcT2I5N52K9AKT/n+Q3+Fxo3fhxnTnUAMqFZCAHKGGMudyeEEEIIkavjV1t4mYdYmJ6TcGRyMPFYCCE+fRIkCCGEEFekQ2zfkB6aVEz1Hy3k/th5ThFCiEtEggQhhBBCCCFEDpm4LIQQQgghhMghQYIQQgghhBAihwQJQgghhBBCiBwSJAghhBBCCCFySJAghBDi03FgK4tXbKXucvdDCCHERZMgQQghhBBCCJFDdlwWQgjxKWtjx9pNvFFZBQ2NNAHxOY+xavZYaH+FlWvraQpq1i5aztJqcstjM1i17EHiQN2WNaxrCCqnyw9sZfFmqK1ppK4BoIqlqx+llv2sW7Ezk8nw2/bLCK5Tt2UN65pnsOoxWL+2HmIlNLV3AVXMn9PFtl1dQAnzlz3BvNgI1/9M7qEQQny2JJMghBDiM9HUPIYlq5ezcVEVTbteZEd7Gzs21cOcx9gYlNdt3kod2eWPMZ961u9ugwNbWddQxdLVy3PLAWiE6cvZuHoutTSybXcbTbv3UPf/t3f/wVGVeb7H3y5OXCyCw7QkpGfRhlhMzVw6hEWZTgArbBSxCGF0XXUjE8nMRryXTPaSxesIIuAIjCMbantCLZjdAdmQGWddkRZqAE0l9yKhhx9DkmbHkTLS6p0OCemJEsuscbm5f5xzuvv0jyS4MonyeVVRlZwfz/N9nj7dOd/neU6DdbyZfAxl5nciZfj5jlHPxA/xtw1Vv4jIl4tmEkRE5I/COTPHGHXPdODkQ6CTdy9AVmaGcUCmAyfvELpg37541WMsBkINH8LEqWQBkIEzC0LnOyET4Cby4pIAZ2Eesw4fpObx54zfFzzMxsLBYzTq7Iz5OZoEhDpT1E/GZ+wREZHRSzMJIiLyRxE63WYsH+oMm8uLMrl5IpxqDRgHdIYJcQPOicb2jk7jBv3Unuco2xPAmXkDXHiHUxcAugh1gHNS5iA1uiOzCBsX3BCtH6tso4zhuvz6RUS+uDSTICIifxTOrDDbHn8u8kzC4okZ8PBM/FsOUtZ2EGvt/yxg1sMz8W95gbLDYDxj4AbcVOQ8R82W53gZIGchOwsz4EyKCs+8SNm/vBf5ddZ3jecH7l1wjDWHX6Ds8A04J15GA6Y/kLx+EZEvoWsGBgYGRjoIERH5MjMfXJ5pPqwsIiKjnpYbiYiIiIiIjWYSRERERETERjMJIiIiIiJioyRBRERERERslCSIiIiIiIiNkgQREREREbFRkiAiIiIiIjZKEkRERERExEZJgoiIiIiI2ChJEBERERERGyUJIiIiIiJic+1IByAiIpIoQM3jB+lY8DAbCzOMTRdeZ82W02R99zEqpg/j+Musi+8+zM0HX+DlrIXsfMidpNxOah4/yCnAeTn1tNay4vmWyK+5j2yjfEbM/s6D/OjpVzkP8OflbPt+LgAt/7yC2t8ATGLxU2tZmGkva1LRWtbePeky2yoiMjyaSRARkVHITV4OhA43csrcEmp7hxA3kZeQIHxeMpg18wZoO8arF8xNZ37LKW7Ak5MR+XlWzg22uIZyPnSeSUVr2bZtG9u2xSUInOfgjhPc9pS5j1pqW4HWWmopN8556jZO7DjIeVqofR7Kt21j27a13HailoOdn2sHiIhEaCZBRERGpVkzboK29zh2BmZND/Dy4Q9xLvgOs868SNm/vBc9LsnMwqk9z1HTZv4ycSYbV90BDc+z5jQ4L3xIKCd2tiDKmTMV5+HT+Nu6WFwIrx58D3IWsnginDr8Hkycyb0LoKPttBnX0O04HzrP+d/8iBX7gczFrH1qIdHx/0lM+jrGLIL5++RJcP4358m91ZhRIDOX26il5d9v4/yf30aueVzubfDqeSBzOL0pInJ5NJMgIiKj0/T53DsRTrUG7CP60x9g57OPsfPZh6P7Y515kZq2m6iwjuE02xq6jH0XwLPqsaQJAgAT7+DeHAidbiN0oQ3/BZg1ww0EONYGzpk5OCfm4ElWb1LnOf/7SSw2ZwrW3naC2l+dtx2R+/1y2LGCFStWcOJWc1kR0HKyJVLG+ylmDM6HziffISLyX6SZBBERGaWM5T8vH/4tNRij+LMmgvWcQGS5T5b9rFDnhzBxqrk5A2cWhM53wiRg4lSzjNSMGYx3ePkwhLiJe6djJinA4RcoO2weeOG3nHrIzaxBS5vEwqfWRn9zTuL8yfMQmUtooXbFq0x+ahvbMo3nEH4UWsvau8tZ/PSPWLHCKGNS5iRuuzFJ6U49kyAiV4ZmEkREZNRy5kzFyXucaoNZC+/ASRevbjEeJLZmEhLOybwBLrzDqQsAXYQ6wDnpMtbkTP8Ws/iQU20f4lwwn1nAqVYjSdn47GPGLMZ3bwKMpVCDa6F2RS3WnEDLyZboMqKISVjhRW76W1/l1a+bzyRsW8wkJjMpcxKTfnPCLOs8LSdgsnIEEblCNJMgIiKj18QcPBNP8/IF64Fla3bBGNF3TrwBOjoJxS7Mn/4AFTnPUbPlOV4GyFnIzsIMQg3DrdRNXs5BTrWZy5uspUYLcnBG6vgWs3jPWHI0PcXSJQByKX/kBCuMKQHj24tmYHxL0cnb2Pb9uP2Zi1n71CRgMYv3WTMJuZRvK2cS2I6dVLSWtXoeQUSukGsGBgYGRjoIEREREREZPbTcSEREREREbJQkiIiIiIiIjZIEERERERGxUZIgIiIiIiI2ShJERERERMRGSYKIiIiIiNgoSRARERERERslCSIiIiIiYqMkQUREREREbJQkiIiIiIiIjZIEERERERGxUZIgIiIiIiI2ShJERERERMRGSYKIiIiIiNgoSRARERERERslCSIiIiIiYqMkQUREREREbJQkiIiIiIiIjZIEERERERGxUZIgIiIiIiI2ShJERERERMRGSYKIiIiIiNgoSRARERERERslCSIiIiIiYqMkQUREREREbJQkiIiIiIiIjZIEERERERGxUZIgIiIiIiI2ShJERERERMRGSYKIiIiIiNgoSRARERERERslCSIiIiIiYqMkQUREREREbJQkiIiIiIiIjZIEERERERGxUZIgIiIiIiI21450AFdCR0fHSIcgIiIiIjIsWVlZIx1Cgi9lkgAwYcKEkQ5BRERERGRQPT09Ix1CUlpuJCIiIiIiNkoSRERERETERkmCiIiIiIjYKEkQEREREREbJQkiIiIiImKjJEFERERERGyu7iThUi9nD3v54QN34vF48CwsZ13dScKXRjqwz0n4EOueD4x0FECYpromwiMdhoiIiIgMy5f2/0kYWj+Bf1yBN62SDbsq+fFY4FI/4f/bTdqYkY7tc+K4iw2PXNkqwvt9hIqKcQ9x3MUPLl7ZQEZQYL8PZ1ExjpEORERERORzcvXOJLxZjzf9SWofuRXnWHPbmDQcNztJH9HAYp1l1wujYSZARERERK4mV22ScPb4ORbfPW3QY0INWygvvh2P53YWrdrFych6mTC+Fw5xtmETpfM9eBZWUP9mP/3tL7Gu+HY8njsp/0ns8pp+gvu3UL7Qg2f+IqrqztJvlbR/F4faT7Jr1SJu93i4vXgdvnf7gQBeTynb/7HcWApVY2UcGq0AABzPSURBVCYLXdFj7/ybLTR1WHUE8O07y9m6Cu70eLj9+YBRRk1MktHRxJblVj1V7DoVjsR3tq6KRfM9RuwbXuJsP0nEtMNzJxV1Z+mN3d0XxPeTcqP+4irq30xayCBl3s6iVT5CkZh+yINmXeU/8RHsi7Z11wsno20t3URTB4SPeaN9/HOrj43XKmjtiy+r1Yfv7FnqK+/E47md7WcwlqGleL24FObkz8y+ml/KpoYQn9j64Cz1P3yQO83la1v2B6PnJqtLREREZBS6apcbfdLrYEpG6v39Z7azqSWfDS+twpkG/e8eYsuGXYzfuoxpY4D2lzh48wb+6fXVpBHipQ0reOrPynhs7/9hA/0E9/2Qfz1TwKPTof/4drb3FVN9YBXp9BPc/xTbjz9N5ew04Bw7fz6Op588wLKvAl1NbKk5SPjpYir9tVADlRUxi3nSv0HJswdYNgboP0t9XTP938snDQjWe/nDDzbwmt9a+BKTIPQH2L75JPnr97IqKw36gxz6yTp2pdewjHr2XF/J3terSRsD/b29kGTJVf9xL08FC9h2YBXpY6D3zZf46eaPWFwE0M/J57fTv7ia1/5XOvQH8W3Yzsl1ldyalrqfexu2sL3vPn7sW4UjDegzb+1/9RQ/u+571B74sVFX6y6e+PsmNj9ZQDpw8ZVX+d2mzbzmT4fek3g3lNP27ceoPlBJOr001/yUxvBq7nIYr9VLGWvYdqCStDHQe9xL1T8H2FbhJo0g9TV/oPLJ1/Bb18Ol68gqXEVt0Sozxu343p3GfTdDaN866h2rjL6in9CxejYd+xobigDCHHrmZ6Q9XMtrP06HS70E6p5gS8NmVhemQ7K6REREREahq3YmAfrpHWSg+63mjyj5QT5O8wY37ea7+EFRiOZ284Bxd1Fc4DSeXxjjZP5sN/mL83GMAcak4coroP/9MNBL83Enj/7VNNKtfUseguNvmQWlc99372PaV81fMwq4KyNojqYniTrUiPd/GLMBnttL8Qa6o6P5tyzmL+emWBl/9igf/XUl+VlWg1zcVbGY0LGz8NUsruvujoyIp6WnJ30u460WePSRW412AOnfvI8Fs8xnDXqbaXY+yn3fTI+UX3w/NL+ZoiEAhGlumcajfzXNSBAAxqYBYU7+9tZonwHpM5ZR6TzJKauxeXex0Kor/Vbmu9zk32v1cTr5c8dxzpplGXcX993tirQpffajlH1yFOsVcBX9Jfm2m/Ze3vq5NYvh4c41uwh9YMQbOFdA5RKzrDFpOOcuYIG1Pi18kkBuTB+MSce9tBLnqVOR1yixLhEREZHR56qdSXBm9/NqO+R/M9nefno/SCM9bgQ8PXMcF61lKtenJT67MCbu50tGWRfbt/CgZ4v92LkbeAg3kEbaWIbngya2/Kyf+360l1UZxs20r+ZodH9W6ucp+ns/Iu36uAZ91cm43k8g4y5WLwsROFzPqfchq2Axd01LUlJ/Yp9MyXYZCU3fRYJ//yCev7fvz1/3EMxI3aRPrkvSj3xC76XE7Y6MNH7XB6QD16cTP0FxXWz/Xwv91rdUJbxWaaRfF80QnZn2vWfr1tE0bTW1vh8b7W314k0Zr5Mp2eaPfb0wNi7qMQ6+dv3vIkuO4usSERERGY2u2iTB4Z7GyfpmSr6Zn3CzCWmkf9WcaYjZ2dv5EeNdn6Ey12pe3lqMM8muy/pa0HfbGHd/JdMiy2LC/KFreKempY+jP75BH4T4KH2KeYAT990luDGW42w//iiPzo7vmcQ+Odce5DrzZ9cTL1O95PJaed0n/fRC3DcDXUf6mMTt4a5+xg83oYr1cXxZvYQ/SEvxbURhfte7gLK50YSrtzMEmanKCnGuHeO1HZtuJAqxJV8K84ePxye5xkRERERGr6t3udGfFbP8q9v5m384RPADc9sHZ/GZ3+fvLriR+p82EzKHgPvfPcRP9zvJz05VYCoOchyH2bX/LL3WyPalwZc6xUoLniNknTd2PMFTAaOcS70Efv4SJ8cNM4xv/gU3/txLc4fVoCCHal7FmTeN/nCIsDVDcqmf3g8+gusSb2u/MRt21gUi7eh98yUOnxpv/JKRw40Nu/C9GfMoc19vdDQ/KQe3fusk2/81pm/6+gEH+blnbdt7W3fhDd3KrM8yEP/RS9TvCxqxXOon9MYOXpr8Fym+tjWN8R+c4qSZfPW/e4h/+99WkuPg1lua2fmr2LIOc9hqsiOfW9/azktWH1zqJVDnJTRr1ij6xiwRERGRoV29SQJpuB/5J57ODrCx9HZj7fkqH+TlG+PA05axOreZdfcZ3250z087WLDOfGj5Mrn+egMLun5G+SLzG3we305gWFMIbhbmH+bhOR5uX3OI8LQSyvBy7xwPt9+zhbfyfsCybwwziDHTWPbErTSvv8f4dqP7vHTcvYFl04CPAuz8n+ZzDotK8Xbdx/eSLBFKm13JmoxDVC0yvvVn3akcSu7/mtVKStYt4A8vGN9u5Jm/iKp/DtA9RFiOu5/me2P2GGV67uTBnzQSBtILV/G9T6w+u5OqQ19j1d8VfLab7YwSFmf4WLHIg2fOItY1u1m9NNU3W6VT8P18mv/G+JaqFa+ms/i/L8aaQHIuWcPiDi/33OHBs2gF9Z8sYFluzLl/9z36rT5YVMUhxypWFSpFEBERkS+WawYGBgZGOojPW0dHBxMmTBjpMGRUMJ7bmFOh/+xMRERERp+enh6ysrJGOowEV/FMgoiIiIiIJKMkQUREREREbLTcSERERERkhGi5kYiIiIiIfCEoSRARERERERslCSIiIiIiYvOl/R+Xe3p6RjoEEREREZEvpC9tkjAaHwAREREREYnV0dEx0iEkpeVGIiIiIiJioyRBRERERERslCSIiIiIiIiNkgQREREREbFRkiAiIiIiIjZKEkRERERExEZJgoiIiIiI2ChJEBERERERGyUJIiIiIiJioyRBRERERERsrtokoW1rLrlb22K3UJ1bTVvKM6K691VQffpKRXblde/bO6x2Gsd+sdsqIiIiIpfvqk0SYC5z20uvwhvgbo68dm7YR9+4pIaqmVcwHBEREREZda7iJAEK1+6GsiSzB6eryc3NNf5V7KU72clN0WOMRKONauuc3Fwq9nVD514qIud3s7eigr2dsYV0s7fCOsfaF7vNKrubvRXVVG81t29to3tfhT2+2JitGZLT1VRUVNhi6t63ng1v7Ka0Yi/dyWI246yoMMo+G5lJSBVX/PkiIiIi8kV3VScJkEPVTiiNX3ZU9g7rDrXQ0tLC63c2sD7Jze9u7qClpYWWnaXsbmqD03BHi3FOy6F18NoRujPnUUgDRzqBziM0UMi8zGgZ3fvWsyF7t1nOVDbUt9m3tcQmMbuhoIWWltdZ117KetYbP9PAkc42qstgt1n/61Ofj9ywv0Ehr8fExJL1rJtbyu6ae7gxWcxmbIVrW2ipuYevJYvViqvzCA2RbS3ULLnxc3+FREREROSP79qRDmDEzaxid1Mu1ad3R7fNjd7M33jTVN5oCgH2G+DSghzjB+cU5gLMzIGtueS+YJWxDriRe74/lQp/N9nvbGDq91uIv42OlDOzipaZ0L0vZhtOpsx9h/ZOgFLuiCz7mUuhxygpOxvau9t5h92U5sa04eEQ3ARz75xn1JmZzVTa49qeLGaAqWRnkiAhLqp4hFxyc83TN7yuREFERETkS+Aqn0kw5KzcDWWlRG6x3zBH/4Hu995h7lTnkGV076vg9YLoqPxca8fMO5j62nqefyH2Jj/qnffMsXtzadIfwJiZACDEuTeS37Db3JjNVEojMwktLS20rMwZ4qRBYk4hWVw5K1siswtT1+0e9gPRIiIiIjJ6aSYBMJYdlbK7zPp5Krl35bIBYO46Xq8ZenT8xpumsrss10g05pZSChjzDznckf0GpdmPUBN/zpL1FFbcQe46gLmsO1TDtMx5rKu4IzI6X7qzhRy64+cAksT/OrnWSZij+jelOn43pbmwe2eymOclb9+S9Ylxde6l4q4NvBFTZw7d7K1YD2truGeo5EZERERERqVrBgYGBkY6iM9bR0cHWVlZIx1GRNvWXF4vaNG3BImIiIiIzWi7b7VoudEVZXz7T2n7OkqVIIiIiIjIF4RmEkRERERERshovW/VTIKIiIiIiNgoSRARERERERslCSIiIiIiYqMkQUREREREbJQkiIiIiIiIjZIEERERERGxUZIgIiIiIiI2ShJERERERMRGSYKIiIiIiNhcO9IBXCkdHR0jHYKIiIiIyBfSlzZJmDBhwkiHICIiIiIyqJ6enpEOISktNxIRERERERslCSIiIiIiYqMkQUREREREbJQkiIiIiIiIjZIEERERERGxUZIgIiIiIiI2ShJERERERMRGSYKIiIiIiNgoSRARERERERslCSIiIiIiYqMkQURERGRU+5gXX+nk2bdHOg65mihJkC+OLh9VNQHbpvD+Kqr2h4ddRKDGg8dj/fMSGPqUKytJmwYT3l8VE7/H1nZ726rwdSXbHrOvy0eVtS0+hlZv4jZbPfa+M+Iyt7V64+rz4FnpI0wY30rr57jyYralakfSciMxBvDayjXq8rYm7UV8K+Ne+y4fVdb5cfVE+jih/pjYYsuJe10ggDeyzeyDuHZ4W41jUrav1Zuk31LUH/O62a+X+OMvr4/C+6uMeGLqCNTEXzsBvLHXRnyfxRyb9HVO9hp7ojGmvDa6fFTFtW/Qz4a46zu2XFt/pIo/9r2T7Lz/gvD+qsHLSvq+jb2uEq+LyGtntNZ+rVmvaVx74j9bojGlqMvWVyk+W98OM/aVHjovs0++tN4O8+CJj4e3L/wJe9PH8vgtf5zQRACuHekARP5YAjUedroO4Pc7jA3mjdeBrcU4Rja0YQnvr2JRsAy/v9ragm/lIryT/VTipZxa/H63savLR9VmH3O2FgP5rPZVU5xhKw3fyiYKfH6qM6ybAD+VM8x6nmmGpfNTRJJPfl49ja2VuGcYZR1tgPy8mCOePEB1UXyvho1zaeJoV7EZT4DG9nzyzSMCNZ7EdhRXga+a4oRyw/hWbsTXFd82oHUPm7JLKNnlI3xZr28A73Ko9ftxx9YxO0n9rV48vwxQXOG2F5GXDw1HCReZ9bY2EszLjzmghFp/JXFngd9PJUb/75lcTeWMaL/5dgUpyQ6yp7U4ZvvgEq6XLh9VxV6mWHVfRh+F91exkTX4KxzQdS5mTz757eWRa8em1Ytnl4sDfn+k7ECNh6r9B6ievCfF9VqJ319ptHnlHqZsjfbTUNcGedBkXvNDtcV2fbd6Yz4XzGRzazGOweKfDSytxV9hj//yrrXPIoxvc5L3LXtoKjyAf6sj8bps9ZrtLTNjPUcwb3Xc556ban9xtI6ao8wpcmB9xmw6BiXzzN2tyerC9r4J769iUU0g2j8AfMyLZy6xPv0Su95GN7sAtzj4xXD3OSbwi8IrH5JILM0kyOjV6r2MWQL76FjieQEa21ezJvbGdUYlfvMPpW3EtSaANZLqrYluixxjjuiG91fhrfHGjSQG8K6sMkblYs+xja5FY636ZTASTmIM9vj3POOi1vZH10HxVvPmLMtFfvu56EhzRjHVg96whAhSwBzz5to9r4Tg+2EgwFHW4N9RMmhvFxSWUH/EGlU9SlN2AQWDnmFxUVAITcet0flGgoUFuMw2Nrav5kBsGzOKqd7hYtMvL2/OJ3AkyOr7K5mf3cTR+NH2QTlx5QU5FznHQfHWJEmIqWRewq0+ZBdQQLTewJEgBYWuywnCrusoTdllVN5fQPDIcPshzNGGuOslo5jqmORkuH1kJQiJSZ+h4IlaWB4/cmwkNqufsF+D7gq/Uc5lX6/DuDayy1hT2MTGQT8zEq/vwJEgBewx33vlsKwYx1DxJ+EqnJMQf+x72vpMSvo+j4zCV7HH+kiInd2KcDAlO/b3fFxZwIzKFHGZSW/s+7kjSPOxTSxKMesQqNkI91sJ7lF4wk/t0pgDktblpjIu8c13OeM64xP2pv8pj+d+hdPvXoxufzvM2LpOxtZ18WxDl7Gc5u0wD77Sxdg6Y3lN54ku85jO6Oh6svO4yLPmcdFjP+bFV7p48JXOuFmMj3nxlTC/Nn/rPNEVqcuq26of4NcN0XITZ0Pi64iNw6jj1w0xS4XCPTz4Sg+d1mxBuIcHI8d38WIY20xCbPvHNly01xdTh8jnTUmCjF7J/hjVldumxBc902xsb4X5fj9+vx+/b7Uxkht7Xtc5gtlTkt+EdPnY+IyLWvP8WsrNG/56mOfH7z/A6vZyYyTVf4DVMTeA9cyP1BncZf5BP+aizO/HX+EkNHmNsd/vp3ZpPY2tEKgphx3GtjWuIM2DxhATf54L689uws1HRjHVT8DGpEtLmtlUPFgCZR4VDAFuilPcBNnMnk+JeZMXPt6Ea94ce1nPLEq5dGHK7AIIhgDzBm32lMFfoyxXZKbBXu4imgrXJN7Ad/nY2W4kQO77C2i6rATDQfHWNbA5eey2+pfXm4lVvCnMKYRgBxg3twXMmRy7v55y29KOwZe9BX65Cdc8N2QUU8bOxCVGSYUIEr1eEgyzj85Zo+6DclO5A8ptiW2I4DEXU6zXJnYpSk1giOs1WbxDXxsAjqI1FDRsHKSsZNd3M5uC5vvYbyU8Q8QP9s+i4k3Um9d0NObY93Qtrmf2EEj6Po/OXvn9a3C1m/2dInFyV0Svz8Z5sQmsuQxoeZDV97vN33fi8tlv3sPvB8l/8oD5uVVA0+aYRKTLx07KomXOKE6RIMfXZd+eLKn8dUs/M28eD44JrOQ/jBthLvKsH5qWZtK3dByu3oHI8fvS/5S+pZk8PqGHv/39VwguzaRvaSYrL/by7NspznsbCszj+u5Og99/ErmZv2deJn3fmUBmsubEseru81zL+ncvAhfhZrPcpens4lOakrz1rTqCDX3gseL4E7a+0oPrZqsssy+mR2PpfOdTZlrHL83ggdiuC/fwt2+NMduaSRN9ZrIxwMzp5ras/6RJzyrIFaDlRjJ6tXqpev8h+x+b2Cl+rFFOYIYbajx46swdeavtZWVMwdV+jjBu2x/dQGsAdxawdH7kD6nTlU/w/R5clDA/soQin4LZxplTssFacBEZSc6YQwF7CDEFIjfzDtxZPqo8m2iOHB/mXHs+rvuN3x2zC8i3Rg4TYgjDDEc0/mONhAAH4Ciqxl9k9ZHVxuKYJQPm2nB/JcmXG8Xd0JBk5M/S6sWzvN6If4cfY5GGExc7Odo1B4IFPFQER2PLSrncyGxLXSOBCmikjMoM8Frbk7xGdARpZoq93C4fVZuxzwxZtRxvovlYM4s8m8wtJQQq3InLe1IyZmgiPRlZ0hHfrgBezx4CRYlLhxyTXdQfCVBJIyyrxGG0MBJP0uVGSQVorIP6Og/15pZ8V3gYiZwTF9HrxRJuDRjvlWH1UT1NGMtwjOcfUs+oMKOS2iMevK210frNGRl3hrHf7680XrdfmoekuF6T9sswrg2Dg+InCqja7GPKsJdm5Mfc6FpxDyN+22dRiqVvkfe0m0q/G7p8ie/zfz9j+8yYU5hPkFQCeD07cfn8+M3lRlXvW9ekdd2az5M84aLpWDPNxR6MV7meKtcBqouqsRYsxn+uGAl/cfKqbeLq2hq7hK0Wf8L1eZGmDljf0cl6v7FlyfiPeYBLnM76Co8DcD0FX/+IXVj7zduTnv/Hvo/+k3110bH7JWn9kJWWeN4t46Ghk7Ed5oHj0vgHAMbguox1YOtvHm/8MOFPWPIuwHi+TZixdf9pHnFNJM4oq46PCfbCen+0rXAtK28Zy64zffyaizR1XEtBIWDe2Gfe9qdQ18lYv1n23Rk8EFt01lf4tvmja/w1nO7px8W1FNwS3SZyJWgmQUanLh9Vy6FsOKPaGMlC47zoTEJ+whFu5mdvsi9FaPVSvrzRGMWta4yM5oaCzbgmTxhWvbYlNwkjtwG8m2FNZCYBjOUCzeYoM+ZNjikhBttCBx56Mhg3WguBI/WR9ttnCJy48hiEE5dtSUx9XH0xZlRGZkOi684dzCmEpl/uIehKXGYxODfzl9bTWNMItuU6xmu0KLaNXT6qEkYrMW4wlwXtxxotMZZlWbNKfj8Hngyy09Y3DqZk19u2hY83QeEcHEmWeDhdiVdTRF6K0foZ8ympa8R7hJhE8/KF9+8kaI36xo5ID3mmgzmFcddLl4+Ny3dytGs4fQRQEnn/uSvKCBYPPuPhrqiF5eVmMuOgeJmLTZvtfRk+3kQzn+V6vbxrY01hE+VDzoCYJc+LWbLUdZSmYy6mZAwef3IxMw+WyJKqML6VVfi6SXyf/7fpuI4FI2l7KDhU3NF6rGvT3p8hgscwkzDzNd5RAktrqS5y2B9Cbm2kPpK0GEvUhrpek9ZlmVEZ9xyCofPEf3D6G+nmSHkmfUvHMvOtPn7tGMPMjk/NpTIf0/T7gYRzmfAnLBmXFplJ6FuayS/mpSU9r/NEF003R2cSlgzeFOASQbMpwYtJ6o40uocH3/1KdCZh3GBlXo8rHdZ7MmPa6+DbXE/B1y/R1PAp62Nu+g3jedw61jOGZS0X7UVG2mrEOXNC2pAtE/k8aCZBRiHr5rpy2Defjsku6pebo615JZRAwiiqu8JPWY0Hj8faEh3RXfNkFYusHUtr8c8A3zDqLaHRWMdsjtY7bLdRTlyUR0ZrS5Ya6/7dFbU0ejx4APLyyc/GuLFJEoOtjUXVHNhfhccTvYmIjmxXx7XNGPUvhhQ3duaIqzXKmKS+oThmF8AzTbh8xgOOsZqfWYTnmdgtJdT6H4r85p5XQvlyqK2wl+mu8FNra0fMLEiH/Vhr9Lpq/wGqi8xt5k1PZWycRWW44kb83RW1uDwxMeat5sBWB1BM9TJjaUnE0lpz1ia+XdZrnoyb+UvLKafWFouhnnJPvW1LqpmXow1Q8ER8sriTjfvDlJnLyKy5APJWc+CJ2HbHXy9mX3Z48Qyjj+LbU7mjEY/HS60v1fMVbip3lFC/3Px1RiX+ZH1Z4Waw6zWVQa+NuOVFjqI1rG5YRNMg5UWY15FVbskO86H1weLvOmcsN6qL7kqIP6OYNYVVkfd//pMHqP6WgzkJ73M37GiM1JOfl49rHtHZsrgHjCtjjrWuWwdrKFgZvTYjbUjC9vlDCbXWg+DmErU5Kc6zOIoGqavVi+fI/IQHlpt+D/fMuz5m23iWfaOLvz0xll94PmVsXSdwDeuzkoyIOybwD1/vwhUzk7Dek8njnnDCeZkTxkRH8Mddy3oYZFbGmIFw/aqTZcCScdcwM2WjxzCzo4+xdX1mfUAPpPoD9e3CsTRFZgaAcWkEvzOBzKlf4fSvPmXX3fYTO0904XrLSlKuMfb3hKPt/0ZM+7PG0ncLvHgmZcNEPjfXDAwMDJI+fzF1dHQwYcLwRoJlFIr74xio8dA4L8m3p4ywxG+hERGR4bvIs3WfUrDUwbf5mBdf+Qjmxa3J/1zPExmdenp6yMrKGukwEmgmQUafjGLKsj3R9dKfYZRbRERGO2NGwTZKPqwb/c96nohcDs0kiIiIiIiMkNE6k6AHl0VERERExEZJgoiIiIiI2ChJEBERERERGyUJIiIiIiJioyRBRERERERslCSIiIiIiIiNkgQREREREbFRkiAiIiIiIjZKEkRERERExObakQ7gSunp6RnpEEREREREvpCuGRgYGBjpIEREREREZPTQciMREREREbFRkiAiIiIiIjZKEkRERERExEZJgoiIiIiI2ChJEBERERERGyUJIiIiIiJioyRBRERERERslCSIiIiIiIiNkgQREREREbFRkiAiIiIiIjZKEkRERERExOb/A4OQfSCAq3mzAAAAAElFTkSuQmCC">
          <a:extLst>
            <a:ext uri="{FF2B5EF4-FFF2-40B4-BE49-F238E27FC236}">
              <a16:creationId xmlns:a16="http://schemas.microsoft.com/office/drawing/2014/main" id="{00000000-0008-0000-0100-000001040000}"/>
            </a:ext>
          </a:extLst>
        </xdr:cNvPr>
        <xdr:cNvSpPr>
          <a:spLocks noChangeAspect="1" noChangeArrowheads="1"/>
        </xdr:cNvSpPr>
      </xdr:nvSpPr>
      <xdr:spPr bwMode="auto">
        <a:xfrm>
          <a:off x="11658600" y="119814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110217</xdr:colOff>
      <xdr:row>43</xdr:row>
      <xdr:rowOff>230443</xdr:rowOff>
    </xdr:from>
    <xdr:to>
      <xdr:col>3</xdr:col>
      <xdr:colOff>4040445</xdr:colOff>
      <xdr:row>43</xdr:row>
      <xdr:rowOff>3103306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42"/>
        <a:stretch>
          <a:fillRect/>
        </a:stretch>
      </xdr:blipFill>
      <xdr:spPr>
        <a:xfrm>
          <a:off x="2537556" y="119999637"/>
          <a:ext cx="3930228" cy="2872863"/>
        </a:xfrm>
        <a:prstGeom prst="rect">
          <a:avLst/>
        </a:prstGeom>
      </xdr:spPr>
    </xdr:pic>
    <xdr:clientData/>
  </xdr:twoCellAnchor>
  <xdr:twoCellAnchor editAs="oneCell">
    <xdr:from>
      <xdr:col>3</xdr:col>
      <xdr:colOff>153629</xdr:colOff>
      <xdr:row>25</xdr:row>
      <xdr:rowOff>199718</xdr:rowOff>
    </xdr:from>
    <xdr:to>
      <xdr:col>3</xdr:col>
      <xdr:colOff>3994354</xdr:colOff>
      <xdr:row>25</xdr:row>
      <xdr:rowOff>2949678</xdr:rowOff>
    </xdr:to>
    <xdr:pic>
      <xdr:nvPicPr>
        <xdr:cNvPr id="52" name="Imagen 51">
          <a:extLst>
            <a:ext uri="{FF2B5EF4-FFF2-40B4-BE49-F238E27FC236}">
              <a16:creationId xmlns:a16="http://schemas.microsoft.com/office/drawing/2014/main" id="{00000000-0008-0000-0100-000034000000}"/>
            </a:ext>
          </a:extLst>
        </xdr:cNvPr>
        <xdr:cNvPicPr>
          <a:picLocks noChangeAspect="1"/>
        </xdr:cNvPicPr>
      </xdr:nvPicPr>
      <xdr:blipFill>
        <a:blip xmlns:r="http://schemas.openxmlformats.org/officeDocument/2006/relationships" r:embed="rId43"/>
        <a:stretch>
          <a:fillRect/>
        </a:stretch>
      </xdr:blipFill>
      <xdr:spPr>
        <a:xfrm>
          <a:off x="2580968" y="70930524"/>
          <a:ext cx="3840725" cy="2749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104688</xdr:colOff>
      <xdr:row>19</xdr:row>
      <xdr:rowOff>116160</xdr:rowOff>
    </xdr:from>
    <xdr:to>
      <xdr:col>3</xdr:col>
      <xdr:colOff>3985593</xdr:colOff>
      <xdr:row>19</xdr:row>
      <xdr:rowOff>3031738</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14513" y="43569210"/>
          <a:ext cx="3880905" cy="2915578"/>
        </a:xfrm>
        <a:prstGeom prst="rect">
          <a:avLst/>
        </a:prstGeom>
      </xdr:spPr>
    </xdr:pic>
    <xdr:clientData/>
  </xdr:twoCellAnchor>
  <xdr:twoCellAnchor editAs="oneCell">
    <xdr:from>
      <xdr:col>3</xdr:col>
      <xdr:colOff>58080</xdr:colOff>
      <xdr:row>20</xdr:row>
      <xdr:rowOff>69695</xdr:rowOff>
    </xdr:from>
    <xdr:to>
      <xdr:col>3</xdr:col>
      <xdr:colOff>3995854</xdr:colOff>
      <xdr:row>20</xdr:row>
      <xdr:rowOff>3146848</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2467905" y="46713620"/>
          <a:ext cx="3937774" cy="3077153"/>
        </a:xfrm>
        <a:prstGeom prst="rect">
          <a:avLst/>
        </a:prstGeom>
      </xdr:spPr>
    </xdr:pic>
    <xdr:clientData/>
  </xdr:twoCellAnchor>
  <xdr:twoCellAnchor editAs="oneCell">
    <xdr:from>
      <xdr:col>3</xdr:col>
      <xdr:colOff>81312</xdr:colOff>
      <xdr:row>21</xdr:row>
      <xdr:rowOff>139390</xdr:rowOff>
    </xdr:from>
    <xdr:to>
      <xdr:col>3</xdr:col>
      <xdr:colOff>3937774</xdr:colOff>
      <xdr:row>21</xdr:row>
      <xdr:rowOff>3093616</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2491137" y="49964665"/>
          <a:ext cx="3856462" cy="2954226"/>
        </a:xfrm>
        <a:prstGeom prst="rect">
          <a:avLst/>
        </a:prstGeom>
      </xdr:spPr>
    </xdr:pic>
    <xdr:clientData/>
  </xdr:twoCellAnchor>
  <xdr:twoCellAnchor editAs="oneCell">
    <xdr:from>
      <xdr:col>3</xdr:col>
      <xdr:colOff>127776</xdr:colOff>
      <xdr:row>22</xdr:row>
      <xdr:rowOff>81311</xdr:rowOff>
    </xdr:from>
    <xdr:to>
      <xdr:col>3</xdr:col>
      <xdr:colOff>3937775</xdr:colOff>
      <xdr:row>22</xdr:row>
      <xdr:rowOff>3089817</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2537601" y="53087936"/>
          <a:ext cx="3809999" cy="3008506"/>
        </a:xfrm>
        <a:prstGeom prst="rect">
          <a:avLst/>
        </a:prstGeom>
      </xdr:spPr>
    </xdr:pic>
    <xdr:clientData/>
  </xdr:twoCellAnchor>
  <xdr:twoCellAnchor editAs="oneCell">
    <xdr:from>
      <xdr:col>3</xdr:col>
      <xdr:colOff>92927</xdr:colOff>
      <xdr:row>23</xdr:row>
      <xdr:rowOff>139389</xdr:rowOff>
    </xdr:from>
    <xdr:to>
      <xdr:col>3</xdr:col>
      <xdr:colOff>3972045</xdr:colOff>
      <xdr:row>23</xdr:row>
      <xdr:rowOff>3066585</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a:stretch>
          <a:fillRect/>
        </a:stretch>
      </xdr:blipFill>
      <xdr:spPr>
        <a:xfrm>
          <a:off x="2502752" y="56327364"/>
          <a:ext cx="3879118" cy="2927196"/>
        </a:xfrm>
        <a:prstGeom prst="rect">
          <a:avLst/>
        </a:prstGeom>
      </xdr:spPr>
    </xdr:pic>
    <xdr:clientData/>
  </xdr:twoCellAnchor>
  <xdr:twoCellAnchor editAs="oneCell">
    <xdr:from>
      <xdr:col>3</xdr:col>
      <xdr:colOff>185854</xdr:colOff>
      <xdr:row>24</xdr:row>
      <xdr:rowOff>58079</xdr:rowOff>
    </xdr:from>
    <xdr:to>
      <xdr:col>3</xdr:col>
      <xdr:colOff>3816947</xdr:colOff>
      <xdr:row>24</xdr:row>
      <xdr:rowOff>3109109</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6"/>
        <a:stretch>
          <a:fillRect/>
        </a:stretch>
      </xdr:blipFill>
      <xdr:spPr>
        <a:xfrm>
          <a:off x="2595679" y="59427404"/>
          <a:ext cx="3631093" cy="3051030"/>
        </a:xfrm>
        <a:prstGeom prst="rect">
          <a:avLst/>
        </a:prstGeom>
      </xdr:spPr>
    </xdr:pic>
    <xdr:clientData/>
  </xdr:twoCellAnchor>
  <xdr:twoCellAnchor editAs="oneCell">
    <xdr:from>
      <xdr:col>3</xdr:col>
      <xdr:colOff>116159</xdr:colOff>
      <xdr:row>25</xdr:row>
      <xdr:rowOff>151006</xdr:rowOff>
    </xdr:from>
    <xdr:to>
      <xdr:col>3</xdr:col>
      <xdr:colOff>3937775</xdr:colOff>
      <xdr:row>25</xdr:row>
      <xdr:rowOff>3071726</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7"/>
        <a:stretch>
          <a:fillRect/>
        </a:stretch>
      </xdr:blipFill>
      <xdr:spPr>
        <a:xfrm>
          <a:off x="2525984" y="62701681"/>
          <a:ext cx="3821616" cy="2920720"/>
        </a:xfrm>
        <a:prstGeom prst="rect">
          <a:avLst/>
        </a:prstGeom>
      </xdr:spPr>
    </xdr:pic>
    <xdr:clientData/>
  </xdr:twoCellAnchor>
  <xdr:twoCellAnchor editAs="oneCell">
    <xdr:from>
      <xdr:col>3</xdr:col>
      <xdr:colOff>104542</xdr:colOff>
      <xdr:row>27</xdr:row>
      <xdr:rowOff>104543</xdr:rowOff>
    </xdr:from>
    <xdr:to>
      <xdr:col>3</xdr:col>
      <xdr:colOff>3926158</xdr:colOff>
      <xdr:row>27</xdr:row>
      <xdr:rowOff>3025263</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7"/>
        <a:stretch>
          <a:fillRect/>
        </a:stretch>
      </xdr:blipFill>
      <xdr:spPr>
        <a:xfrm>
          <a:off x="2514367" y="65836568"/>
          <a:ext cx="3821616" cy="2920720"/>
        </a:xfrm>
        <a:prstGeom prst="rect">
          <a:avLst/>
        </a:prstGeom>
      </xdr:spPr>
    </xdr:pic>
    <xdr:clientData/>
  </xdr:twoCellAnchor>
  <xdr:twoCellAnchor editAs="oneCell">
    <xdr:from>
      <xdr:col>3</xdr:col>
      <xdr:colOff>162622</xdr:colOff>
      <xdr:row>28</xdr:row>
      <xdr:rowOff>177734</xdr:rowOff>
    </xdr:from>
    <xdr:to>
      <xdr:col>3</xdr:col>
      <xdr:colOff>3981859</xdr:colOff>
      <xdr:row>28</xdr:row>
      <xdr:rowOff>3054970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8"/>
        <a:stretch>
          <a:fillRect/>
        </a:stretch>
      </xdr:blipFill>
      <xdr:spPr>
        <a:xfrm>
          <a:off x="2572447" y="69091109"/>
          <a:ext cx="3819237" cy="2877236"/>
        </a:xfrm>
        <a:prstGeom prst="rect">
          <a:avLst/>
        </a:prstGeom>
      </xdr:spPr>
    </xdr:pic>
    <xdr:clientData/>
  </xdr:twoCellAnchor>
  <xdr:twoCellAnchor editAs="oneCell">
    <xdr:from>
      <xdr:col>3</xdr:col>
      <xdr:colOff>92928</xdr:colOff>
      <xdr:row>29</xdr:row>
      <xdr:rowOff>162623</xdr:rowOff>
    </xdr:from>
    <xdr:to>
      <xdr:col>3</xdr:col>
      <xdr:colOff>3820878</xdr:colOff>
      <xdr:row>29</xdr:row>
      <xdr:rowOff>2869117</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9"/>
        <a:stretch>
          <a:fillRect/>
        </a:stretch>
      </xdr:blipFill>
      <xdr:spPr>
        <a:xfrm>
          <a:off x="2502753" y="72257348"/>
          <a:ext cx="3727950" cy="2706494"/>
        </a:xfrm>
        <a:prstGeom prst="rect">
          <a:avLst/>
        </a:prstGeom>
      </xdr:spPr>
    </xdr:pic>
    <xdr:clientData/>
  </xdr:twoCellAnchor>
  <xdr:twoCellAnchor editAs="oneCell">
    <xdr:from>
      <xdr:col>3</xdr:col>
      <xdr:colOff>69696</xdr:colOff>
      <xdr:row>30</xdr:row>
      <xdr:rowOff>46464</xdr:rowOff>
    </xdr:from>
    <xdr:to>
      <xdr:col>3</xdr:col>
      <xdr:colOff>3984238</xdr:colOff>
      <xdr:row>30</xdr:row>
      <xdr:rowOff>2827823</xdr:rowOff>
    </xdr:to>
    <xdr:pic>
      <xdr:nvPicPr>
        <xdr:cNvPr id="12" name="Imagen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0"/>
        <a:stretch>
          <a:fillRect/>
        </a:stretch>
      </xdr:blipFill>
      <xdr:spPr>
        <a:xfrm>
          <a:off x="2479521" y="75322539"/>
          <a:ext cx="3914542" cy="2781359"/>
        </a:xfrm>
        <a:prstGeom prst="rect">
          <a:avLst/>
        </a:prstGeom>
      </xdr:spPr>
    </xdr:pic>
    <xdr:clientData/>
  </xdr:twoCellAnchor>
  <xdr:twoCellAnchor editAs="oneCell">
    <xdr:from>
      <xdr:col>3</xdr:col>
      <xdr:colOff>81311</xdr:colOff>
      <xdr:row>31</xdr:row>
      <xdr:rowOff>250789</xdr:rowOff>
    </xdr:from>
    <xdr:to>
      <xdr:col>3</xdr:col>
      <xdr:colOff>3937774</xdr:colOff>
      <xdr:row>31</xdr:row>
      <xdr:rowOff>2893588</xdr:rowOff>
    </xdr:to>
    <xdr:pic>
      <xdr:nvPicPr>
        <xdr:cNvPr id="13" name="Imagen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1"/>
        <a:stretch>
          <a:fillRect/>
        </a:stretch>
      </xdr:blipFill>
      <xdr:spPr>
        <a:xfrm>
          <a:off x="2491136" y="78708214"/>
          <a:ext cx="3856463" cy="2642799"/>
        </a:xfrm>
        <a:prstGeom prst="rect">
          <a:avLst/>
        </a:prstGeom>
      </xdr:spPr>
    </xdr:pic>
    <xdr:clientData/>
  </xdr:twoCellAnchor>
  <xdr:twoCellAnchor editAs="oneCell">
    <xdr:from>
      <xdr:col>3</xdr:col>
      <xdr:colOff>92927</xdr:colOff>
      <xdr:row>35</xdr:row>
      <xdr:rowOff>174237</xdr:rowOff>
    </xdr:from>
    <xdr:to>
      <xdr:col>3</xdr:col>
      <xdr:colOff>3987330</xdr:colOff>
      <xdr:row>35</xdr:row>
      <xdr:rowOff>2992296</xdr:rowOff>
    </xdr:to>
    <xdr:pic>
      <xdr:nvPicPr>
        <xdr:cNvPr id="14" name="Imagen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2"/>
        <a:stretch>
          <a:fillRect/>
        </a:stretch>
      </xdr:blipFill>
      <xdr:spPr>
        <a:xfrm>
          <a:off x="2502752" y="81813012"/>
          <a:ext cx="3894403" cy="2818059"/>
        </a:xfrm>
        <a:prstGeom prst="rect">
          <a:avLst/>
        </a:prstGeom>
      </xdr:spPr>
    </xdr:pic>
    <xdr:clientData/>
  </xdr:twoCellAnchor>
  <xdr:twoCellAnchor editAs="oneCell">
    <xdr:from>
      <xdr:col>3</xdr:col>
      <xdr:colOff>104542</xdr:colOff>
      <xdr:row>36</xdr:row>
      <xdr:rowOff>174238</xdr:rowOff>
    </xdr:from>
    <xdr:to>
      <xdr:col>3</xdr:col>
      <xdr:colOff>3984231</xdr:colOff>
      <xdr:row>36</xdr:row>
      <xdr:rowOff>3020122</xdr:rowOff>
    </xdr:to>
    <xdr:pic>
      <xdr:nvPicPr>
        <xdr:cNvPr id="15" name="Imagen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3"/>
        <a:stretch>
          <a:fillRect/>
        </a:stretch>
      </xdr:blipFill>
      <xdr:spPr>
        <a:xfrm>
          <a:off x="2514367" y="84994363"/>
          <a:ext cx="3879689" cy="2845884"/>
        </a:xfrm>
        <a:prstGeom prst="rect">
          <a:avLst/>
        </a:prstGeom>
      </xdr:spPr>
    </xdr:pic>
    <xdr:clientData/>
  </xdr:twoCellAnchor>
  <xdr:twoCellAnchor editAs="oneCell">
    <xdr:from>
      <xdr:col>3</xdr:col>
      <xdr:colOff>58079</xdr:colOff>
      <xdr:row>37</xdr:row>
      <xdr:rowOff>127775</xdr:rowOff>
    </xdr:from>
    <xdr:to>
      <xdr:col>3</xdr:col>
      <xdr:colOff>3949390</xdr:colOff>
      <xdr:row>37</xdr:row>
      <xdr:rowOff>3089292</xdr:rowOff>
    </xdr:to>
    <xdr:pic>
      <xdr:nvPicPr>
        <xdr:cNvPr id="16" name="Imagen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4"/>
        <a:stretch>
          <a:fillRect/>
        </a:stretch>
      </xdr:blipFill>
      <xdr:spPr>
        <a:xfrm>
          <a:off x="2467904" y="88129250"/>
          <a:ext cx="3891311" cy="2961517"/>
        </a:xfrm>
        <a:prstGeom prst="rect">
          <a:avLst/>
        </a:prstGeom>
      </xdr:spPr>
    </xdr:pic>
    <xdr:clientData/>
  </xdr:twoCellAnchor>
  <xdr:twoCellAnchor editAs="oneCell">
    <xdr:from>
      <xdr:col>3</xdr:col>
      <xdr:colOff>116158</xdr:colOff>
      <xdr:row>38</xdr:row>
      <xdr:rowOff>278781</xdr:rowOff>
    </xdr:from>
    <xdr:to>
      <xdr:col>3</xdr:col>
      <xdr:colOff>3995853</xdr:colOff>
      <xdr:row>38</xdr:row>
      <xdr:rowOff>3050784</xdr:rowOff>
    </xdr:to>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5"/>
        <a:stretch>
          <a:fillRect/>
        </a:stretch>
      </xdr:blipFill>
      <xdr:spPr>
        <a:xfrm>
          <a:off x="2525983" y="91461606"/>
          <a:ext cx="3879695" cy="2772003"/>
        </a:xfrm>
        <a:prstGeom prst="rect">
          <a:avLst/>
        </a:prstGeom>
      </xdr:spPr>
    </xdr:pic>
    <xdr:clientData/>
  </xdr:twoCellAnchor>
  <xdr:twoCellAnchor editAs="oneCell">
    <xdr:from>
      <xdr:col>3</xdr:col>
      <xdr:colOff>69696</xdr:colOff>
      <xdr:row>39</xdr:row>
      <xdr:rowOff>104543</xdr:rowOff>
    </xdr:from>
    <xdr:to>
      <xdr:col>3</xdr:col>
      <xdr:colOff>3961007</xdr:colOff>
      <xdr:row>39</xdr:row>
      <xdr:rowOff>3111813</xdr:rowOff>
    </xdr:to>
    <xdr:pic>
      <xdr:nvPicPr>
        <xdr:cNvPr id="18" name="Imagen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6"/>
        <a:stretch>
          <a:fillRect/>
        </a:stretch>
      </xdr:blipFill>
      <xdr:spPr>
        <a:xfrm>
          <a:off x="2479521" y="94468718"/>
          <a:ext cx="3891311" cy="3007270"/>
        </a:xfrm>
        <a:prstGeom prst="rect">
          <a:avLst/>
        </a:prstGeom>
      </xdr:spPr>
    </xdr:pic>
    <xdr:clientData/>
  </xdr:twoCellAnchor>
  <xdr:twoCellAnchor editAs="oneCell">
    <xdr:from>
      <xdr:col>3</xdr:col>
      <xdr:colOff>164081</xdr:colOff>
      <xdr:row>40</xdr:row>
      <xdr:rowOff>232317</xdr:rowOff>
    </xdr:from>
    <xdr:to>
      <xdr:col>3</xdr:col>
      <xdr:colOff>3949391</xdr:colOff>
      <xdr:row>40</xdr:row>
      <xdr:rowOff>3040431</xdr:rowOff>
    </xdr:to>
    <xdr:pic>
      <xdr:nvPicPr>
        <xdr:cNvPr id="19" name="Imagen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7"/>
        <a:stretch>
          <a:fillRect/>
        </a:stretch>
      </xdr:blipFill>
      <xdr:spPr>
        <a:xfrm>
          <a:off x="2573906" y="97777842"/>
          <a:ext cx="3785310" cy="2808114"/>
        </a:xfrm>
        <a:prstGeom prst="rect">
          <a:avLst/>
        </a:prstGeom>
      </xdr:spPr>
    </xdr:pic>
    <xdr:clientData/>
  </xdr:twoCellAnchor>
  <xdr:twoCellAnchor editAs="oneCell">
    <xdr:from>
      <xdr:col>3</xdr:col>
      <xdr:colOff>139391</xdr:colOff>
      <xdr:row>43</xdr:row>
      <xdr:rowOff>139389</xdr:rowOff>
    </xdr:from>
    <xdr:to>
      <xdr:col>3</xdr:col>
      <xdr:colOff>3937775</xdr:colOff>
      <xdr:row>43</xdr:row>
      <xdr:rowOff>3068576</xdr:rowOff>
    </xdr:to>
    <xdr:pic>
      <xdr:nvPicPr>
        <xdr:cNvPr id="20" name="Imagen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8"/>
        <a:stretch>
          <a:fillRect/>
        </a:stretch>
      </xdr:blipFill>
      <xdr:spPr>
        <a:xfrm>
          <a:off x="2549216" y="104047614"/>
          <a:ext cx="3798384" cy="2929187"/>
        </a:xfrm>
        <a:prstGeom prst="rect">
          <a:avLst/>
        </a:prstGeom>
      </xdr:spPr>
    </xdr:pic>
    <xdr:clientData/>
  </xdr:twoCellAnchor>
  <xdr:twoCellAnchor editAs="oneCell">
    <xdr:from>
      <xdr:col>3</xdr:col>
      <xdr:colOff>137351</xdr:colOff>
      <xdr:row>45</xdr:row>
      <xdr:rowOff>243931</xdr:rowOff>
    </xdr:from>
    <xdr:to>
      <xdr:col>3</xdr:col>
      <xdr:colOff>3897476</xdr:colOff>
      <xdr:row>45</xdr:row>
      <xdr:rowOff>2985274</xdr:rowOff>
    </xdr:to>
    <xdr:pic>
      <xdr:nvPicPr>
        <xdr:cNvPr id="22" name="Imagen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9"/>
        <a:stretch>
          <a:fillRect/>
        </a:stretch>
      </xdr:blipFill>
      <xdr:spPr>
        <a:xfrm>
          <a:off x="2547176" y="110514856"/>
          <a:ext cx="3760125" cy="2741343"/>
        </a:xfrm>
        <a:prstGeom prst="rect">
          <a:avLst/>
        </a:prstGeom>
      </xdr:spPr>
    </xdr:pic>
    <xdr:clientData/>
  </xdr:twoCellAnchor>
  <xdr:twoCellAnchor editAs="oneCell">
    <xdr:from>
      <xdr:col>3</xdr:col>
      <xdr:colOff>80494</xdr:colOff>
      <xdr:row>3</xdr:row>
      <xdr:rowOff>92397</xdr:rowOff>
    </xdr:from>
    <xdr:to>
      <xdr:col>3</xdr:col>
      <xdr:colOff>4025079</xdr:colOff>
      <xdr:row>3</xdr:row>
      <xdr:rowOff>3092504</xdr:rowOff>
    </xdr:to>
    <xdr:pic>
      <xdr:nvPicPr>
        <xdr:cNvPr id="23" name="Imagen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20"/>
        <a:stretch>
          <a:fillRect/>
        </a:stretch>
      </xdr:blipFill>
      <xdr:spPr>
        <a:xfrm>
          <a:off x="2507833" y="799091"/>
          <a:ext cx="3944585" cy="3000107"/>
        </a:xfrm>
        <a:prstGeom prst="rect">
          <a:avLst/>
        </a:prstGeom>
      </xdr:spPr>
    </xdr:pic>
    <xdr:clientData/>
  </xdr:twoCellAnchor>
  <xdr:twoCellAnchor editAs="oneCell">
    <xdr:from>
      <xdr:col>3</xdr:col>
      <xdr:colOff>107325</xdr:colOff>
      <xdr:row>4</xdr:row>
      <xdr:rowOff>159668</xdr:rowOff>
    </xdr:from>
    <xdr:to>
      <xdr:col>3</xdr:col>
      <xdr:colOff>4091727</xdr:colOff>
      <xdr:row>4</xdr:row>
      <xdr:rowOff>2977941</xdr:rowOff>
    </xdr:to>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21"/>
        <a:stretch>
          <a:fillRect/>
        </a:stretch>
      </xdr:blipFill>
      <xdr:spPr>
        <a:xfrm>
          <a:off x="2517150" y="4045868"/>
          <a:ext cx="3984402" cy="2818273"/>
        </a:xfrm>
        <a:prstGeom prst="rect">
          <a:avLst/>
        </a:prstGeom>
      </xdr:spPr>
    </xdr:pic>
    <xdr:clientData/>
  </xdr:twoCellAnchor>
  <xdr:twoCellAnchor editAs="oneCell">
    <xdr:from>
      <xdr:col>3</xdr:col>
      <xdr:colOff>93908</xdr:colOff>
      <xdr:row>5</xdr:row>
      <xdr:rowOff>159395</xdr:rowOff>
    </xdr:from>
    <xdr:to>
      <xdr:col>3</xdr:col>
      <xdr:colOff>4051480</xdr:colOff>
      <xdr:row>5</xdr:row>
      <xdr:rowOff>3098979</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22"/>
        <a:stretch>
          <a:fillRect/>
        </a:stretch>
      </xdr:blipFill>
      <xdr:spPr>
        <a:xfrm>
          <a:off x="2503733" y="7226945"/>
          <a:ext cx="3957572" cy="2939584"/>
        </a:xfrm>
        <a:prstGeom prst="rect">
          <a:avLst/>
        </a:prstGeom>
      </xdr:spPr>
    </xdr:pic>
    <xdr:clientData/>
  </xdr:twoCellAnchor>
  <xdr:twoCellAnchor editAs="oneCell">
    <xdr:from>
      <xdr:col>3</xdr:col>
      <xdr:colOff>107323</xdr:colOff>
      <xdr:row>6</xdr:row>
      <xdr:rowOff>156928</xdr:rowOff>
    </xdr:from>
    <xdr:to>
      <xdr:col>3</xdr:col>
      <xdr:colOff>3984401</xdr:colOff>
      <xdr:row>6</xdr:row>
      <xdr:rowOff>3049694</xdr:rowOff>
    </xdr:to>
    <xdr:pic>
      <xdr:nvPicPr>
        <xdr:cNvPr id="26" name="Imagen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23"/>
        <a:stretch>
          <a:fillRect/>
        </a:stretch>
      </xdr:blipFill>
      <xdr:spPr>
        <a:xfrm>
          <a:off x="2517148" y="10405828"/>
          <a:ext cx="3877078" cy="2892766"/>
        </a:xfrm>
        <a:prstGeom prst="rect">
          <a:avLst/>
        </a:prstGeom>
      </xdr:spPr>
    </xdr:pic>
    <xdr:clientData/>
  </xdr:twoCellAnchor>
  <xdr:twoCellAnchor editAs="oneCell">
    <xdr:from>
      <xdr:col>3</xdr:col>
      <xdr:colOff>93909</xdr:colOff>
      <xdr:row>7</xdr:row>
      <xdr:rowOff>130562</xdr:rowOff>
    </xdr:from>
    <xdr:to>
      <xdr:col>3</xdr:col>
      <xdr:colOff>3997817</xdr:colOff>
      <xdr:row>7</xdr:row>
      <xdr:rowOff>3057474</xdr:rowOff>
    </xdr:to>
    <xdr:pic>
      <xdr:nvPicPr>
        <xdr:cNvPr id="27" name="Imagen 26">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24"/>
        <a:stretch>
          <a:fillRect/>
        </a:stretch>
      </xdr:blipFill>
      <xdr:spPr>
        <a:xfrm>
          <a:off x="2503734" y="13560812"/>
          <a:ext cx="3903908" cy="2926912"/>
        </a:xfrm>
        <a:prstGeom prst="rect">
          <a:avLst/>
        </a:prstGeom>
      </xdr:spPr>
    </xdr:pic>
    <xdr:clientData/>
  </xdr:twoCellAnchor>
  <xdr:twoCellAnchor editAs="oneCell">
    <xdr:from>
      <xdr:col>3</xdr:col>
      <xdr:colOff>120739</xdr:colOff>
      <xdr:row>8</xdr:row>
      <xdr:rowOff>154255</xdr:rowOff>
    </xdr:from>
    <xdr:to>
      <xdr:col>3</xdr:col>
      <xdr:colOff>4024647</xdr:colOff>
      <xdr:row>8</xdr:row>
      <xdr:rowOff>3058732</xdr:rowOff>
    </xdr:to>
    <xdr:pic>
      <xdr:nvPicPr>
        <xdr:cNvPr id="28" name="Imagen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25"/>
        <a:stretch>
          <a:fillRect/>
        </a:stretch>
      </xdr:blipFill>
      <xdr:spPr>
        <a:xfrm>
          <a:off x="2530564" y="16765855"/>
          <a:ext cx="3903908" cy="2904477"/>
        </a:xfrm>
        <a:prstGeom prst="rect">
          <a:avLst/>
        </a:prstGeom>
      </xdr:spPr>
    </xdr:pic>
    <xdr:clientData/>
  </xdr:twoCellAnchor>
  <xdr:twoCellAnchor editAs="oneCell">
    <xdr:from>
      <xdr:col>3</xdr:col>
      <xdr:colOff>67076</xdr:colOff>
      <xdr:row>9</xdr:row>
      <xdr:rowOff>188955</xdr:rowOff>
    </xdr:from>
    <xdr:to>
      <xdr:col>3</xdr:col>
      <xdr:colOff>4064893</xdr:colOff>
      <xdr:row>9</xdr:row>
      <xdr:rowOff>3032215</xdr:rowOff>
    </xdr:to>
    <xdr:pic>
      <xdr:nvPicPr>
        <xdr:cNvPr id="29" name="Imagen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26"/>
        <a:stretch>
          <a:fillRect/>
        </a:stretch>
      </xdr:blipFill>
      <xdr:spPr>
        <a:xfrm>
          <a:off x="2476901" y="19981905"/>
          <a:ext cx="3997817" cy="2843260"/>
        </a:xfrm>
        <a:prstGeom prst="rect">
          <a:avLst/>
        </a:prstGeom>
      </xdr:spPr>
    </xdr:pic>
    <xdr:clientData/>
  </xdr:twoCellAnchor>
  <xdr:twoCellAnchor editAs="oneCell">
    <xdr:from>
      <xdr:col>3</xdr:col>
      <xdr:colOff>41385</xdr:colOff>
      <xdr:row>10</xdr:row>
      <xdr:rowOff>174402</xdr:rowOff>
    </xdr:from>
    <xdr:to>
      <xdr:col>3</xdr:col>
      <xdr:colOff>4051478</xdr:colOff>
      <xdr:row>10</xdr:row>
      <xdr:rowOff>2980475</xdr:rowOff>
    </xdr:to>
    <xdr:pic>
      <xdr:nvPicPr>
        <xdr:cNvPr id="30" name="Imagen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27"/>
        <a:stretch>
          <a:fillRect/>
        </a:stretch>
      </xdr:blipFill>
      <xdr:spPr>
        <a:xfrm>
          <a:off x="2451210" y="23148702"/>
          <a:ext cx="4010093" cy="2806073"/>
        </a:xfrm>
        <a:prstGeom prst="rect">
          <a:avLst/>
        </a:prstGeom>
      </xdr:spPr>
    </xdr:pic>
    <xdr:clientData/>
  </xdr:twoCellAnchor>
  <xdr:twoCellAnchor editAs="oneCell">
    <xdr:from>
      <xdr:col>3</xdr:col>
      <xdr:colOff>114061</xdr:colOff>
      <xdr:row>11</xdr:row>
      <xdr:rowOff>201231</xdr:rowOff>
    </xdr:from>
    <xdr:to>
      <xdr:col>3</xdr:col>
      <xdr:colOff>4091725</xdr:colOff>
      <xdr:row>11</xdr:row>
      <xdr:rowOff>3073877</xdr:rowOff>
    </xdr:to>
    <xdr:pic>
      <xdr:nvPicPr>
        <xdr:cNvPr id="31" name="Imagen 30">
          <a:extLst>
            <a:ext uri="{FF2B5EF4-FFF2-40B4-BE49-F238E27FC236}">
              <a16:creationId xmlns:a16="http://schemas.microsoft.com/office/drawing/2014/main" id="{00000000-0008-0000-0200-00001F000000}"/>
            </a:ext>
          </a:extLst>
        </xdr:cNvPr>
        <xdr:cNvPicPr>
          <a:picLocks noChangeAspect="1"/>
        </xdr:cNvPicPr>
      </xdr:nvPicPr>
      <xdr:blipFill>
        <a:blip xmlns:r="http://schemas.openxmlformats.org/officeDocument/2006/relationships" r:embed="rId28"/>
        <a:stretch>
          <a:fillRect/>
        </a:stretch>
      </xdr:blipFill>
      <xdr:spPr>
        <a:xfrm>
          <a:off x="2523886" y="26356881"/>
          <a:ext cx="3977664" cy="2872646"/>
        </a:xfrm>
        <a:prstGeom prst="rect">
          <a:avLst/>
        </a:prstGeom>
      </xdr:spPr>
    </xdr:pic>
    <xdr:clientData/>
  </xdr:twoCellAnchor>
  <xdr:twoCellAnchor editAs="oneCell">
    <xdr:from>
      <xdr:col>3</xdr:col>
      <xdr:colOff>160986</xdr:colOff>
      <xdr:row>12</xdr:row>
      <xdr:rowOff>241931</xdr:rowOff>
    </xdr:from>
    <xdr:to>
      <xdr:col>3</xdr:col>
      <xdr:colOff>4011232</xdr:colOff>
      <xdr:row>12</xdr:row>
      <xdr:rowOff>3012116</xdr:rowOff>
    </xdr:to>
    <xdr:pic>
      <xdr:nvPicPr>
        <xdr:cNvPr id="32" name="Imagen 31">
          <a:extLst>
            <a:ext uri="{FF2B5EF4-FFF2-40B4-BE49-F238E27FC236}">
              <a16:creationId xmlns:a16="http://schemas.microsoft.com/office/drawing/2014/main" id="{00000000-0008-0000-0200-000020000000}"/>
            </a:ext>
          </a:extLst>
        </xdr:cNvPr>
        <xdr:cNvPicPr>
          <a:picLocks noChangeAspect="1"/>
        </xdr:cNvPicPr>
      </xdr:nvPicPr>
      <xdr:blipFill>
        <a:blip xmlns:r="http://schemas.openxmlformats.org/officeDocument/2006/relationships" r:embed="rId29"/>
        <a:stretch>
          <a:fillRect/>
        </a:stretch>
      </xdr:blipFill>
      <xdr:spPr>
        <a:xfrm>
          <a:off x="2588325" y="29569713"/>
          <a:ext cx="3850246" cy="2770185"/>
        </a:xfrm>
        <a:prstGeom prst="rect">
          <a:avLst/>
        </a:prstGeom>
      </xdr:spPr>
    </xdr:pic>
    <xdr:clientData/>
  </xdr:twoCellAnchor>
  <xdr:twoCellAnchor editAs="oneCell">
    <xdr:from>
      <xdr:col>3</xdr:col>
      <xdr:colOff>93906</xdr:colOff>
      <xdr:row>13</xdr:row>
      <xdr:rowOff>172591</xdr:rowOff>
    </xdr:from>
    <xdr:to>
      <xdr:col>3</xdr:col>
      <xdr:colOff>4051477</xdr:colOff>
      <xdr:row>13</xdr:row>
      <xdr:rowOff>2970774</xdr:rowOff>
    </xdr:to>
    <xdr:pic>
      <xdr:nvPicPr>
        <xdr:cNvPr id="33" name="Imagen 32">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30"/>
        <a:stretch>
          <a:fillRect/>
        </a:stretch>
      </xdr:blipFill>
      <xdr:spPr>
        <a:xfrm>
          <a:off x="2503731" y="32690941"/>
          <a:ext cx="3957571" cy="2798183"/>
        </a:xfrm>
        <a:prstGeom prst="rect">
          <a:avLst/>
        </a:prstGeom>
      </xdr:spPr>
    </xdr:pic>
    <xdr:clientData/>
  </xdr:twoCellAnchor>
  <xdr:twoCellAnchor editAs="oneCell">
    <xdr:from>
      <xdr:col>3</xdr:col>
      <xdr:colOff>204678</xdr:colOff>
      <xdr:row>14</xdr:row>
      <xdr:rowOff>147570</xdr:rowOff>
    </xdr:from>
    <xdr:to>
      <xdr:col>3</xdr:col>
      <xdr:colOff>3978992</xdr:colOff>
      <xdr:row>14</xdr:row>
      <xdr:rowOff>3042273</xdr:rowOff>
    </xdr:to>
    <xdr:pic>
      <xdr:nvPicPr>
        <xdr:cNvPr id="35" name="Imagen 34">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31"/>
        <a:stretch>
          <a:fillRect/>
        </a:stretch>
      </xdr:blipFill>
      <xdr:spPr>
        <a:xfrm>
          <a:off x="2632017" y="39092530"/>
          <a:ext cx="3774314" cy="2894703"/>
        </a:xfrm>
        <a:prstGeom prst="rect">
          <a:avLst/>
        </a:prstGeom>
      </xdr:spPr>
    </xdr:pic>
    <xdr:clientData/>
  </xdr:twoCellAnchor>
  <xdr:twoCellAnchor editAs="oneCell">
    <xdr:from>
      <xdr:col>3</xdr:col>
      <xdr:colOff>203545</xdr:colOff>
      <xdr:row>18</xdr:row>
      <xdr:rowOff>53663</xdr:rowOff>
    </xdr:from>
    <xdr:to>
      <xdr:col>3</xdr:col>
      <xdr:colOff>4024648</xdr:colOff>
      <xdr:row>18</xdr:row>
      <xdr:rowOff>3288422</xdr:rowOff>
    </xdr:to>
    <xdr:pic>
      <xdr:nvPicPr>
        <xdr:cNvPr id="36" name="Imagen 35">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32"/>
        <a:stretch>
          <a:fillRect/>
        </a:stretch>
      </xdr:blipFill>
      <xdr:spPr>
        <a:xfrm>
          <a:off x="2613370" y="40096763"/>
          <a:ext cx="3821103" cy="3234759"/>
        </a:xfrm>
        <a:prstGeom prst="rect">
          <a:avLst/>
        </a:prstGeom>
      </xdr:spPr>
    </xdr:pic>
    <xdr:clientData/>
  </xdr:twoCellAnchor>
  <xdr:twoCellAnchor editAs="oneCell">
    <xdr:from>
      <xdr:col>3</xdr:col>
      <xdr:colOff>107324</xdr:colOff>
      <xdr:row>41</xdr:row>
      <xdr:rowOff>85672</xdr:rowOff>
    </xdr:from>
    <xdr:to>
      <xdr:col>3</xdr:col>
      <xdr:colOff>3997817</xdr:colOff>
      <xdr:row>41</xdr:row>
      <xdr:rowOff>3119308</xdr:rowOff>
    </xdr:to>
    <xdr:pic>
      <xdr:nvPicPr>
        <xdr:cNvPr id="37" name="Imagen 36">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33"/>
        <a:stretch>
          <a:fillRect/>
        </a:stretch>
      </xdr:blipFill>
      <xdr:spPr>
        <a:xfrm>
          <a:off x="2517149" y="100812547"/>
          <a:ext cx="3890493" cy="3033636"/>
        </a:xfrm>
        <a:prstGeom prst="rect">
          <a:avLst/>
        </a:prstGeom>
      </xdr:spPr>
    </xdr:pic>
    <xdr:clientData/>
  </xdr:twoCellAnchor>
  <xdr:twoCellAnchor editAs="oneCell">
    <xdr:from>
      <xdr:col>3</xdr:col>
      <xdr:colOff>53663</xdr:colOff>
      <xdr:row>46</xdr:row>
      <xdr:rowOff>131543</xdr:rowOff>
    </xdr:from>
    <xdr:to>
      <xdr:col>3</xdr:col>
      <xdr:colOff>4011233</xdr:colOff>
      <xdr:row>46</xdr:row>
      <xdr:rowOff>3059613</xdr:rowOff>
    </xdr:to>
    <xdr:pic>
      <xdr:nvPicPr>
        <xdr:cNvPr id="38" name="Imagen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34"/>
        <a:stretch>
          <a:fillRect/>
        </a:stretch>
      </xdr:blipFill>
      <xdr:spPr>
        <a:xfrm>
          <a:off x="2463488" y="113583818"/>
          <a:ext cx="3957570" cy="2928070"/>
        </a:xfrm>
        <a:prstGeom prst="rect">
          <a:avLst/>
        </a:prstGeom>
      </xdr:spPr>
    </xdr:pic>
    <xdr:clientData/>
  </xdr:twoCellAnchor>
  <xdr:twoCellAnchor editAs="oneCell">
    <xdr:from>
      <xdr:col>3</xdr:col>
      <xdr:colOff>153629</xdr:colOff>
      <xdr:row>57</xdr:row>
      <xdr:rowOff>215081</xdr:rowOff>
    </xdr:from>
    <xdr:to>
      <xdr:col>3</xdr:col>
      <xdr:colOff>4018451</xdr:colOff>
      <xdr:row>57</xdr:row>
      <xdr:rowOff>3029477</xdr:rowOff>
    </xdr:to>
    <xdr:pic>
      <xdr:nvPicPr>
        <xdr:cNvPr id="39" name="Imagen 38">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35"/>
        <a:stretch>
          <a:fillRect/>
        </a:stretch>
      </xdr:blipFill>
      <xdr:spPr>
        <a:xfrm>
          <a:off x="2563454" y="130850456"/>
          <a:ext cx="3864822" cy="2814396"/>
        </a:xfrm>
        <a:prstGeom prst="rect">
          <a:avLst/>
        </a:prstGeom>
      </xdr:spPr>
    </xdr:pic>
    <xdr:clientData/>
  </xdr:twoCellAnchor>
  <xdr:twoCellAnchor editAs="oneCell">
    <xdr:from>
      <xdr:col>3</xdr:col>
      <xdr:colOff>153629</xdr:colOff>
      <xdr:row>55</xdr:row>
      <xdr:rowOff>122903</xdr:rowOff>
    </xdr:from>
    <xdr:to>
      <xdr:col>3</xdr:col>
      <xdr:colOff>3963629</xdr:colOff>
      <xdr:row>55</xdr:row>
      <xdr:rowOff>3164757</xdr:rowOff>
    </xdr:to>
    <xdr:pic>
      <xdr:nvPicPr>
        <xdr:cNvPr id="40" name="Imagen 39">
          <a:extLst>
            <a:ext uri="{FF2B5EF4-FFF2-40B4-BE49-F238E27FC236}">
              <a16:creationId xmlns:a16="http://schemas.microsoft.com/office/drawing/2014/main" id="{00000000-0008-0000-0200-000028000000}"/>
            </a:ext>
          </a:extLst>
        </xdr:cNvPr>
        <xdr:cNvPicPr>
          <a:picLocks noChangeAspect="1"/>
        </xdr:cNvPicPr>
      </xdr:nvPicPr>
      <xdr:blipFill>
        <a:blip xmlns:r="http://schemas.openxmlformats.org/officeDocument/2006/relationships" r:embed="rId36"/>
        <a:stretch>
          <a:fillRect/>
        </a:stretch>
      </xdr:blipFill>
      <xdr:spPr>
        <a:xfrm>
          <a:off x="2563454" y="124328903"/>
          <a:ext cx="3810000" cy="3041854"/>
        </a:xfrm>
        <a:prstGeom prst="rect">
          <a:avLst/>
        </a:prstGeom>
      </xdr:spPr>
    </xdr:pic>
    <xdr:clientData/>
  </xdr:twoCellAnchor>
  <xdr:twoCellAnchor editAs="oneCell">
    <xdr:from>
      <xdr:col>3</xdr:col>
      <xdr:colOff>15361</xdr:colOff>
      <xdr:row>42</xdr:row>
      <xdr:rowOff>67264</xdr:rowOff>
    </xdr:from>
    <xdr:to>
      <xdr:col>3</xdr:col>
      <xdr:colOff>4055806</xdr:colOff>
      <xdr:row>42</xdr:row>
      <xdr:rowOff>2496834</xdr:rowOff>
    </xdr:to>
    <xdr:pic>
      <xdr:nvPicPr>
        <xdr:cNvPr id="42" name="Imagen 41">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37"/>
        <a:stretch>
          <a:fillRect/>
        </a:stretch>
      </xdr:blipFill>
      <xdr:spPr>
        <a:xfrm>
          <a:off x="2425186" y="120510889"/>
          <a:ext cx="4040445" cy="2429570"/>
        </a:xfrm>
        <a:prstGeom prst="rect">
          <a:avLst/>
        </a:prstGeom>
      </xdr:spPr>
    </xdr:pic>
    <xdr:clientData/>
  </xdr:twoCellAnchor>
  <xdr:twoCellAnchor editAs="oneCell">
    <xdr:from>
      <xdr:col>3</xdr:col>
      <xdr:colOff>61452</xdr:colOff>
      <xdr:row>34</xdr:row>
      <xdr:rowOff>245806</xdr:rowOff>
    </xdr:from>
    <xdr:to>
      <xdr:col>3</xdr:col>
      <xdr:colOff>4071168</xdr:colOff>
      <xdr:row>34</xdr:row>
      <xdr:rowOff>2980403</xdr:rowOff>
    </xdr:to>
    <xdr:pic>
      <xdr:nvPicPr>
        <xdr:cNvPr id="43" name="Imagen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38"/>
        <a:stretch>
          <a:fillRect/>
        </a:stretch>
      </xdr:blipFill>
      <xdr:spPr>
        <a:xfrm>
          <a:off x="2488791" y="91470725"/>
          <a:ext cx="4009716" cy="2734597"/>
        </a:xfrm>
        <a:prstGeom prst="rect">
          <a:avLst/>
        </a:prstGeom>
      </xdr:spPr>
    </xdr:pic>
    <xdr:clientData/>
  </xdr:twoCellAnchor>
  <xdr:twoCellAnchor editAs="oneCell">
    <xdr:from>
      <xdr:col>3</xdr:col>
      <xdr:colOff>168992</xdr:colOff>
      <xdr:row>33</xdr:row>
      <xdr:rowOff>76814</xdr:rowOff>
    </xdr:from>
    <xdr:to>
      <xdr:col>3</xdr:col>
      <xdr:colOff>3963629</xdr:colOff>
      <xdr:row>33</xdr:row>
      <xdr:rowOff>2918952</xdr:rowOff>
    </xdr:to>
    <xdr:pic>
      <xdr:nvPicPr>
        <xdr:cNvPr id="44" name="Imagen 43">
          <a:extLst>
            <a:ext uri="{FF2B5EF4-FFF2-40B4-BE49-F238E27FC236}">
              <a16:creationId xmlns:a16="http://schemas.microsoft.com/office/drawing/2014/main" id="{00000000-0008-0000-0200-00002C000000}"/>
            </a:ext>
          </a:extLst>
        </xdr:cNvPr>
        <xdr:cNvPicPr>
          <a:picLocks noChangeAspect="1"/>
        </xdr:cNvPicPr>
      </xdr:nvPicPr>
      <xdr:blipFill>
        <a:blip xmlns:r="http://schemas.openxmlformats.org/officeDocument/2006/relationships" r:embed="rId39"/>
        <a:stretch>
          <a:fillRect/>
        </a:stretch>
      </xdr:blipFill>
      <xdr:spPr>
        <a:xfrm>
          <a:off x="2596331" y="88121612"/>
          <a:ext cx="3794637" cy="2842138"/>
        </a:xfrm>
        <a:prstGeom prst="rect">
          <a:avLst/>
        </a:prstGeom>
      </xdr:spPr>
    </xdr:pic>
    <xdr:clientData/>
  </xdr:twoCellAnchor>
  <xdr:twoCellAnchor editAs="oneCell">
    <xdr:from>
      <xdr:col>3</xdr:col>
      <xdr:colOff>76816</xdr:colOff>
      <xdr:row>32</xdr:row>
      <xdr:rowOff>107541</xdr:rowOff>
    </xdr:from>
    <xdr:to>
      <xdr:col>3</xdr:col>
      <xdr:colOff>3994355</xdr:colOff>
      <xdr:row>32</xdr:row>
      <xdr:rowOff>3072581</xdr:rowOff>
    </xdr:to>
    <xdr:pic>
      <xdr:nvPicPr>
        <xdr:cNvPr id="45" name="Imagen 44">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40"/>
        <a:stretch>
          <a:fillRect/>
        </a:stretch>
      </xdr:blipFill>
      <xdr:spPr>
        <a:xfrm>
          <a:off x="2504155" y="84972218"/>
          <a:ext cx="3917539" cy="2965040"/>
        </a:xfrm>
        <a:prstGeom prst="rect">
          <a:avLst/>
        </a:prstGeom>
      </xdr:spPr>
    </xdr:pic>
    <xdr:clientData/>
  </xdr:twoCellAnchor>
  <xdr:twoCellAnchor editAs="oneCell">
    <xdr:from>
      <xdr:col>3</xdr:col>
      <xdr:colOff>0</xdr:colOff>
      <xdr:row>44</xdr:row>
      <xdr:rowOff>0</xdr:rowOff>
    </xdr:from>
    <xdr:to>
      <xdr:col>3</xdr:col>
      <xdr:colOff>304800</xdr:colOff>
      <xdr:row>44</xdr:row>
      <xdr:rowOff>304800</xdr:rowOff>
    </xdr:to>
    <xdr:sp macro="" textlink="">
      <xdr:nvSpPr>
        <xdr:cNvPr id="2049" name="AutoShape 1" descr="imagen">
          <a:extLst>
            <a:ext uri="{FF2B5EF4-FFF2-40B4-BE49-F238E27FC236}">
              <a16:creationId xmlns:a16="http://schemas.microsoft.com/office/drawing/2014/main" id="{00000000-0008-0000-0200-000001080000}"/>
            </a:ext>
          </a:extLst>
        </xdr:cNvPr>
        <xdr:cNvSpPr>
          <a:spLocks noChangeAspect="1" noChangeArrowheads="1"/>
        </xdr:cNvSpPr>
      </xdr:nvSpPr>
      <xdr:spPr bwMode="auto">
        <a:xfrm>
          <a:off x="2409825" y="12433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44</xdr:row>
      <xdr:rowOff>0</xdr:rowOff>
    </xdr:from>
    <xdr:to>
      <xdr:col>15</xdr:col>
      <xdr:colOff>304800</xdr:colOff>
      <xdr:row>44</xdr:row>
      <xdr:rowOff>304800</xdr:rowOff>
    </xdr:to>
    <xdr:sp macro="" textlink="">
      <xdr:nvSpPr>
        <xdr:cNvPr id="2050" name="AutoShape 2" descr="imagen">
          <a:extLst>
            <a:ext uri="{FF2B5EF4-FFF2-40B4-BE49-F238E27FC236}">
              <a16:creationId xmlns:a16="http://schemas.microsoft.com/office/drawing/2014/main" id="{00000000-0008-0000-0200-000002080000}"/>
            </a:ext>
          </a:extLst>
        </xdr:cNvPr>
        <xdr:cNvSpPr>
          <a:spLocks noChangeAspect="1" noChangeArrowheads="1"/>
        </xdr:cNvSpPr>
      </xdr:nvSpPr>
      <xdr:spPr bwMode="auto">
        <a:xfrm>
          <a:off x="17935575" y="12433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153630</xdr:colOff>
      <xdr:row>26</xdr:row>
      <xdr:rowOff>245806</xdr:rowOff>
    </xdr:from>
    <xdr:to>
      <xdr:col>3</xdr:col>
      <xdr:colOff>3994355</xdr:colOff>
      <xdr:row>26</xdr:row>
      <xdr:rowOff>2995766</xdr:rowOff>
    </xdr:to>
    <xdr:pic>
      <xdr:nvPicPr>
        <xdr:cNvPr id="49" name="Imagen 48">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41"/>
        <a:stretch>
          <a:fillRect/>
        </a:stretch>
      </xdr:blipFill>
      <xdr:spPr>
        <a:xfrm>
          <a:off x="2580969" y="73649758"/>
          <a:ext cx="3840725" cy="2749960"/>
        </a:xfrm>
        <a:prstGeom prst="rect">
          <a:avLst/>
        </a:prstGeom>
      </xdr:spPr>
    </xdr:pic>
    <xdr:clientData/>
  </xdr:twoCellAnchor>
  <xdr:twoCellAnchor editAs="oneCell">
    <xdr:from>
      <xdr:col>3</xdr:col>
      <xdr:colOff>61452</xdr:colOff>
      <xdr:row>44</xdr:row>
      <xdr:rowOff>138267</xdr:rowOff>
    </xdr:from>
    <xdr:to>
      <xdr:col>3</xdr:col>
      <xdr:colOff>3991680</xdr:colOff>
      <xdr:row>44</xdr:row>
      <xdr:rowOff>3011130</xdr:rowOff>
    </xdr:to>
    <xdr:pic>
      <xdr:nvPicPr>
        <xdr:cNvPr id="50" name="Imagen 49">
          <a:extLst>
            <a:ext uri="{FF2B5EF4-FFF2-40B4-BE49-F238E27FC236}">
              <a16:creationId xmlns:a16="http://schemas.microsoft.com/office/drawing/2014/main" id="{00000000-0008-0000-0200-000032000000}"/>
            </a:ext>
          </a:extLst>
        </xdr:cNvPr>
        <xdr:cNvPicPr>
          <a:picLocks noChangeAspect="1"/>
        </xdr:cNvPicPr>
      </xdr:nvPicPr>
      <xdr:blipFill>
        <a:blip xmlns:r="http://schemas.openxmlformats.org/officeDocument/2006/relationships" r:embed="rId42"/>
        <a:stretch>
          <a:fillRect/>
        </a:stretch>
      </xdr:blipFill>
      <xdr:spPr>
        <a:xfrm>
          <a:off x="2488791" y="121244033"/>
          <a:ext cx="3930228" cy="2872863"/>
        </a:xfrm>
        <a:prstGeom prst="rect">
          <a:avLst/>
        </a:prstGeom>
      </xdr:spPr>
    </xdr:pic>
    <xdr:clientData/>
  </xdr:twoCellAnchor>
  <xdr:twoCellAnchor editAs="oneCell">
    <xdr:from>
      <xdr:col>3</xdr:col>
      <xdr:colOff>134155</xdr:colOff>
      <xdr:row>56</xdr:row>
      <xdr:rowOff>78817</xdr:rowOff>
    </xdr:from>
    <xdr:to>
      <xdr:col>3</xdr:col>
      <xdr:colOff>4064895</xdr:colOff>
      <xdr:row>56</xdr:row>
      <xdr:rowOff>3047379</xdr:rowOff>
    </xdr:to>
    <xdr:pic>
      <xdr:nvPicPr>
        <xdr:cNvPr id="51" name="Imagen 50">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43"/>
        <a:stretch>
          <a:fillRect/>
        </a:stretch>
      </xdr:blipFill>
      <xdr:spPr>
        <a:xfrm>
          <a:off x="2543980" y="139601017"/>
          <a:ext cx="3930740" cy="29685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2"/>
  <sheetViews>
    <sheetView tabSelected="1" zoomScale="42" zoomScaleNormal="42" workbookViewId="0">
      <pane xSplit="4" ySplit="4" topLeftCell="E5" activePane="bottomRight" state="frozen"/>
      <selection pane="topRight" activeCell="G1" sqref="G1"/>
      <selection pane="bottomLeft" activeCell="A5" sqref="A5"/>
      <selection pane="bottomRight" activeCell="Z15" sqref="Z15"/>
    </sheetView>
  </sheetViews>
  <sheetFormatPr baseColWidth="10" defaultColWidth="18.42578125" defaultRowHeight="18" x14ac:dyDescent="0.25"/>
  <cols>
    <col min="1" max="2" width="2.28515625" style="37" customWidth="1"/>
    <col min="3" max="3" width="9.5703125" style="37" customWidth="1"/>
    <col min="4" max="4" width="63.28515625" style="38" customWidth="1"/>
    <col min="5" max="5" width="13.7109375" style="39" customWidth="1"/>
    <col min="6" max="6" width="16" style="37" customWidth="1"/>
    <col min="7" max="7" width="13.85546875" style="37" customWidth="1"/>
    <col min="8" max="8" width="21.28515625" style="40" customWidth="1"/>
    <col min="9" max="9" width="23.140625" style="40" customWidth="1"/>
    <col min="10" max="10" width="25" style="40" customWidth="1"/>
    <col min="11" max="11" width="19.5703125" style="37" customWidth="1"/>
    <col min="12" max="12" width="0" style="37" hidden="1" customWidth="1"/>
    <col min="13" max="14" width="18.5703125" style="37" bestFit="1" customWidth="1"/>
    <col min="15" max="15" width="27.7109375" style="37" customWidth="1"/>
    <col min="16" max="16" width="21.28515625" style="37" customWidth="1"/>
    <col min="17" max="17" width="25.140625" style="37" hidden="1" customWidth="1"/>
    <col min="18" max="20" width="18.5703125" style="37" bestFit="1" customWidth="1"/>
    <col min="21" max="21" width="26.140625" style="41" customWidth="1"/>
    <col min="22" max="22" width="0" style="37" hidden="1" customWidth="1"/>
    <col min="23" max="16384" width="18.42578125" style="37"/>
  </cols>
  <sheetData>
    <row r="1" spans="2:24" ht="3.75" customHeight="1" x14ac:dyDescent="0.25"/>
    <row r="2" spans="2:24" ht="3.75" customHeight="1" x14ac:dyDescent="0.25"/>
    <row r="3" spans="2:24" ht="27" customHeight="1" x14ac:dyDescent="0.25">
      <c r="E3" s="111" t="s">
        <v>64</v>
      </c>
      <c r="F3" s="111"/>
      <c r="G3" s="111"/>
      <c r="H3" s="111"/>
      <c r="I3" s="111"/>
      <c r="J3" s="111"/>
      <c r="K3" s="111"/>
      <c r="L3" s="111"/>
      <c r="M3" s="112" t="s">
        <v>65</v>
      </c>
      <c r="N3" s="112"/>
      <c r="O3" s="112"/>
      <c r="P3" s="112"/>
      <c r="Q3" s="112"/>
      <c r="R3" s="113" t="s">
        <v>128</v>
      </c>
      <c r="S3" s="113"/>
      <c r="T3" s="113"/>
      <c r="U3" s="113"/>
      <c r="V3" s="113"/>
    </row>
    <row r="4" spans="2:24" ht="52.5" customHeight="1" x14ac:dyDescent="0.25">
      <c r="B4" s="42"/>
      <c r="C4" s="43" t="s">
        <v>0</v>
      </c>
      <c r="D4" s="69" t="s">
        <v>1</v>
      </c>
      <c r="E4" s="43" t="s">
        <v>2</v>
      </c>
      <c r="F4" s="43" t="s">
        <v>92</v>
      </c>
      <c r="G4" s="43" t="s">
        <v>93</v>
      </c>
      <c r="H4" s="44" t="s">
        <v>3</v>
      </c>
      <c r="I4" s="44" t="s">
        <v>67</v>
      </c>
      <c r="J4" s="44" t="s">
        <v>4</v>
      </c>
      <c r="K4" s="43" t="s">
        <v>5</v>
      </c>
      <c r="L4" s="43" t="s">
        <v>6</v>
      </c>
      <c r="M4" s="44" t="s">
        <v>3</v>
      </c>
      <c r="N4" s="44" t="s">
        <v>67</v>
      </c>
      <c r="O4" s="44" t="s">
        <v>4</v>
      </c>
      <c r="P4" s="43" t="s">
        <v>5</v>
      </c>
      <c r="Q4" s="43" t="s">
        <v>6</v>
      </c>
      <c r="R4" s="44" t="s">
        <v>3</v>
      </c>
      <c r="S4" s="44" t="s">
        <v>67</v>
      </c>
      <c r="T4" s="44" t="s">
        <v>4</v>
      </c>
      <c r="U4" s="43" t="s">
        <v>5</v>
      </c>
      <c r="V4" s="43" t="s">
        <v>6</v>
      </c>
    </row>
    <row r="5" spans="2:24" ht="32.25" customHeight="1" x14ac:dyDescent="0.25">
      <c r="C5" s="43">
        <v>1</v>
      </c>
      <c r="D5" s="122" t="s">
        <v>85</v>
      </c>
      <c r="E5" s="45" t="s">
        <v>7</v>
      </c>
      <c r="F5" s="45">
        <v>1</v>
      </c>
      <c r="G5" s="45">
        <v>2</v>
      </c>
      <c r="H5" s="46">
        <v>637815.13</v>
      </c>
      <c r="I5" s="47">
        <v>759000</v>
      </c>
      <c r="J5" s="48">
        <f>+I5*G5</f>
        <v>1518000</v>
      </c>
      <c r="K5" s="45" t="s">
        <v>69</v>
      </c>
      <c r="L5" s="45" t="s">
        <v>11</v>
      </c>
      <c r="M5" s="49">
        <v>1672000</v>
      </c>
      <c r="N5" s="49">
        <v>1989680</v>
      </c>
      <c r="O5" s="49">
        <f>+N5*G5</f>
        <v>3979360</v>
      </c>
      <c r="P5" s="50">
        <v>8505818</v>
      </c>
      <c r="Q5" s="51"/>
      <c r="R5" s="52">
        <f>+S5/1.19</f>
        <v>218403.36134453781</v>
      </c>
      <c r="S5" s="104">
        <v>259900</v>
      </c>
      <c r="T5" s="52">
        <f>+S5*G5</f>
        <v>519800</v>
      </c>
      <c r="U5" s="53">
        <v>7707408317473</v>
      </c>
      <c r="V5" s="51"/>
    </row>
    <row r="6" spans="2:24" ht="37.5" customHeight="1" x14ac:dyDescent="0.25">
      <c r="C6" s="43">
        <v>2</v>
      </c>
      <c r="D6" s="122" t="s">
        <v>9</v>
      </c>
      <c r="E6" s="45" t="s">
        <v>7</v>
      </c>
      <c r="F6" s="45">
        <v>1</v>
      </c>
      <c r="G6" s="45">
        <v>1</v>
      </c>
      <c r="H6" s="48">
        <v>2004201.68</v>
      </c>
      <c r="I6" s="48">
        <v>2385000</v>
      </c>
      <c r="J6" s="48">
        <f t="shared" ref="J6:J49" si="0">+I6*G6</f>
        <v>2385000</v>
      </c>
      <c r="K6" s="45" t="s">
        <v>10</v>
      </c>
      <c r="L6" s="45" t="s">
        <v>11</v>
      </c>
      <c r="M6" s="49">
        <v>1200000</v>
      </c>
      <c r="N6" s="54">
        <v>1428000</v>
      </c>
      <c r="O6" s="49">
        <f t="shared" ref="O6:O49" si="1">+N6*G6</f>
        <v>1428000</v>
      </c>
      <c r="P6" s="50">
        <v>900519841</v>
      </c>
      <c r="Q6" s="51"/>
      <c r="R6" s="55">
        <f t="shared" ref="R6:R49" si="2">+S6/1.19</f>
        <v>0</v>
      </c>
      <c r="S6" s="55"/>
      <c r="T6" s="55">
        <f t="shared" ref="T6:T49" si="3">+S6*G6</f>
        <v>0</v>
      </c>
      <c r="U6" s="56"/>
      <c r="V6" s="57"/>
      <c r="X6" s="105"/>
    </row>
    <row r="7" spans="2:24" ht="37.5" customHeight="1" x14ac:dyDescent="0.25">
      <c r="C7" s="43">
        <v>3</v>
      </c>
      <c r="D7" s="123" t="s">
        <v>12</v>
      </c>
      <c r="E7" s="58" t="s">
        <v>7</v>
      </c>
      <c r="F7" s="58">
        <v>1</v>
      </c>
      <c r="G7" s="58"/>
      <c r="H7" s="59">
        <v>1260504.2</v>
      </c>
      <c r="I7" s="60">
        <v>1500000</v>
      </c>
      <c r="J7" s="60">
        <f t="shared" si="0"/>
        <v>0</v>
      </c>
      <c r="K7" s="58" t="s">
        <v>13</v>
      </c>
      <c r="L7" s="58" t="s">
        <v>11</v>
      </c>
      <c r="M7" s="61">
        <v>818000</v>
      </c>
      <c r="N7" s="61">
        <v>973420</v>
      </c>
      <c r="O7" s="61">
        <f t="shared" si="1"/>
        <v>0</v>
      </c>
      <c r="P7" s="62" t="s">
        <v>74</v>
      </c>
      <c r="Q7" s="63"/>
      <c r="R7" s="106">
        <f t="shared" si="2"/>
        <v>890672.26890756306</v>
      </c>
      <c r="S7" s="107">
        <v>1059900</v>
      </c>
      <c r="T7" s="106">
        <f>+S7*1</f>
        <v>1059900</v>
      </c>
      <c r="U7" s="108">
        <v>7707408314922</v>
      </c>
      <c r="V7" s="51"/>
    </row>
    <row r="8" spans="2:24" ht="37.5" customHeight="1" x14ac:dyDescent="0.25">
      <c r="C8" s="43">
        <v>4</v>
      </c>
      <c r="D8" s="124" t="s">
        <v>77</v>
      </c>
      <c r="E8" s="64" t="s">
        <v>7</v>
      </c>
      <c r="F8" s="65">
        <v>5</v>
      </c>
      <c r="G8" s="65">
        <v>5</v>
      </c>
      <c r="H8" s="66">
        <v>38655</v>
      </c>
      <c r="I8" s="48">
        <v>46000</v>
      </c>
      <c r="J8" s="48">
        <f t="shared" si="0"/>
        <v>230000</v>
      </c>
      <c r="K8" s="45" t="s">
        <v>14</v>
      </c>
      <c r="L8" s="45" t="s">
        <v>11</v>
      </c>
      <c r="M8" s="49">
        <v>14469.75</v>
      </c>
      <c r="N8" s="67">
        <v>17219</v>
      </c>
      <c r="O8" s="49">
        <f>+N8*G8</f>
        <v>86095</v>
      </c>
      <c r="P8" s="68">
        <v>900510814</v>
      </c>
      <c r="Q8" s="69"/>
      <c r="R8" s="55">
        <f t="shared" si="2"/>
        <v>0</v>
      </c>
      <c r="S8" s="55"/>
      <c r="T8" s="55">
        <f t="shared" si="3"/>
        <v>0</v>
      </c>
      <c r="U8" s="56"/>
      <c r="V8" s="57"/>
    </row>
    <row r="9" spans="2:24" ht="37.5" customHeight="1" x14ac:dyDescent="0.25">
      <c r="C9" s="43">
        <v>5</v>
      </c>
      <c r="D9" s="122" t="s">
        <v>15</v>
      </c>
      <c r="E9" s="45" t="s">
        <v>7</v>
      </c>
      <c r="F9" s="70">
        <v>5</v>
      </c>
      <c r="G9" s="70">
        <v>5</v>
      </c>
      <c r="H9" s="48">
        <v>21008</v>
      </c>
      <c r="I9" s="48">
        <v>25000</v>
      </c>
      <c r="J9" s="48">
        <f t="shared" si="0"/>
        <v>125000</v>
      </c>
      <c r="K9" s="45" t="s">
        <v>16</v>
      </c>
      <c r="L9" s="45" t="s">
        <v>11</v>
      </c>
      <c r="M9" s="49">
        <v>17210.080000000002</v>
      </c>
      <c r="N9" s="71">
        <v>20480</v>
      </c>
      <c r="O9" s="49">
        <f t="shared" si="1"/>
        <v>102400</v>
      </c>
      <c r="P9" s="68">
        <v>900514972</v>
      </c>
      <c r="Q9" s="51"/>
      <c r="R9" s="55">
        <f t="shared" si="2"/>
        <v>0</v>
      </c>
      <c r="S9" s="55"/>
      <c r="T9" s="55">
        <f t="shared" si="3"/>
        <v>0</v>
      </c>
      <c r="U9" s="56"/>
      <c r="V9" s="57"/>
    </row>
    <row r="10" spans="2:24" ht="37.5" customHeight="1" x14ac:dyDescent="0.25">
      <c r="C10" s="43">
        <v>6</v>
      </c>
      <c r="D10" s="125" t="s">
        <v>17</v>
      </c>
      <c r="E10" s="72" t="s">
        <v>18</v>
      </c>
      <c r="F10" s="65">
        <v>105</v>
      </c>
      <c r="G10" s="65">
        <v>233</v>
      </c>
      <c r="H10" s="66">
        <v>17605</v>
      </c>
      <c r="I10" s="47">
        <v>20950</v>
      </c>
      <c r="J10" s="48">
        <f t="shared" si="0"/>
        <v>4881350</v>
      </c>
      <c r="K10" s="45" t="s">
        <v>19</v>
      </c>
      <c r="L10" s="45" t="s">
        <v>11</v>
      </c>
      <c r="M10" s="49">
        <v>18900</v>
      </c>
      <c r="N10" s="49">
        <v>22491</v>
      </c>
      <c r="O10" s="73">
        <f t="shared" si="1"/>
        <v>5240403</v>
      </c>
      <c r="P10" s="50">
        <v>8162182</v>
      </c>
      <c r="Q10" s="51"/>
      <c r="R10" s="52">
        <f t="shared" si="2"/>
        <v>21764.705882352941</v>
      </c>
      <c r="S10" s="52">
        <v>25900</v>
      </c>
      <c r="T10" s="52">
        <f t="shared" si="3"/>
        <v>6034700</v>
      </c>
      <c r="U10" s="53">
        <v>174589640500</v>
      </c>
      <c r="V10" s="51"/>
    </row>
    <row r="11" spans="2:24" ht="37.5" customHeight="1" x14ac:dyDescent="0.25">
      <c r="C11" s="43">
        <v>7</v>
      </c>
      <c r="D11" s="122" t="s">
        <v>20</v>
      </c>
      <c r="E11" s="45" t="s">
        <v>18</v>
      </c>
      <c r="F11" s="70">
        <v>100</v>
      </c>
      <c r="G11" s="70">
        <v>100</v>
      </c>
      <c r="H11" s="48">
        <v>18151</v>
      </c>
      <c r="I11" s="47">
        <v>21600</v>
      </c>
      <c r="J11" s="48">
        <f t="shared" si="0"/>
        <v>2160000</v>
      </c>
      <c r="K11" s="45" t="s">
        <v>21</v>
      </c>
      <c r="L11" s="45" t="s">
        <v>11</v>
      </c>
      <c r="M11" s="49">
        <v>21900</v>
      </c>
      <c r="N11" s="49">
        <v>26061</v>
      </c>
      <c r="O11" s="73">
        <f t="shared" si="1"/>
        <v>2606100</v>
      </c>
      <c r="P11" s="50">
        <v>8028196</v>
      </c>
      <c r="Q11" s="51"/>
      <c r="R11" s="52">
        <f t="shared" si="2"/>
        <v>26806.722689075632</v>
      </c>
      <c r="S11" s="52">
        <v>31900</v>
      </c>
      <c r="T11" s="52">
        <f t="shared" si="3"/>
        <v>3190000</v>
      </c>
      <c r="U11" s="53">
        <v>174589640507</v>
      </c>
      <c r="V11" s="51"/>
    </row>
    <row r="12" spans="2:24" ht="37.5" customHeight="1" x14ac:dyDescent="0.25">
      <c r="C12" s="43">
        <v>8</v>
      </c>
      <c r="D12" s="122" t="s">
        <v>105</v>
      </c>
      <c r="E12" s="45" t="s">
        <v>7</v>
      </c>
      <c r="F12" s="70">
        <v>29</v>
      </c>
      <c r="G12" s="70">
        <v>31</v>
      </c>
      <c r="H12" s="48">
        <v>33613</v>
      </c>
      <c r="I12" s="48">
        <v>40000</v>
      </c>
      <c r="J12" s="48">
        <f t="shared" si="0"/>
        <v>1240000</v>
      </c>
      <c r="K12" s="45" t="s">
        <v>23</v>
      </c>
      <c r="L12" s="45" t="s">
        <v>11</v>
      </c>
      <c r="M12" s="49">
        <v>33300</v>
      </c>
      <c r="N12" s="54">
        <v>39627</v>
      </c>
      <c r="O12" s="73">
        <f t="shared" si="1"/>
        <v>1228437</v>
      </c>
      <c r="P12" s="50">
        <v>8013684</v>
      </c>
      <c r="Q12" s="51"/>
      <c r="R12" s="52">
        <f t="shared" si="2"/>
        <v>35210.08403361345</v>
      </c>
      <c r="S12" s="52">
        <v>41900</v>
      </c>
      <c r="T12" s="52">
        <f t="shared" si="3"/>
        <v>1298900</v>
      </c>
      <c r="U12" s="53">
        <v>7707389041459</v>
      </c>
      <c r="V12" s="51"/>
    </row>
    <row r="13" spans="2:24" ht="37.5" customHeight="1" x14ac:dyDescent="0.25">
      <c r="C13" s="43">
        <v>9</v>
      </c>
      <c r="D13" s="126" t="s">
        <v>104</v>
      </c>
      <c r="E13" s="45" t="s">
        <v>7</v>
      </c>
      <c r="F13" s="65">
        <v>15</v>
      </c>
      <c r="G13" s="65">
        <v>17</v>
      </c>
      <c r="H13" s="66">
        <v>33613</v>
      </c>
      <c r="I13" s="48">
        <v>40000</v>
      </c>
      <c r="J13" s="48">
        <f t="shared" si="0"/>
        <v>680000</v>
      </c>
      <c r="K13" s="45" t="s">
        <v>23</v>
      </c>
      <c r="L13" s="45" t="s">
        <v>11</v>
      </c>
      <c r="M13" s="49">
        <v>27700</v>
      </c>
      <c r="N13" s="54">
        <v>32963</v>
      </c>
      <c r="O13" s="73">
        <f t="shared" si="1"/>
        <v>560371</v>
      </c>
      <c r="P13" s="50">
        <v>8042559</v>
      </c>
      <c r="Q13" s="51"/>
      <c r="R13" s="52">
        <f t="shared" si="2"/>
        <v>30672.268907563026</v>
      </c>
      <c r="S13" s="52">
        <v>36500</v>
      </c>
      <c r="T13" s="52">
        <f t="shared" si="3"/>
        <v>620500</v>
      </c>
      <c r="U13" s="53">
        <v>7707389048748</v>
      </c>
      <c r="V13" s="51"/>
    </row>
    <row r="14" spans="2:24" ht="37.5" customHeight="1" x14ac:dyDescent="0.25">
      <c r="C14" s="43">
        <v>10</v>
      </c>
      <c r="D14" s="125" t="s">
        <v>106</v>
      </c>
      <c r="E14" s="45" t="s">
        <v>7</v>
      </c>
      <c r="F14" s="65">
        <v>15</v>
      </c>
      <c r="G14" s="65">
        <v>20</v>
      </c>
      <c r="H14" s="66">
        <v>4873</v>
      </c>
      <c r="I14" s="47">
        <v>5800</v>
      </c>
      <c r="J14" s="48">
        <f t="shared" si="0"/>
        <v>116000</v>
      </c>
      <c r="K14" s="45" t="s">
        <v>24</v>
      </c>
      <c r="L14" s="45" t="s">
        <v>11</v>
      </c>
      <c r="M14" s="49">
        <v>5370</v>
      </c>
      <c r="N14" s="49">
        <v>6390.3</v>
      </c>
      <c r="O14" s="73">
        <f t="shared" si="1"/>
        <v>127806</v>
      </c>
      <c r="P14" s="50">
        <v>900506081</v>
      </c>
      <c r="Q14" s="51"/>
      <c r="R14" s="52">
        <f t="shared" si="2"/>
        <v>12184.873949579833</v>
      </c>
      <c r="S14" s="52">
        <v>14500</v>
      </c>
      <c r="T14" s="52">
        <f t="shared" si="3"/>
        <v>290000</v>
      </c>
      <c r="U14" s="53">
        <v>7707389042982</v>
      </c>
      <c r="V14" s="51"/>
    </row>
    <row r="15" spans="2:24" ht="37.5" customHeight="1" x14ac:dyDescent="0.25">
      <c r="C15" s="43">
        <v>11</v>
      </c>
      <c r="D15" s="122" t="s">
        <v>110</v>
      </c>
      <c r="E15" s="45" t="s">
        <v>7</v>
      </c>
      <c r="F15" s="70">
        <v>24</v>
      </c>
      <c r="G15" s="70">
        <v>19</v>
      </c>
      <c r="H15" s="48">
        <v>8403</v>
      </c>
      <c r="I15" s="47">
        <v>10000</v>
      </c>
      <c r="J15" s="48">
        <f t="shared" si="0"/>
        <v>190000</v>
      </c>
      <c r="K15" s="45" t="s">
        <v>25</v>
      </c>
      <c r="L15" s="45" t="s">
        <v>11</v>
      </c>
      <c r="M15" s="74"/>
      <c r="N15" s="57"/>
      <c r="O15" s="75">
        <f t="shared" si="1"/>
        <v>0</v>
      </c>
      <c r="P15" s="76"/>
      <c r="Q15" s="74" t="s">
        <v>68</v>
      </c>
      <c r="R15" s="55">
        <f t="shared" si="2"/>
        <v>0</v>
      </c>
      <c r="S15" s="55"/>
      <c r="T15" s="55">
        <f t="shared" si="3"/>
        <v>0</v>
      </c>
      <c r="U15" s="56"/>
      <c r="V15" s="57"/>
    </row>
    <row r="16" spans="2:24" ht="37.5" customHeight="1" x14ac:dyDescent="0.25">
      <c r="C16" s="43">
        <v>12</v>
      </c>
      <c r="D16" s="125" t="s">
        <v>123</v>
      </c>
      <c r="E16" s="45" t="s">
        <v>7</v>
      </c>
      <c r="F16" s="65">
        <v>45</v>
      </c>
      <c r="G16" s="65">
        <v>58</v>
      </c>
      <c r="H16" s="66">
        <v>1176</v>
      </c>
      <c r="I16" s="48">
        <v>1400</v>
      </c>
      <c r="J16" s="48">
        <f t="shared" si="0"/>
        <v>81200</v>
      </c>
      <c r="K16" s="45" t="s">
        <v>26</v>
      </c>
      <c r="L16" s="45" t="s">
        <v>11</v>
      </c>
      <c r="M16" s="49">
        <v>10020</v>
      </c>
      <c r="N16" s="77">
        <v>11924</v>
      </c>
      <c r="O16" s="73">
        <f t="shared" si="1"/>
        <v>691592</v>
      </c>
      <c r="P16" s="68">
        <v>8018370</v>
      </c>
      <c r="Q16" s="51"/>
      <c r="R16" s="55">
        <f t="shared" si="2"/>
        <v>0</v>
      </c>
      <c r="S16" s="55"/>
      <c r="T16" s="55">
        <f t="shared" si="3"/>
        <v>0</v>
      </c>
      <c r="U16" s="56"/>
      <c r="V16" s="57"/>
    </row>
    <row r="17" spans="1:22" ht="37.5" customHeight="1" x14ac:dyDescent="0.25">
      <c r="C17" s="43">
        <v>13</v>
      </c>
      <c r="D17" s="125" t="s">
        <v>27</v>
      </c>
      <c r="E17" s="45" t="s">
        <v>7</v>
      </c>
      <c r="F17" s="65">
        <v>50</v>
      </c>
      <c r="G17" s="65">
        <v>34</v>
      </c>
      <c r="H17" s="66">
        <v>756</v>
      </c>
      <c r="I17" s="48">
        <v>900</v>
      </c>
      <c r="J17" s="48">
        <f t="shared" si="0"/>
        <v>30600</v>
      </c>
      <c r="K17" s="45" t="s">
        <v>28</v>
      </c>
      <c r="L17" s="45" t="s">
        <v>11</v>
      </c>
      <c r="M17" s="49">
        <v>910</v>
      </c>
      <c r="N17" s="78">
        <v>1083</v>
      </c>
      <c r="O17" s="73">
        <f t="shared" si="1"/>
        <v>36822</v>
      </c>
      <c r="P17" s="50">
        <v>8490750</v>
      </c>
      <c r="Q17" s="51"/>
      <c r="R17" s="55">
        <f t="shared" si="2"/>
        <v>0</v>
      </c>
      <c r="S17" s="55"/>
      <c r="T17" s="55">
        <f t="shared" si="3"/>
        <v>0</v>
      </c>
      <c r="U17" s="56"/>
      <c r="V17" s="57"/>
    </row>
    <row r="18" spans="1:22" ht="51.75" customHeight="1" x14ac:dyDescent="0.25">
      <c r="C18" s="43">
        <v>14</v>
      </c>
      <c r="D18" s="125" t="s">
        <v>96</v>
      </c>
      <c r="E18" s="45" t="s">
        <v>7</v>
      </c>
      <c r="F18" s="65">
        <v>20</v>
      </c>
      <c r="G18" s="65">
        <v>13</v>
      </c>
      <c r="H18" s="66">
        <v>105042.02</v>
      </c>
      <c r="I18" s="47">
        <v>125000</v>
      </c>
      <c r="J18" s="48">
        <f t="shared" si="0"/>
        <v>1625000</v>
      </c>
      <c r="K18" s="45" t="s">
        <v>29</v>
      </c>
      <c r="L18" s="45" t="s">
        <v>11</v>
      </c>
      <c r="M18" s="74"/>
      <c r="N18" s="57"/>
      <c r="O18" s="75">
        <f t="shared" si="1"/>
        <v>0</v>
      </c>
      <c r="P18" s="76"/>
      <c r="Q18" s="74" t="s">
        <v>8</v>
      </c>
      <c r="R18" s="55">
        <f t="shared" si="2"/>
        <v>0</v>
      </c>
      <c r="S18" s="55"/>
      <c r="T18" s="55">
        <f t="shared" si="3"/>
        <v>0</v>
      </c>
      <c r="U18" s="56"/>
      <c r="V18" s="57"/>
    </row>
    <row r="19" spans="1:22" ht="51.75" customHeight="1" x14ac:dyDescent="0.25">
      <c r="C19" s="43">
        <v>15</v>
      </c>
      <c r="D19" s="122" t="s">
        <v>95</v>
      </c>
      <c r="E19" s="45" t="s">
        <v>7</v>
      </c>
      <c r="F19" s="70">
        <v>20</v>
      </c>
      <c r="G19" s="70">
        <v>15</v>
      </c>
      <c r="H19" s="48">
        <v>88235.29</v>
      </c>
      <c r="I19" s="47">
        <v>105000</v>
      </c>
      <c r="J19" s="48">
        <f t="shared" si="0"/>
        <v>1575000</v>
      </c>
      <c r="K19" s="45" t="s">
        <v>30</v>
      </c>
      <c r="L19" s="45" t="s">
        <v>11</v>
      </c>
      <c r="M19" s="49">
        <f>+N19/1.19</f>
        <v>115000</v>
      </c>
      <c r="N19" s="49">
        <v>136850</v>
      </c>
      <c r="O19" s="73">
        <f t="shared" si="1"/>
        <v>2052750</v>
      </c>
      <c r="P19" s="79">
        <v>900523398</v>
      </c>
      <c r="Q19" s="51"/>
      <c r="R19" s="55">
        <f t="shared" si="2"/>
        <v>0</v>
      </c>
      <c r="S19" s="55"/>
      <c r="T19" s="55">
        <f t="shared" si="3"/>
        <v>0</v>
      </c>
      <c r="U19" s="56"/>
      <c r="V19" s="57"/>
    </row>
    <row r="20" spans="1:22" ht="39.75" customHeight="1" x14ac:dyDescent="0.25">
      <c r="C20" s="43">
        <v>16</v>
      </c>
      <c r="D20" s="127" t="s">
        <v>129</v>
      </c>
      <c r="E20" s="45" t="s">
        <v>7</v>
      </c>
      <c r="F20" s="70">
        <v>200</v>
      </c>
      <c r="G20" s="70">
        <v>353</v>
      </c>
      <c r="H20" s="48">
        <v>11344</v>
      </c>
      <c r="I20" s="48">
        <v>13500</v>
      </c>
      <c r="J20" s="48">
        <f t="shared" si="0"/>
        <v>4765500</v>
      </c>
      <c r="K20" s="45" t="s">
        <v>31</v>
      </c>
      <c r="L20" s="45" t="s">
        <v>11</v>
      </c>
      <c r="M20" s="49">
        <v>8570</v>
      </c>
      <c r="N20" s="54">
        <v>10198</v>
      </c>
      <c r="O20" s="73">
        <f>+N20*G20</f>
        <v>3599894</v>
      </c>
      <c r="P20" s="50">
        <v>8490751</v>
      </c>
      <c r="Q20" s="51"/>
      <c r="R20" s="52">
        <f t="shared" si="2"/>
        <v>10840.336134453783</v>
      </c>
      <c r="S20" s="52">
        <v>12900</v>
      </c>
      <c r="T20" s="52">
        <f t="shared" si="3"/>
        <v>4553700</v>
      </c>
      <c r="U20" s="53">
        <v>7707389049103</v>
      </c>
      <c r="V20" s="51"/>
    </row>
    <row r="21" spans="1:22" ht="62.25" customHeight="1" x14ac:dyDescent="0.25">
      <c r="B21" s="38"/>
      <c r="C21" s="43">
        <v>17</v>
      </c>
      <c r="D21" s="128" t="s">
        <v>97</v>
      </c>
      <c r="E21" s="80" t="s">
        <v>7</v>
      </c>
      <c r="F21" s="81">
        <v>2</v>
      </c>
      <c r="G21" s="81">
        <v>0</v>
      </c>
      <c r="H21" s="82">
        <v>1012605</v>
      </c>
      <c r="I21" s="83">
        <v>1205000</v>
      </c>
      <c r="J21" s="84">
        <f t="shared" si="0"/>
        <v>0</v>
      </c>
      <c r="K21" s="80" t="s">
        <v>32</v>
      </c>
      <c r="L21" s="80" t="s">
        <v>33</v>
      </c>
      <c r="M21" s="85">
        <v>1246100</v>
      </c>
      <c r="N21" s="85">
        <v>1482859</v>
      </c>
      <c r="O21" s="86">
        <f t="shared" si="1"/>
        <v>0</v>
      </c>
      <c r="P21" s="87">
        <v>8490927</v>
      </c>
      <c r="Q21" s="88"/>
      <c r="R21" s="55">
        <f t="shared" si="2"/>
        <v>0</v>
      </c>
      <c r="S21" s="55"/>
      <c r="T21" s="55">
        <f t="shared" si="3"/>
        <v>0</v>
      </c>
      <c r="U21" s="56"/>
      <c r="V21" s="57"/>
    </row>
    <row r="22" spans="1:22" ht="50.25" customHeight="1" x14ac:dyDescent="0.25">
      <c r="C22" s="43">
        <v>18</v>
      </c>
      <c r="D22" s="122" t="s">
        <v>125</v>
      </c>
      <c r="E22" s="45" t="s">
        <v>7</v>
      </c>
      <c r="F22" s="70">
        <v>10</v>
      </c>
      <c r="G22" s="70">
        <v>16</v>
      </c>
      <c r="H22" s="48">
        <v>3025</v>
      </c>
      <c r="I22" s="48">
        <v>3600</v>
      </c>
      <c r="J22" s="48">
        <f t="shared" si="0"/>
        <v>57600</v>
      </c>
      <c r="K22" s="45" t="s">
        <v>34</v>
      </c>
      <c r="L22" s="45" t="s">
        <v>11</v>
      </c>
      <c r="M22" s="89">
        <v>1400</v>
      </c>
      <c r="N22" s="90">
        <v>1666</v>
      </c>
      <c r="O22" s="91">
        <f t="shared" si="1"/>
        <v>26656</v>
      </c>
      <c r="P22" s="92">
        <v>8490747</v>
      </c>
      <c r="Q22" s="51"/>
      <c r="R22" s="52">
        <f t="shared" si="2"/>
        <v>10840.336134453783</v>
      </c>
      <c r="S22" s="52">
        <v>12900</v>
      </c>
      <c r="T22" s="52">
        <f t="shared" si="3"/>
        <v>206400</v>
      </c>
      <c r="U22" s="53">
        <v>7707389049103</v>
      </c>
      <c r="V22" s="51"/>
    </row>
    <row r="23" spans="1:22" ht="54" customHeight="1" x14ac:dyDescent="0.25">
      <c r="C23" s="43">
        <v>19</v>
      </c>
      <c r="D23" s="125" t="s">
        <v>78</v>
      </c>
      <c r="E23" s="39" t="s">
        <v>7</v>
      </c>
      <c r="F23" s="65">
        <v>10</v>
      </c>
      <c r="G23" s="65">
        <v>63</v>
      </c>
      <c r="H23" s="66">
        <v>11344</v>
      </c>
      <c r="I23" s="48">
        <v>13500</v>
      </c>
      <c r="J23" s="48">
        <f t="shared" si="0"/>
        <v>850500</v>
      </c>
      <c r="K23" s="45" t="s">
        <v>31</v>
      </c>
      <c r="L23" s="45" t="s">
        <v>11</v>
      </c>
      <c r="M23" s="49">
        <v>8570</v>
      </c>
      <c r="N23" s="54">
        <v>10198</v>
      </c>
      <c r="O23" s="73">
        <f t="shared" si="1"/>
        <v>642474</v>
      </c>
      <c r="P23" s="50">
        <v>8490751</v>
      </c>
      <c r="Q23" s="51"/>
      <c r="R23" s="55">
        <f t="shared" si="2"/>
        <v>0</v>
      </c>
      <c r="S23" s="55"/>
      <c r="T23" s="55">
        <f t="shared" si="3"/>
        <v>0</v>
      </c>
      <c r="U23" s="56"/>
      <c r="V23" s="57"/>
    </row>
    <row r="24" spans="1:22" ht="56.25" customHeight="1" x14ac:dyDescent="0.25">
      <c r="C24" s="43">
        <v>20</v>
      </c>
      <c r="D24" s="126" t="s">
        <v>79</v>
      </c>
      <c r="E24" s="45" t="s">
        <v>7</v>
      </c>
      <c r="F24" s="65">
        <v>1500</v>
      </c>
      <c r="G24" s="65">
        <v>15</v>
      </c>
      <c r="H24" s="66">
        <v>63529</v>
      </c>
      <c r="I24" s="48">
        <v>75600</v>
      </c>
      <c r="J24" s="48">
        <f t="shared" si="0"/>
        <v>1134000</v>
      </c>
      <c r="K24" s="45" t="s">
        <v>70</v>
      </c>
      <c r="L24" s="45" t="s">
        <v>11</v>
      </c>
      <c r="M24" s="49">
        <v>36200</v>
      </c>
      <c r="N24" s="54">
        <v>43078</v>
      </c>
      <c r="O24" s="73">
        <f t="shared" si="1"/>
        <v>646170</v>
      </c>
      <c r="P24" s="50">
        <v>900509057</v>
      </c>
      <c r="Q24" s="51"/>
      <c r="R24" s="55">
        <f t="shared" si="2"/>
        <v>0</v>
      </c>
      <c r="S24" s="55"/>
      <c r="T24" s="55">
        <f t="shared" si="3"/>
        <v>0</v>
      </c>
      <c r="U24" s="56"/>
      <c r="V24" s="57"/>
    </row>
    <row r="25" spans="1:22" ht="37.5" customHeight="1" x14ac:dyDescent="0.25">
      <c r="A25" s="37" t="s">
        <v>109</v>
      </c>
      <c r="C25" s="43">
        <v>21</v>
      </c>
      <c r="D25" s="125" t="s">
        <v>35</v>
      </c>
      <c r="E25" s="45" t="s">
        <v>7</v>
      </c>
      <c r="F25" s="65">
        <v>24</v>
      </c>
      <c r="G25" s="65">
        <v>36</v>
      </c>
      <c r="H25" s="66">
        <v>2689</v>
      </c>
      <c r="I25" s="48">
        <v>3200</v>
      </c>
      <c r="J25" s="48">
        <f t="shared" si="0"/>
        <v>115200</v>
      </c>
      <c r="K25" s="45" t="s">
        <v>36</v>
      </c>
      <c r="L25" s="45" t="s">
        <v>11</v>
      </c>
      <c r="M25" s="49">
        <v>2060</v>
      </c>
      <c r="N25" s="54">
        <v>2451</v>
      </c>
      <c r="O25" s="73">
        <f t="shared" si="1"/>
        <v>88236</v>
      </c>
      <c r="P25" s="50">
        <v>8490767</v>
      </c>
      <c r="Q25" s="51"/>
      <c r="R25" s="55">
        <f t="shared" si="2"/>
        <v>0</v>
      </c>
      <c r="S25" s="55"/>
      <c r="T25" s="55">
        <f t="shared" si="3"/>
        <v>0</v>
      </c>
      <c r="U25" s="56"/>
      <c r="V25" s="57"/>
    </row>
    <row r="26" spans="1:22" ht="37.5" customHeight="1" x14ac:dyDescent="0.25">
      <c r="C26" s="43">
        <v>22</v>
      </c>
      <c r="D26" s="122" t="s">
        <v>37</v>
      </c>
      <c r="E26" s="45" t="s">
        <v>7</v>
      </c>
      <c r="F26" s="70">
        <v>22</v>
      </c>
      <c r="G26" s="70">
        <v>36</v>
      </c>
      <c r="H26" s="48">
        <v>2689</v>
      </c>
      <c r="I26" s="48">
        <v>3200</v>
      </c>
      <c r="J26" s="48">
        <f t="shared" si="0"/>
        <v>115200</v>
      </c>
      <c r="K26" s="45" t="s">
        <v>38</v>
      </c>
      <c r="L26" s="45" t="s">
        <v>11</v>
      </c>
      <c r="M26" s="49">
        <v>2060</v>
      </c>
      <c r="N26" s="54">
        <v>2451</v>
      </c>
      <c r="O26" s="73">
        <f t="shared" si="1"/>
        <v>88236</v>
      </c>
      <c r="P26" s="50">
        <v>8490690</v>
      </c>
      <c r="Q26" s="51"/>
      <c r="R26" s="55">
        <f t="shared" si="2"/>
        <v>0</v>
      </c>
      <c r="S26" s="55"/>
      <c r="T26" s="55">
        <f t="shared" si="3"/>
        <v>0</v>
      </c>
      <c r="U26" s="56"/>
      <c r="V26" s="57"/>
    </row>
    <row r="27" spans="1:22" ht="37.5" customHeight="1" x14ac:dyDescent="0.25">
      <c r="C27" s="43">
        <v>23</v>
      </c>
      <c r="D27" s="125" t="s">
        <v>39</v>
      </c>
      <c r="E27" s="45" t="s">
        <v>7</v>
      </c>
      <c r="F27" s="65">
        <v>24</v>
      </c>
      <c r="G27" s="65">
        <v>25</v>
      </c>
      <c r="H27" s="66">
        <v>2689</v>
      </c>
      <c r="I27" s="48">
        <v>3200</v>
      </c>
      <c r="J27" s="48">
        <f t="shared" si="0"/>
        <v>80000</v>
      </c>
      <c r="K27" s="45" t="s">
        <v>40</v>
      </c>
      <c r="L27" s="45" t="s">
        <v>11</v>
      </c>
      <c r="M27" s="49">
        <v>2080</v>
      </c>
      <c r="N27" s="54">
        <v>2475</v>
      </c>
      <c r="O27" s="73">
        <f t="shared" si="1"/>
        <v>61875</v>
      </c>
      <c r="P27" s="68">
        <v>8490695</v>
      </c>
      <c r="Q27" s="51"/>
      <c r="R27" s="55">
        <f t="shared" si="2"/>
        <v>0</v>
      </c>
      <c r="S27" s="55"/>
      <c r="T27" s="55">
        <f t="shared" si="3"/>
        <v>0</v>
      </c>
      <c r="U27" s="56"/>
      <c r="V27" s="57"/>
    </row>
    <row r="28" spans="1:22" ht="37.5" customHeight="1" x14ac:dyDescent="0.25">
      <c r="C28" s="43">
        <v>24</v>
      </c>
      <c r="D28" s="125" t="s">
        <v>98</v>
      </c>
      <c r="E28" s="45" t="s">
        <v>7</v>
      </c>
      <c r="F28" s="65">
        <v>9</v>
      </c>
      <c r="G28" s="65">
        <v>12</v>
      </c>
      <c r="H28" s="48">
        <v>1848</v>
      </c>
      <c r="I28" s="48">
        <v>2200</v>
      </c>
      <c r="J28" s="48">
        <f t="shared" ref="J28:J30" si="4">+I28*G28</f>
        <v>26400</v>
      </c>
      <c r="K28" s="45" t="s">
        <v>41</v>
      </c>
      <c r="L28" s="45" t="s">
        <v>11</v>
      </c>
      <c r="M28" s="49">
        <v>1640</v>
      </c>
      <c r="N28" s="54">
        <v>1952</v>
      </c>
      <c r="O28" s="73">
        <f t="shared" ref="O28:O30" si="5">+N28*G28</f>
        <v>23424</v>
      </c>
      <c r="P28" s="68">
        <v>8490875</v>
      </c>
      <c r="Q28" s="51"/>
      <c r="R28" s="55">
        <f t="shared" si="2"/>
        <v>0</v>
      </c>
      <c r="S28" s="55"/>
      <c r="T28" s="55">
        <f t="shared" si="3"/>
        <v>0</v>
      </c>
      <c r="U28" s="56"/>
      <c r="V28" s="57"/>
    </row>
    <row r="29" spans="1:22" ht="37.5" customHeight="1" x14ac:dyDescent="0.25">
      <c r="C29" s="43">
        <v>25</v>
      </c>
      <c r="D29" s="125" t="s">
        <v>100</v>
      </c>
      <c r="E29" s="45" t="s">
        <v>7</v>
      </c>
      <c r="F29" s="65">
        <v>9</v>
      </c>
      <c r="G29" s="65">
        <v>12</v>
      </c>
      <c r="H29" s="48">
        <v>1848</v>
      </c>
      <c r="I29" s="48">
        <v>2200</v>
      </c>
      <c r="J29" s="48">
        <f t="shared" si="4"/>
        <v>26400</v>
      </c>
      <c r="K29" s="45" t="s">
        <v>41</v>
      </c>
      <c r="L29" s="45" t="s">
        <v>11</v>
      </c>
      <c r="M29" s="49">
        <v>1640</v>
      </c>
      <c r="N29" s="54">
        <v>1952</v>
      </c>
      <c r="O29" s="73">
        <f t="shared" si="5"/>
        <v>23424</v>
      </c>
      <c r="P29" s="68">
        <v>8490874</v>
      </c>
      <c r="Q29" s="51"/>
      <c r="R29" s="55">
        <f t="shared" si="2"/>
        <v>0</v>
      </c>
      <c r="S29" s="55"/>
      <c r="T29" s="55">
        <f t="shared" si="3"/>
        <v>0</v>
      </c>
      <c r="U29" s="56"/>
      <c r="V29" s="57"/>
    </row>
    <row r="30" spans="1:22" ht="37.5" customHeight="1" x14ac:dyDescent="0.25">
      <c r="C30" s="43">
        <v>26</v>
      </c>
      <c r="D30" s="125" t="s">
        <v>99</v>
      </c>
      <c r="E30" s="45" t="s">
        <v>7</v>
      </c>
      <c r="F30" s="65">
        <v>9</v>
      </c>
      <c r="G30" s="65">
        <v>12</v>
      </c>
      <c r="H30" s="48">
        <v>1848</v>
      </c>
      <c r="I30" s="48">
        <v>2200</v>
      </c>
      <c r="J30" s="48">
        <f t="shared" si="4"/>
        <v>26400</v>
      </c>
      <c r="K30" s="45" t="s">
        <v>41</v>
      </c>
      <c r="L30" s="45" t="s">
        <v>11</v>
      </c>
      <c r="M30" s="49">
        <v>1640</v>
      </c>
      <c r="N30" s="54">
        <v>1952</v>
      </c>
      <c r="O30" s="73">
        <f t="shared" si="5"/>
        <v>23424</v>
      </c>
      <c r="P30" s="68">
        <v>8022487</v>
      </c>
      <c r="Q30" s="51"/>
      <c r="R30" s="55">
        <f t="shared" si="2"/>
        <v>0</v>
      </c>
      <c r="S30" s="55"/>
      <c r="T30" s="55">
        <f t="shared" si="3"/>
        <v>0</v>
      </c>
      <c r="U30" s="56"/>
      <c r="V30" s="57"/>
    </row>
    <row r="31" spans="1:22" ht="37.5" customHeight="1" x14ac:dyDescent="0.25">
      <c r="C31" s="43">
        <v>27</v>
      </c>
      <c r="D31" s="122" t="s">
        <v>101</v>
      </c>
      <c r="E31" s="45" t="s">
        <v>7</v>
      </c>
      <c r="F31" s="70">
        <v>9</v>
      </c>
      <c r="G31" s="70">
        <v>12</v>
      </c>
      <c r="H31" s="48">
        <v>1848</v>
      </c>
      <c r="I31" s="48">
        <v>2200</v>
      </c>
      <c r="J31" s="48">
        <f t="shared" si="0"/>
        <v>26400</v>
      </c>
      <c r="K31" s="45" t="s">
        <v>41</v>
      </c>
      <c r="L31" s="45" t="s">
        <v>11</v>
      </c>
      <c r="M31" s="49">
        <v>1640</v>
      </c>
      <c r="N31" s="54">
        <v>1952</v>
      </c>
      <c r="O31" s="73">
        <f t="shared" si="1"/>
        <v>23424</v>
      </c>
      <c r="P31" s="68">
        <v>8022486</v>
      </c>
      <c r="Q31" s="51"/>
      <c r="R31" s="55">
        <f t="shared" si="2"/>
        <v>0</v>
      </c>
      <c r="S31" s="55"/>
      <c r="T31" s="55">
        <f t="shared" si="3"/>
        <v>0</v>
      </c>
      <c r="U31" s="56"/>
      <c r="V31" s="57"/>
    </row>
    <row r="32" spans="1:22" ht="37.5" customHeight="1" x14ac:dyDescent="0.25">
      <c r="C32" s="43">
        <v>28</v>
      </c>
      <c r="D32" s="125" t="s">
        <v>112</v>
      </c>
      <c r="E32" s="45" t="s">
        <v>7</v>
      </c>
      <c r="F32" s="65">
        <v>10</v>
      </c>
      <c r="G32" s="65">
        <v>21</v>
      </c>
      <c r="H32" s="66">
        <v>2352</v>
      </c>
      <c r="I32" s="47">
        <v>2800</v>
      </c>
      <c r="J32" s="48">
        <f t="shared" si="0"/>
        <v>58800</v>
      </c>
      <c r="K32" s="45" t="s">
        <v>42</v>
      </c>
      <c r="L32" s="45" t="s">
        <v>11</v>
      </c>
      <c r="M32" s="49">
        <v>2620</v>
      </c>
      <c r="N32" s="49">
        <v>3117.8</v>
      </c>
      <c r="O32" s="73">
        <f t="shared" si="1"/>
        <v>65473.8</v>
      </c>
      <c r="P32" s="50">
        <v>8101925</v>
      </c>
      <c r="Q32" s="51"/>
      <c r="R32" s="55">
        <f t="shared" si="2"/>
        <v>0</v>
      </c>
      <c r="S32" s="55"/>
      <c r="T32" s="55">
        <f t="shared" si="3"/>
        <v>0</v>
      </c>
      <c r="U32" s="56"/>
      <c r="V32" s="57"/>
    </row>
    <row r="33" spans="3:24" ht="37.5" customHeight="1" x14ac:dyDescent="0.25">
      <c r="C33" s="43">
        <v>29</v>
      </c>
      <c r="D33" s="122" t="s">
        <v>102</v>
      </c>
      <c r="E33" s="45" t="s">
        <v>7</v>
      </c>
      <c r="F33" s="70">
        <v>100</v>
      </c>
      <c r="G33" s="70">
        <v>164</v>
      </c>
      <c r="H33" s="48">
        <v>3193</v>
      </c>
      <c r="I33" s="48">
        <v>3800</v>
      </c>
      <c r="J33" s="48">
        <f t="shared" si="0"/>
        <v>623200</v>
      </c>
      <c r="K33" s="45" t="s">
        <v>44</v>
      </c>
      <c r="L33" s="45" t="s">
        <v>11</v>
      </c>
      <c r="M33" s="49">
        <v>2500</v>
      </c>
      <c r="N33" s="54">
        <v>2975</v>
      </c>
      <c r="O33" s="73">
        <f t="shared" si="1"/>
        <v>487900</v>
      </c>
      <c r="P33" s="50">
        <v>900520099</v>
      </c>
      <c r="Q33" s="51"/>
      <c r="R33" s="52">
        <f t="shared" si="2"/>
        <v>2268.90756302521</v>
      </c>
      <c r="S33" s="52">
        <v>2700</v>
      </c>
      <c r="T33" s="52">
        <f t="shared" si="3"/>
        <v>442800</v>
      </c>
      <c r="U33" s="53">
        <v>7707389048670</v>
      </c>
      <c r="V33" s="51"/>
    </row>
    <row r="34" spans="3:24" ht="37.5" customHeight="1" x14ac:dyDescent="0.25">
      <c r="C34" s="43">
        <v>30</v>
      </c>
      <c r="D34" s="125" t="s">
        <v>75</v>
      </c>
      <c r="E34" s="45" t="s">
        <v>7</v>
      </c>
      <c r="F34" s="65">
        <v>658</v>
      </c>
      <c r="G34" s="65">
        <v>758</v>
      </c>
      <c r="H34" s="66">
        <v>1260</v>
      </c>
      <c r="I34" s="48">
        <v>1500</v>
      </c>
      <c r="J34" s="48">
        <f t="shared" si="0"/>
        <v>1137000</v>
      </c>
      <c r="K34" s="45" t="s">
        <v>45</v>
      </c>
      <c r="L34" s="45" t="s">
        <v>11</v>
      </c>
      <c r="M34" s="49">
        <v>810</v>
      </c>
      <c r="N34" s="54">
        <v>964</v>
      </c>
      <c r="O34" s="73">
        <f t="shared" si="1"/>
        <v>730712</v>
      </c>
      <c r="P34" s="50">
        <v>900504338</v>
      </c>
      <c r="Q34" s="51"/>
      <c r="R34" s="55">
        <f t="shared" si="2"/>
        <v>0</v>
      </c>
      <c r="S34" s="55"/>
      <c r="T34" s="55">
        <f t="shared" si="3"/>
        <v>0</v>
      </c>
      <c r="U34" s="56"/>
      <c r="V34" s="57"/>
    </row>
    <row r="35" spans="3:24" ht="37.5" customHeight="1" x14ac:dyDescent="0.25">
      <c r="C35" s="43">
        <v>31</v>
      </c>
      <c r="D35" s="129" t="s">
        <v>113</v>
      </c>
      <c r="E35" s="45" t="s">
        <v>7</v>
      </c>
      <c r="F35" s="70">
        <v>200</v>
      </c>
      <c r="G35" s="70">
        <v>314</v>
      </c>
      <c r="H35" s="48">
        <v>756</v>
      </c>
      <c r="I35" s="48">
        <v>900</v>
      </c>
      <c r="J35" s="48">
        <f t="shared" si="0"/>
        <v>282600</v>
      </c>
      <c r="K35" s="45" t="s">
        <v>46</v>
      </c>
      <c r="L35" s="45" t="s">
        <v>11</v>
      </c>
      <c r="M35" s="49">
        <v>700</v>
      </c>
      <c r="N35" s="54">
        <v>700</v>
      </c>
      <c r="O35" s="73">
        <f t="shared" si="1"/>
        <v>219800</v>
      </c>
      <c r="P35" s="68">
        <v>900521082</v>
      </c>
      <c r="Q35" s="51"/>
      <c r="R35" s="55">
        <f t="shared" si="2"/>
        <v>0</v>
      </c>
      <c r="S35" s="55"/>
      <c r="T35" s="55">
        <f t="shared" si="3"/>
        <v>0</v>
      </c>
      <c r="U35" s="56"/>
      <c r="V35" s="57"/>
    </row>
    <row r="36" spans="3:24" ht="45.75" customHeight="1" x14ac:dyDescent="0.25">
      <c r="C36" s="43">
        <v>32</v>
      </c>
      <c r="D36" s="130" t="s">
        <v>115</v>
      </c>
      <c r="E36" s="45" t="s">
        <v>7</v>
      </c>
      <c r="F36" s="70">
        <v>6</v>
      </c>
      <c r="G36" s="70">
        <v>8</v>
      </c>
      <c r="H36" s="48">
        <v>251260</v>
      </c>
      <c r="I36" s="47">
        <v>299000</v>
      </c>
      <c r="J36" s="48">
        <f t="shared" si="0"/>
        <v>2392000</v>
      </c>
      <c r="K36" s="45" t="s">
        <v>47</v>
      </c>
      <c r="L36" s="45" t="s">
        <v>48</v>
      </c>
      <c r="M36" s="49">
        <v>410000</v>
      </c>
      <c r="N36" s="49">
        <v>487900</v>
      </c>
      <c r="O36" s="73">
        <f t="shared" si="1"/>
        <v>3903200</v>
      </c>
      <c r="P36" s="50">
        <v>900504161</v>
      </c>
      <c r="Q36" s="51"/>
      <c r="R36" s="55">
        <f t="shared" si="2"/>
        <v>0</v>
      </c>
      <c r="S36" s="55"/>
      <c r="T36" s="55">
        <f t="shared" si="3"/>
        <v>0</v>
      </c>
      <c r="U36" s="56"/>
      <c r="V36" s="57"/>
    </row>
    <row r="37" spans="3:24" ht="59.25" customHeight="1" x14ac:dyDescent="0.25">
      <c r="C37" s="43">
        <v>33</v>
      </c>
      <c r="D37" s="125" t="s">
        <v>114</v>
      </c>
      <c r="E37" s="39" t="s">
        <v>7</v>
      </c>
      <c r="F37" s="65">
        <v>2</v>
      </c>
      <c r="G37" s="65">
        <v>3</v>
      </c>
      <c r="H37" s="66">
        <v>966386</v>
      </c>
      <c r="I37" s="47">
        <v>1150000</v>
      </c>
      <c r="J37" s="48">
        <f t="shared" si="0"/>
        <v>3450000</v>
      </c>
      <c r="K37" s="45" t="s">
        <v>71</v>
      </c>
      <c r="L37" s="45" t="s">
        <v>11</v>
      </c>
      <c r="M37" s="49">
        <f>+N37/1.19</f>
        <v>1260500</v>
      </c>
      <c r="N37" s="49">
        <v>1499995</v>
      </c>
      <c r="O37" s="73">
        <f t="shared" si="1"/>
        <v>4499985</v>
      </c>
      <c r="P37" s="50">
        <v>900507905</v>
      </c>
      <c r="Q37" s="51"/>
      <c r="R37" s="55">
        <f t="shared" si="2"/>
        <v>0</v>
      </c>
      <c r="S37" s="55"/>
      <c r="T37" s="55">
        <f t="shared" si="3"/>
        <v>0</v>
      </c>
      <c r="U37" s="56"/>
      <c r="V37" s="57"/>
    </row>
    <row r="38" spans="3:24" ht="37.5" customHeight="1" x14ac:dyDescent="0.25">
      <c r="C38" s="43">
        <v>34</v>
      </c>
      <c r="D38" s="125" t="s">
        <v>116</v>
      </c>
      <c r="E38" s="45" t="s">
        <v>7</v>
      </c>
      <c r="F38" s="65">
        <v>5</v>
      </c>
      <c r="G38" s="65">
        <v>10</v>
      </c>
      <c r="H38" s="66">
        <v>3193</v>
      </c>
      <c r="I38" s="48">
        <v>3800</v>
      </c>
      <c r="J38" s="48">
        <f t="shared" si="0"/>
        <v>38000</v>
      </c>
      <c r="K38" s="45" t="s">
        <v>72</v>
      </c>
      <c r="L38" s="45" t="s">
        <v>11</v>
      </c>
      <c r="M38" s="49">
        <v>2890</v>
      </c>
      <c r="N38" s="54">
        <v>3439</v>
      </c>
      <c r="O38" s="73">
        <f t="shared" si="1"/>
        <v>34390</v>
      </c>
      <c r="P38" s="50">
        <v>8491111</v>
      </c>
      <c r="Q38" s="51"/>
      <c r="R38" s="55">
        <f t="shared" si="2"/>
        <v>0</v>
      </c>
      <c r="S38" s="55"/>
      <c r="T38" s="55">
        <f t="shared" si="3"/>
        <v>0</v>
      </c>
      <c r="U38" s="56"/>
      <c r="V38" s="57"/>
    </row>
    <row r="39" spans="3:24" ht="37.5" customHeight="1" x14ac:dyDescent="0.25">
      <c r="C39" s="43">
        <v>35</v>
      </c>
      <c r="D39" s="122" t="s">
        <v>103</v>
      </c>
      <c r="E39" s="45" t="s">
        <v>7</v>
      </c>
      <c r="F39" s="70">
        <v>4</v>
      </c>
      <c r="G39" s="70">
        <v>6</v>
      </c>
      <c r="H39" s="48">
        <v>8403</v>
      </c>
      <c r="I39" s="47">
        <v>10000</v>
      </c>
      <c r="J39" s="48">
        <f t="shared" si="0"/>
        <v>60000</v>
      </c>
      <c r="K39" s="45" t="s">
        <v>50</v>
      </c>
      <c r="L39" s="45" t="s">
        <v>11</v>
      </c>
      <c r="M39" s="49">
        <v>12460</v>
      </c>
      <c r="N39" s="49">
        <v>14827.4</v>
      </c>
      <c r="O39" s="73">
        <f t="shared" si="1"/>
        <v>88964.4</v>
      </c>
      <c r="P39" s="50">
        <v>8022604</v>
      </c>
      <c r="Q39" s="51"/>
      <c r="R39" s="52">
        <f t="shared" ref="R39" si="6">+S39/1.19</f>
        <v>11344.53781512605</v>
      </c>
      <c r="S39" s="52">
        <v>13500</v>
      </c>
      <c r="T39" s="52">
        <f t="shared" ref="T39" si="7">+S39*G39</f>
        <v>81000</v>
      </c>
      <c r="U39" s="53">
        <v>7707389048359</v>
      </c>
      <c r="V39" s="57"/>
    </row>
    <row r="40" spans="3:24" ht="37.5" customHeight="1" x14ac:dyDescent="0.25">
      <c r="C40" s="43">
        <v>36</v>
      </c>
      <c r="D40" s="122" t="s">
        <v>90</v>
      </c>
      <c r="E40" s="45" t="s">
        <v>7</v>
      </c>
      <c r="F40" s="65">
        <v>4</v>
      </c>
      <c r="G40" s="65">
        <v>10</v>
      </c>
      <c r="H40" s="66">
        <v>6722</v>
      </c>
      <c r="I40" s="48">
        <v>8000</v>
      </c>
      <c r="J40" s="48">
        <f t="shared" si="0"/>
        <v>80000</v>
      </c>
      <c r="K40" s="45" t="s">
        <v>51</v>
      </c>
      <c r="L40" s="45" t="s">
        <v>11</v>
      </c>
      <c r="M40" s="49">
        <v>2510</v>
      </c>
      <c r="N40" s="71">
        <v>2987</v>
      </c>
      <c r="O40" s="73">
        <f t="shared" si="1"/>
        <v>29870</v>
      </c>
      <c r="P40" s="68">
        <v>8490707</v>
      </c>
      <c r="Q40" s="51"/>
      <c r="R40" s="52">
        <f t="shared" si="2"/>
        <v>1008.4033613445379</v>
      </c>
      <c r="S40" s="104">
        <v>1200</v>
      </c>
      <c r="T40" s="52">
        <f t="shared" si="3"/>
        <v>12000</v>
      </c>
      <c r="U40" s="53">
        <v>7707389049615</v>
      </c>
      <c r="V40" s="51"/>
    </row>
    <row r="41" spans="3:24" ht="37.5" customHeight="1" x14ac:dyDescent="0.25">
      <c r="C41" s="43">
        <v>37</v>
      </c>
      <c r="D41" s="129" t="s">
        <v>117</v>
      </c>
      <c r="E41" s="39" t="s">
        <v>7</v>
      </c>
      <c r="F41" s="70">
        <v>2</v>
      </c>
      <c r="G41" s="70">
        <v>2</v>
      </c>
      <c r="H41" s="48">
        <v>6722</v>
      </c>
      <c r="I41" s="93">
        <v>8000</v>
      </c>
      <c r="J41" s="48">
        <f t="shared" si="0"/>
        <v>16000</v>
      </c>
      <c r="K41" s="45" t="s">
        <v>52</v>
      </c>
      <c r="L41" s="45" t="s">
        <v>11</v>
      </c>
      <c r="M41" s="49">
        <v>5308</v>
      </c>
      <c r="N41" s="54">
        <v>6316</v>
      </c>
      <c r="O41" s="73">
        <f t="shared" si="1"/>
        <v>12632</v>
      </c>
      <c r="P41" s="68">
        <v>8490894</v>
      </c>
      <c r="Q41" s="51"/>
      <c r="R41" s="55">
        <f t="shared" si="2"/>
        <v>0</v>
      </c>
      <c r="S41" s="55"/>
      <c r="T41" s="55">
        <f t="shared" si="3"/>
        <v>0</v>
      </c>
      <c r="U41" s="56"/>
      <c r="V41" s="57"/>
    </row>
    <row r="42" spans="3:24" ht="37.5" customHeight="1" x14ac:dyDescent="0.25">
      <c r="C42" s="43">
        <v>38</v>
      </c>
      <c r="D42" s="125" t="s">
        <v>134</v>
      </c>
      <c r="E42" s="45" t="s">
        <v>7</v>
      </c>
      <c r="F42" s="65">
        <v>2</v>
      </c>
      <c r="G42" s="65">
        <v>2</v>
      </c>
      <c r="H42" s="66">
        <v>9243</v>
      </c>
      <c r="I42" s="48">
        <v>11000</v>
      </c>
      <c r="J42" s="48">
        <f t="shared" si="0"/>
        <v>22000</v>
      </c>
      <c r="K42" s="45" t="s">
        <v>54</v>
      </c>
      <c r="L42" s="45" t="s">
        <v>11</v>
      </c>
      <c r="M42" s="109">
        <v>8730</v>
      </c>
      <c r="N42" s="110">
        <v>10389</v>
      </c>
      <c r="O42" s="91">
        <f t="shared" si="1"/>
        <v>20778</v>
      </c>
      <c r="P42" s="92">
        <v>900509256</v>
      </c>
      <c r="Q42" s="94"/>
      <c r="R42" s="55">
        <f t="shared" si="2"/>
        <v>0</v>
      </c>
      <c r="S42" s="55"/>
      <c r="T42" s="55">
        <f t="shared" si="3"/>
        <v>0</v>
      </c>
      <c r="U42" s="56"/>
      <c r="V42" s="57"/>
    </row>
    <row r="43" spans="3:24" ht="37.5" customHeight="1" x14ac:dyDescent="0.25">
      <c r="C43" s="43">
        <v>39</v>
      </c>
      <c r="D43" s="128" t="s">
        <v>55</v>
      </c>
      <c r="E43" s="80" t="s">
        <v>7</v>
      </c>
      <c r="F43" s="81">
        <v>1</v>
      </c>
      <c r="G43" s="81">
        <v>0</v>
      </c>
      <c r="H43" s="82">
        <v>121848</v>
      </c>
      <c r="I43" s="83">
        <v>145000</v>
      </c>
      <c r="J43" s="84">
        <f t="shared" si="0"/>
        <v>0</v>
      </c>
      <c r="K43" s="80" t="s">
        <v>56</v>
      </c>
      <c r="L43" s="80" t="s">
        <v>11</v>
      </c>
      <c r="M43" s="85">
        <f>+N43/1.19</f>
        <v>148000</v>
      </c>
      <c r="N43" s="85">
        <v>176120</v>
      </c>
      <c r="O43" s="86">
        <f t="shared" si="1"/>
        <v>0</v>
      </c>
      <c r="P43" s="87">
        <v>8490715</v>
      </c>
      <c r="Q43" s="88"/>
      <c r="R43" s="52">
        <f t="shared" si="2"/>
        <v>157310.9243697479</v>
      </c>
      <c r="S43" s="52">
        <v>187200</v>
      </c>
      <c r="T43" s="52">
        <f>+S43*1</f>
        <v>187200</v>
      </c>
      <c r="U43" s="53">
        <v>174589645904</v>
      </c>
      <c r="V43" s="51"/>
    </row>
    <row r="44" spans="3:24" ht="37.5" customHeight="1" x14ac:dyDescent="0.25">
      <c r="C44" s="43">
        <v>40</v>
      </c>
      <c r="D44" s="131" t="s">
        <v>118</v>
      </c>
      <c r="E44" s="45" t="s">
        <v>7</v>
      </c>
      <c r="F44" s="65">
        <v>1</v>
      </c>
      <c r="G44" s="65">
        <v>2</v>
      </c>
      <c r="H44" s="66">
        <v>134453</v>
      </c>
      <c r="I44" s="48">
        <v>160000</v>
      </c>
      <c r="J44" s="48">
        <f t="shared" si="0"/>
        <v>320000</v>
      </c>
      <c r="K44" s="45" t="s">
        <v>57</v>
      </c>
      <c r="L44" s="45" t="s">
        <v>11</v>
      </c>
      <c r="M44" s="49">
        <v>90100</v>
      </c>
      <c r="N44" s="54">
        <v>107219</v>
      </c>
      <c r="O44" s="73">
        <f t="shared" si="1"/>
        <v>214438</v>
      </c>
      <c r="P44" s="50">
        <v>900520545</v>
      </c>
      <c r="Q44" s="51"/>
      <c r="R44" s="55">
        <f>+S44/1.19</f>
        <v>0</v>
      </c>
      <c r="S44" s="55"/>
      <c r="T44" s="55">
        <f t="shared" si="3"/>
        <v>0</v>
      </c>
      <c r="U44" s="56"/>
      <c r="V44" s="57"/>
    </row>
    <row r="45" spans="3:24" ht="37.5" customHeight="1" x14ac:dyDescent="0.25">
      <c r="C45" s="43">
        <v>41</v>
      </c>
      <c r="D45" s="131" t="s">
        <v>91</v>
      </c>
      <c r="E45" s="39" t="s">
        <v>7</v>
      </c>
      <c r="F45" s="65">
        <v>1</v>
      </c>
      <c r="G45" s="65">
        <v>2</v>
      </c>
      <c r="H45" s="66">
        <v>79831</v>
      </c>
      <c r="I45" s="47">
        <v>95000</v>
      </c>
      <c r="J45" s="48">
        <f t="shared" si="0"/>
        <v>190000</v>
      </c>
      <c r="K45" s="45" t="s">
        <v>58</v>
      </c>
      <c r="L45" s="45" t="s">
        <v>66</v>
      </c>
      <c r="M45" s="49">
        <v>84400</v>
      </c>
      <c r="N45" s="49">
        <v>100436</v>
      </c>
      <c r="O45" s="73">
        <f t="shared" si="1"/>
        <v>200872</v>
      </c>
      <c r="P45" s="50">
        <v>900500175</v>
      </c>
      <c r="Q45" s="51"/>
      <c r="R45" s="52">
        <f t="shared" si="2"/>
        <v>66386.554621848743</v>
      </c>
      <c r="S45" s="104">
        <v>79000</v>
      </c>
      <c r="T45" s="52">
        <f t="shared" si="3"/>
        <v>158000</v>
      </c>
      <c r="U45" s="53">
        <v>174589647906</v>
      </c>
      <c r="V45" s="51"/>
    </row>
    <row r="46" spans="3:24" ht="37.5" customHeight="1" x14ac:dyDescent="0.25">
      <c r="C46" s="43">
        <v>42</v>
      </c>
      <c r="D46" s="122" t="s">
        <v>119</v>
      </c>
      <c r="E46" s="45" t="s">
        <v>7</v>
      </c>
      <c r="F46" s="70">
        <v>2</v>
      </c>
      <c r="G46" s="70">
        <v>2</v>
      </c>
      <c r="H46" s="48">
        <f>90000/1.19</f>
        <v>75630.252100840342</v>
      </c>
      <c r="I46" s="48">
        <v>90000</v>
      </c>
      <c r="J46" s="48">
        <f>+I46*G46</f>
        <v>180000</v>
      </c>
      <c r="K46" s="45" t="s">
        <v>59</v>
      </c>
      <c r="L46" s="45" t="s">
        <v>11</v>
      </c>
      <c r="M46" s="49">
        <v>31000</v>
      </c>
      <c r="N46" s="54">
        <v>36890</v>
      </c>
      <c r="O46" s="73">
        <f t="shared" si="1"/>
        <v>73780</v>
      </c>
      <c r="P46" s="68">
        <v>8345713</v>
      </c>
      <c r="Q46" s="51"/>
      <c r="R46" s="55">
        <f t="shared" si="2"/>
        <v>0</v>
      </c>
      <c r="S46" s="55"/>
      <c r="T46" s="55">
        <f t="shared" si="3"/>
        <v>0</v>
      </c>
      <c r="U46" s="56"/>
      <c r="V46" s="57"/>
    </row>
    <row r="47" spans="3:24" ht="37.5" customHeight="1" x14ac:dyDescent="0.25">
      <c r="C47" s="43">
        <v>43</v>
      </c>
      <c r="D47" s="122" t="s">
        <v>120</v>
      </c>
      <c r="E47" s="45" t="s">
        <v>7</v>
      </c>
      <c r="F47" s="70">
        <v>5</v>
      </c>
      <c r="G47" s="70">
        <v>5</v>
      </c>
      <c r="H47" s="48">
        <v>462184</v>
      </c>
      <c r="I47" s="48">
        <v>550000</v>
      </c>
      <c r="J47" s="48">
        <f t="shared" si="0"/>
        <v>2750000</v>
      </c>
      <c r="K47" s="45" t="s">
        <v>60</v>
      </c>
      <c r="L47" s="45" t="s">
        <v>48</v>
      </c>
      <c r="M47" s="49">
        <v>370000</v>
      </c>
      <c r="N47" s="54">
        <v>440300</v>
      </c>
      <c r="O47" s="73">
        <f t="shared" si="1"/>
        <v>2201500</v>
      </c>
      <c r="P47" s="50">
        <v>8502162</v>
      </c>
      <c r="Q47" s="51"/>
      <c r="R47" s="55">
        <f t="shared" si="2"/>
        <v>0</v>
      </c>
      <c r="S47" s="55"/>
      <c r="T47" s="55">
        <f t="shared" si="3"/>
        <v>0</v>
      </c>
      <c r="U47" s="56"/>
      <c r="V47" s="57"/>
      <c r="X47" s="105"/>
    </row>
    <row r="48" spans="3:24" ht="37.5" customHeight="1" x14ac:dyDescent="0.25">
      <c r="C48" s="43">
        <v>44</v>
      </c>
      <c r="D48" s="122" t="s">
        <v>121</v>
      </c>
      <c r="E48" s="45" t="s">
        <v>7</v>
      </c>
      <c r="F48" s="70">
        <v>1</v>
      </c>
      <c r="G48" s="70">
        <v>1</v>
      </c>
      <c r="H48" s="48">
        <v>235294</v>
      </c>
      <c r="I48" s="48">
        <v>280000</v>
      </c>
      <c r="J48" s="48">
        <f t="shared" si="0"/>
        <v>280000</v>
      </c>
      <c r="K48" s="45" t="s">
        <v>61</v>
      </c>
      <c r="L48" s="45" t="s">
        <v>11</v>
      </c>
      <c r="M48" s="49">
        <v>125200</v>
      </c>
      <c r="N48" s="54">
        <v>148988</v>
      </c>
      <c r="O48" s="73">
        <f t="shared" si="1"/>
        <v>148988</v>
      </c>
      <c r="P48" s="50">
        <v>900505558</v>
      </c>
      <c r="Q48" s="51"/>
      <c r="R48" s="55">
        <f t="shared" si="2"/>
        <v>0</v>
      </c>
      <c r="S48" s="55"/>
      <c r="T48" s="55">
        <f t="shared" si="3"/>
        <v>0</v>
      </c>
      <c r="U48" s="56"/>
      <c r="V48" s="57"/>
    </row>
    <row r="49" spans="3:22" s="38" customFormat="1" ht="37.5" customHeight="1" x14ac:dyDescent="0.25">
      <c r="C49" s="43">
        <v>45</v>
      </c>
      <c r="D49" s="128" t="s">
        <v>62</v>
      </c>
      <c r="E49" s="80" t="s">
        <v>7</v>
      </c>
      <c r="F49" s="95">
        <v>1</v>
      </c>
      <c r="G49" s="95">
        <v>0</v>
      </c>
      <c r="H49" s="84">
        <v>2352941</v>
      </c>
      <c r="I49" s="84">
        <v>2800000</v>
      </c>
      <c r="J49" s="84">
        <f t="shared" si="0"/>
        <v>0</v>
      </c>
      <c r="K49" s="80" t="s">
        <v>63</v>
      </c>
      <c r="L49" s="80" t="s">
        <v>11</v>
      </c>
      <c r="M49" s="85">
        <v>226900</v>
      </c>
      <c r="N49" s="96">
        <v>270011</v>
      </c>
      <c r="O49" s="86">
        <f t="shared" si="1"/>
        <v>0</v>
      </c>
      <c r="P49" s="97">
        <v>900507444</v>
      </c>
      <c r="Q49" s="98"/>
      <c r="R49" s="55">
        <f t="shared" si="2"/>
        <v>0</v>
      </c>
      <c r="S49" s="55"/>
      <c r="T49" s="55">
        <f t="shared" si="3"/>
        <v>0</v>
      </c>
      <c r="U49" s="99"/>
      <c r="V49" s="100"/>
    </row>
    <row r="51" spans="3:22" x14ac:dyDescent="0.25">
      <c r="J51" s="101">
        <f>+J5+J10+J11+J14+J15+J18+J19+J21+J32+J36+J37+J39+J45</f>
        <v>18216150</v>
      </c>
      <c r="O51" s="102">
        <f>+O6+O8+O9+O12+O13+O16+O17+O20+O22+O23+O24+O25+O26+O27+O28+O29+O30+O31+O33+O34+O35++O38+O40+O41+O44+O46+O47+O48+O42</f>
        <v>13555742</v>
      </c>
    </row>
    <row r="53" spans="3:22" x14ac:dyDescent="0.25">
      <c r="J53" s="101">
        <f>+J51+O51</f>
        <v>31771892</v>
      </c>
    </row>
    <row r="55" spans="3:22" x14ac:dyDescent="0.25">
      <c r="O55" s="103"/>
    </row>
    <row r="59" spans="3:22" ht="33.75" x14ac:dyDescent="0.5">
      <c r="D59" s="132" t="s">
        <v>132</v>
      </c>
    </row>
    <row r="60" spans="3:22" ht="33.75" x14ac:dyDescent="0.5">
      <c r="D60" s="132" t="s">
        <v>130</v>
      </c>
    </row>
    <row r="61" spans="3:22" ht="33.75" x14ac:dyDescent="0.5">
      <c r="D61" s="132" t="s">
        <v>133</v>
      </c>
    </row>
    <row r="62" spans="3:22" ht="33.75" x14ac:dyDescent="0.5">
      <c r="D62" s="132" t="s">
        <v>131</v>
      </c>
    </row>
  </sheetData>
  <autoFilter ref="C4:M49" xr:uid="{00000000-0009-0000-0000-000000000000}"/>
  <mergeCells count="3">
    <mergeCell ref="E3:L3"/>
    <mergeCell ref="M3:Q3"/>
    <mergeCell ref="R3:V3"/>
  </mergeCells>
  <conditionalFormatting sqref="D10:D11 F8:G8 F18:G18 F37:G38">
    <cfRule type="expression" dxfId="357" priority="162">
      <formula>IF($Q8="X",TRUE,FALSE)</formula>
    </cfRule>
  </conditionalFormatting>
  <conditionalFormatting sqref="D10:D11 F8:G8 F18:G18 F37:G38">
    <cfRule type="expression" dxfId="356" priority="161">
      <formula>IF($Q8="X",TRUE,FALSE)</formula>
    </cfRule>
  </conditionalFormatting>
  <conditionalFormatting sqref="F9:H11">
    <cfRule type="expression" dxfId="355" priority="160">
      <formula>IF($Q9="X",TRUE,FALSE)</formula>
    </cfRule>
  </conditionalFormatting>
  <conditionalFormatting sqref="F9:H11">
    <cfRule type="expression" dxfId="354" priority="159">
      <formula>IF($Q9="X",TRUE,FALSE)</formula>
    </cfRule>
  </conditionalFormatting>
  <conditionalFormatting sqref="E8">
    <cfRule type="expression" dxfId="353" priority="158">
      <formula>IF($Q8="X",TRUE,FALSE)</formula>
    </cfRule>
  </conditionalFormatting>
  <conditionalFormatting sqref="E8">
    <cfRule type="expression" dxfId="352" priority="157">
      <formula>IF($Q8="X",TRUE,FALSE)</formula>
    </cfRule>
  </conditionalFormatting>
  <conditionalFormatting sqref="E10">
    <cfRule type="expression" dxfId="351" priority="156">
      <formula>IF($Q10="X",TRUE,FALSE)</formula>
    </cfRule>
  </conditionalFormatting>
  <conditionalFormatting sqref="E10">
    <cfRule type="expression" dxfId="350" priority="155">
      <formula>IF($Q10="X",TRUE,FALSE)</formula>
    </cfRule>
  </conditionalFormatting>
  <conditionalFormatting sqref="E11">
    <cfRule type="expression" dxfId="349" priority="154">
      <formula>IF($Q11="X",TRUE,FALSE)</formula>
    </cfRule>
  </conditionalFormatting>
  <conditionalFormatting sqref="E11">
    <cfRule type="expression" dxfId="348" priority="153">
      <formula>IF($Q11="X",TRUE,FALSE)</formula>
    </cfRule>
  </conditionalFormatting>
  <conditionalFormatting sqref="D13">
    <cfRule type="expression" dxfId="347" priority="152">
      <formula>IF($Q13="X",TRUE,FALSE)</formula>
    </cfRule>
  </conditionalFormatting>
  <conditionalFormatting sqref="D13">
    <cfRule type="expression" dxfId="346" priority="151">
      <formula>IF($Q13="X",TRUE,FALSE)</formula>
    </cfRule>
  </conditionalFormatting>
  <conditionalFormatting sqref="D12">
    <cfRule type="expression" dxfId="345" priority="150">
      <formula>IF($Q12="X",TRUE,FALSE)</formula>
    </cfRule>
  </conditionalFormatting>
  <conditionalFormatting sqref="D12">
    <cfRule type="expression" dxfId="344" priority="149">
      <formula>IF($Q12="X",TRUE,FALSE)</formula>
    </cfRule>
  </conditionalFormatting>
  <conditionalFormatting sqref="D12">
    <cfRule type="expression" dxfId="343" priority="144">
      <formula>IF($Q12="X",TRUE,FALSE)</formula>
    </cfRule>
  </conditionalFormatting>
  <conditionalFormatting sqref="D12">
    <cfRule type="expression" dxfId="342" priority="143">
      <formula>IF($Q12="X",TRUE,FALSE)</formula>
    </cfRule>
  </conditionalFormatting>
  <conditionalFormatting sqref="D12">
    <cfRule type="expression" dxfId="341" priority="140">
      <formula>IF($Q12="X",TRUE,FALSE)</formula>
    </cfRule>
  </conditionalFormatting>
  <conditionalFormatting sqref="D12">
    <cfRule type="expression" dxfId="340" priority="139">
      <formula>IF($Q12="X",TRUE,FALSE)</formula>
    </cfRule>
  </conditionalFormatting>
  <conditionalFormatting sqref="D12">
    <cfRule type="expression" dxfId="339" priority="136">
      <formula>IF($Q12="X",TRUE,FALSE)</formula>
    </cfRule>
  </conditionalFormatting>
  <conditionalFormatting sqref="D12">
    <cfRule type="expression" dxfId="338" priority="135">
      <formula>IF($Q12="X",TRUE,FALSE)</formula>
    </cfRule>
  </conditionalFormatting>
  <conditionalFormatting sqref="D12">
    <cfRule type="expression" dxfId="337" priority="132">
      <formula>IF($Q12="X",TRUE,FALSE)</formula>
    </cfRule>
  </conditionalFormatting>
  <conditionalFormatting sqref="D12">
    <cfRule type="expression" dxfId="336" priority="131">
      <formula>IF($Q12="X",TRUE,FALSE)</formula>
    </cfRule>
  </conditionalFormatting>
  <conditionalFormatting sqref="D12">
    <cfRule type="expression" dxfId="335" priority="128">
      <formula>IF($Q12="X",TRUE,FALSE)</formula>
    </cfRule>
  </conditionalFormatting>
  <conditionalFormatting sqref="D12">
    <cfRule type="expression" dxfId="334" priority="127">
      <formula>IF($Q12="X",TRUE,FALSE)</formula>
    </cfRule>
  </conditionalFormatting>
  <conditionalFormatting sqref="D12">
    <cfRule type="expression" dxfId="333" priority="124">
      <formula>IF($Q12="X",TRUE,FALSE)</formula>
    </cfRule>
  </conditionalFormatting>
  <conditionalFormatting sqref="D12">
    <cfRule type="expression" dxfId="332" priority="123">
      <formula>IF($Q12="X",TRUE,FALSE)</formula>
    </cfRule>
  </conditionalFormatting>
  <conditionalFormatting sqref="D12">
    <cfRule type="expression" dxfId="331" priority="120">
      <formula>IF($Q12="X",TRUE,FALSE)</formula>
    </cfRule>
  </conditionalFormatting>
  <conditionalFormatting sqref="D12">
    <cfRule type="expression" dxfId="330" priority="119">
      <formula>IF($Q12="X",TRUE,FALSE)</formula>
    </cfRule>
  </conditionalFormatting>
  <conditionalFormatting sqref="D12">
    <cfRule type="expression" dxfId="329" priority="148">
      <formula>IF($Q12="X",TRUE,FALSE)</formula>
    </cfRule>
  </conditionalFormatting>
  <conditionalFormatting sqref="D12">
    <cfRule type="expression" dxfId="328" priority="147">
      <formula>IF($Q12="X",TRUE,FALSE)</formula>
    </cfRule>
  </conditionalFormatting>
  <conditionalFormatting sqref="D12">
    <cfRule type="expression" dxfId="327" priority="146">
      <formula>IF($Q12="X",TRUE,FALSE)</formula>
    </cfRule>
  </conditionalFormatting>
  <conditionalFormatting sqref="D12">
    <cfRule type="expression" dxfId="326" priority="145">
      <formula>IF($Q12="X",TRUE,FALSE)</formula>
    </cfRule>
  </conditionalFormatting>
  <conditionalFormatting sqref="D12">
    <cfRule type="expression" dxfId="325" priority="142">
      <formula>IF($Q12="X",TRUE,FALSE)</formula>
    </cfRule>
  </conditionalFormatting>
  <conditionalFormatting sqref="D12">
    <cfRule type="expression" dxfId="324" priority="141">
      <formula>IF($Q12="X",TRUE,FALSE)</formula>
    </cfRule>
  </conditionalFormatting>
  <conditionalFormatting sqref="D12">
    <cfRule type="expression" dxfId="323" priority="138">
      <formula>IF($Q12="X",TRUE,FALSE)</formula>
    </cfRule>
  </conditionalFormatting>
  <conditionalFormatting sqref="D12">
    <cfRule type="expression" dxfId="322" priority="137">
      <formula>IF($Q12="X",TRUE,FALSE)</formula>
    </cfRule>
  </conditionalFormatting>
  <conditionalFormatting sqref="D12">
    <cfRule type="expression" dxfId="321" priority="134">
      <formula>IF($Q12="X",TRUE,FALSE)</formula>
    </cfRule>
  </conditionalFormatting>
  <conditionalFormatting sqref="D12">
    <cfRule type="expression" dxfId="320" priority="133">
      <formula>IF($Q12="X",TRUE,FALSE)</formula>
    </cfRule>
  </conditionalFormatting>
  <conditionalFormatting sqref="D12">
    <cfRule type="expression" dxfId="319" priority="130">
      <formula>IF($Q12="X",TRUE,FALSE)</formula>
    </cfRule>
  </conditionalFormatting>
  <conditionalFormatting sqref="D12">
    <cfRule type="expression" dxfId="318" priority="129">
      <formula>IF($Q12="X",TRUE,FALSE)</formula>
    </cfRule>
  </conditionalFormatting>
  <conditionalFormatting sqref="D12">
    <cfRule type="expression" dxfId="317" priority="126">
      <formula>IF($Q12="X",TRUE,FALSE)</formula>
    </cfRule>
  </conditionalFormatting>
  <conditionalFormatting sqref="D12">
    <cfRule type="expression" dxfId="316" priority="125">
      <formula>IF($Q12="X",TRUE,FALSE)</formula>
    </cfRule>
  </conditionalFormatting>
  <conditionalFormatting sqref="D12">
    <cfRule type="expression" dxfId="315" priority="122">
      <formula>IF($Q12="X",TRUE,FALSE)</formula>
    </cfRule>
  </conditionalFormatting>
  <conditionalFormatting sqref="D12">
    <cfRule type="expression" dxfId="314" priority="121">
      <formula>IF($Q12="X",TRUE,FALSE)</formula>
    </cfRule>
  </conditionalFormatting>
  <conditionalFormatting sqref="D12">
    <cfRule type="expression" dxfId="313" priority="118">
      <formula>IF($Q12="X",TRUE,FALSE)</formula>
    </cfRule>
  </conditionalFormatting>
  <conditionalFormatting sqref="D12">
    <cfRule type="expression" dxfId="312" priority="117">
      <formula>IF($Q12="X",TRUE,FALSE)</formula>
    </cfRule>
  </conditionalFormatting>
  <conditionalFormatting sqref="D12">
    <cfRule type="expression" dxfId="311" priority="116">
      <formula>IF($Q12="X",TRUE,FALSE)</formula>
    </cfRule>
  </conditionalFormatting>
  <conditionalFormatting sqref="D12">
    <cfRule type="expression" dxfId="310" priority="115">
      <formula>IF($Q12="X",TRUE,FALSE)</formula>
    </cfRule>
  </conditionalFormatting>
  <conditionalFormatting sqref="D12">
    <cfRule type="expression" dxfId="309" priority="114">
      <formula>IF($Q12="X",TRUE,FALSE)</formula>
    </cfRule>
  </conditionalFormatting>
  <conditionalFormatting sqref="D12">
    <cfRule type="expression" dxfId="308" priority="113">
      <formula>IF($Q12="X",TRUE,FALSE)</formula>
    </cfRule>
  </conditionalFormatting>
  <conditionalFormatting sqref="D12">
    <cfRule type="expression" dxfId="307" priority="112">
      <formula>IF($Q12="X",TRUE,FALSE)</formula>
    </cfRule>
  </conditionalFormatting>
  <conditionalFormatting sqref="D12">
    <cfRule type="expression" dxfId="306" priority="111">
      <formula>IF($Q12="X",TRUE,FALSE)</formula>
    </cfRule>
  </conditionalFormatting>
  <conditionalFormatting sqref="D12">
    <cfRule type="expression" dxfId="305" priority="110">
      <formula>IF($Q12="X",TRUE,FALSE)</formula>
    </cfRule>
  </conditionalFormatting>
  <conditionalFormatting sqref="D12">
    <cfRule type="expression" dxfId="304" priority="109">
      <formula>IF($Q12="X",TRUE,FALSE)</formula>
    </cfRule>
  </conditionalFormatting>
  <conditionalFormatting sqref="D12">
    <cfRule type="expression" dxfId="303" priority="108">
      <formula>IF($Q12="X",TRUE,FALSE)</formula>
    </cfRule>
  </conditionalFormatting>
  <conditionalFormatting sqref="D12">
    <cfRule type="expression" dxfId="302" priority="107">
      <formula>IF($Q12="X",TRUE,FALSE)</formula>
    </cfRule>
  </conditionalFormatting>
  <conditionalFormatting sqref="F12:H13">
    <cfRule type="expression" dxfId="301" priority="106">
      <formula>IF($Q12="X",TRUE,FALSE)</formula>
    </cfRule>
  </conditionalFormatting>
  <conditionalFormatting sqref="F12:H13">
    <cfRule type="expression" dxfId="300" priority="105">
      <formula>IF($Q12="X",TRUE,FALSE)</formula>
    </cfRule>
  </conditionalFormatting>
  <conditionalFormatting sqref="D16">
    <cfRule type="expression" dxfId="299" priority="104">
      <formula>IF($Q16="X",TRUE,FALSE)</formula>
    </cfRule>
  </conditionalFormatting>
  <conditionalFormatting sqref="D16">
    <cfRule type="expression" dxfId="298" priority="103">
      <formula>IF($Q16="X",TRUE,FALSE)</formula>
    </cfRule>
  </conditionalFormatting>
  <conditionalFormatting sqref="F14:H16">
    <cfRule type="expression" dxfId="297" priority="102">
      <formula>IF($Q14="X",TRUE,FALSE)</formula>
    </cfRule>
  </conditionalFormatting>
  <conditionalFormatting sqref="F14:H16">
    <cfRule type="expression" dxfId="296" priority="101">
      <formula>IF($Q14="X",TRUE,FALSE)</formula>
    </cfRule>
  </conditionalFormatting>
  <conditionalFormatting sqref="D17">
    <cfRule type="expression" dxfId="295" priority="100">
      <formula>IF($Q17="X",TRUE,FALSE)</formula>
    </cfRule>
  </conditionalFormatting>
  <conditionalFormatting sqref="D17">
    <cfRule type="expression" dxfId="294" priority="99">
      <formula>IF($Q17="X",TRUE,FALSE)</formula>
    </cfRule>
  </conditionalFormatting>
  <conditionalFormatting sqref="F17:H17">
    <cfRule type="expression" dxfId="293" priority="98">
      <formula>IF($Q17="X",TRUE,FALSE)</formula>
    </cfRule>
  </conditionalFormatting>
  <conditionalFormatting sqref="F17:H17">
    <cfRule type="expression" dxfId="292" priority="97">
      <formula>IF($Q17="X",TRUE,FALSE)</formula>
    </cfRule>
  </conditionalFormatting>
  <conditionalFormatting sqref="D18:D19">
    <cfRule type="expression" dxfId="291" priority="96">
      <formula>IF($Q18="X",TRUE,FALSE)</formula>
    </cfRule>
  </conditionalFormatting>
  <conditionalFormatting sqref="D18:D19">
    <cfRule type="expression" dxfId="290" priority="95">
      <formula>IF($Q18="X",TRUE,FALSE)</formula>
    </cfRule>
  </conditionalFormatting>
  <conditionalFormatting sqref="F19:H19">
    <cfRule type="expression" dxfId="289" priority="94">
      <formula>IF($Q19="X",TRUE,FALSE)</formula>
    </cfRule>
  </conditionalFormatting>
  <conditionalFormatting sqref="F19:H19">
    <cfRule type="expression" dxfId="288" priority="93">
      <formula>IF($Q19="X",TRUE,FALSE)</formula>
    </cfRule>
  </conditionalFormatting>
  <conditionalFormatting sqref="D21:D22">
    <cfRule type="expression" dxfId="287" priority="92">
      <formula>IF($Q21="X",TRUE,FALSE)</formula>
    </cfRule>
  </conditionalFormatting>
  <conditionalFormatting sqref="D21:D22">
    <cfRule type="expression" dxfId="286" priority="91">
      <formula>IF($Q21="X",TRUE,FALSE)</formula>
    </cfRule>
  </conditionalFormatting>
  <conditionalFormatting sqref="D23">
    <cfRule type="expression" dxfId="285" priority="90">
      <formula>IF($Q23="X",TRUE,FALSE)</formula>
    </cfRule>
  </conditionalFormatting>
  <conditionalFormatting sqref="D23">
    <cfRule type="expression" dxfId="284" priority="89">
      <formula>IF($Q23="X",TRUE,FALSE)</formula>
    </cfRule>
  </conditionalFormatting>
  <conditionalFormatting sqref="F20:H22">
    <cfRule type="expression" dxfId="283" priority="88">
      <formula>IF($Q20="X",TRUE,FALSE)</formula>
    </cfRule>
  </conditionalFormatting>
  <conditionalFormatting sqref="F20:H22">
    <cfRule type="expression" dxfId="282" priority="87">
      <formula>IF($Q20="X",TRUE,FALSE)</formula>
    </cfRule>
  </conditionalFormatting>
  <conditionalFormatting sqref="F23:H23">
    <cfRule type="expression" dxfId="281" priority="86">
      <formula>IF($Q23="X",TRUE,FALSE)</formula>
    </cfRule>
  </conditionalFormatting>
  <conditionalFormatting sqref="F23:H23">
    <cfRule type="expression" dxfId="280" priority="85">
      <formula>IF($Q23="X",TRUE,FALSE)</formula>
    </cfRule>
  </conditionalFormatting>
  <conditionalFormatting sqref="F24:G24">
    <cfRule type="expression" dxfId="279" priority="82">
      <formula>IF($Q24="X",TRUE,FALSE)</formula>
    </cfRule>
  </conditionalFormatting>
  <conditionalFormatting sqref="F24:G24">
    <cfRule type="expression" dxfId="278" priority="81">
      <formula>IF($Q24="X",TRUE,FALSE)</formula>
    </cfRule>
  </conditionalFormatting>
  <conditionalFormatting sqref="F39:H42">
    <cfRule type="expression" dxfId="277" priority="70">
      <formula>IF($Q39="X",TRUE,FALSE)</formula>
    </cfRule>
  </conditionalFormatting>
  <conditionalFormatting sqref="F39:H42">
    <cfRule type="expression" dxfId="276" priority="69">
      <formula>IF($Q39="X",TRUE,FALSE)</formula>
    </cfRule>
  </conditionalFormatting>
  <conditionalFormatting sqref="D25:D31 D33:D35">
    <cfRule type="expression" dxfId="275" priority="80">
      <formula>IF($Q25="X",TRUE,FALSE)</formula>
    </cfRule>
  </conditionalFormatting>
  <conditionalFormatting sqref="D25:D31 D33:D35">
    <cfRule type="expression" dxfId="274" priority="79">
      <formula>IF($Q25="X",TRUE,FALSE)</formula>
    </cfRule>
  </conditionalFormatting>
  <conditionalFormatting sqref="F25:H27 F31:H35 F28:G30">
    <cfRule type="expression" dxfId="273" priority="78">
      <formula>IF($Q25="X",TRUE,FALSE)</formula>
    </cfRule>
  </conditionalFormatting>
  <conditionalFormatting sqref="F25:H27 F31:H35 F28:G30">
    <cfRule type="expression" dxfId="272" priority="77">
      <formula>IF($Q25="X",TRUE,FALSE)</formula>
    </cfRule>
  </conditionalFormatting>
  <conditionalFormatting sqref="F43:G43">
    <cfRule type="expression" dxfId="271" priority="66">
      <formula>IF($Q43="X",TRUE,FALSE)</formula>
    </cfRule>
  </conditionalFormatting>
  <conditionalFormatting sqref="F43:G43">
    <cfRule type="expression" dxfId="270" priority="65">
      <formula>IF($Q43="X",TRUE,FALSE)</formula>
    </cfRule>
  </conditionalFormatting>
  <conditionalFormatting sqref="F36:H36">
    <cfRule type="expression" dxfId="269" priority="74">
      <formula>IF($Q36="X",TRUE,FALSE)</formula>
    </cfRule>
  </conditionalFormatting>
  <conditionalFormatting sqref="F36:H36">
    <cfRule type="expression" dxfId="268" priority="73">
      <formula>IF($Q36="X",TRUE,FALSE)</formula>
    </cfRule>
  </conditionalFormatting>
  <conditionalFormatting sqref="D39 D41:D42">
    <cfRule type="expression" dxfId="267" priority="72">
      <formula>IF($Q39="X",TRUE,FALSE)</formula>
    </cfRule>
  </conditionalFormatting>
  <conditionalFormatting sqref="D39 D41:D42">
    <cfRule type="expression" dxfId="266" priority="71">
      <formula>IF($Q39="X",TRUE,FALSE)</formula>
    </cfRule>
  </conditionalFormatting>
  <conditionalFormatting sqref="D43">
    <cfRule type="expression" dxfId="265" priority="68">
      <formula>IF($Q43="X",TRUE,FALSE)</formula>
    </cfRule>
  </conditionalFormatting>
  <conditionalFormatting sqref="D43">
    <cfRule type="expression" dxfId="264" priority="67">
      <formula>IF($Q43="X",TRUE,FALSE)</formula>
    </cfRule>
  </conditionalFormatting>
  <conditionalFormatting sqref="F45:H46">
    <cfRule type="expression" dxfId="263" priority="58">
      <formula>IF($Q45="X",TRUE,FALSE)</formula>
    </cfRule>
  </conditionalFormatting>
  <conditionalFormatting sqref="F45:H46">
    <cfRule type="expression" dxfId="262" priority="57">
      <formula>IF($Q45="X",TRUE,FALSE)</formula>
    </cfRule>
  </conditionalFormatting>
  <conditionalFormatting sqref="F44:H44">
    <cfRule type="expression" dxfId="261" priority="62">
      <formula>IF($Q44="X",TRUE,FALSE)</formula>
    </cfRule>
  </conditionalFormatting>
  <conditionalFormatting sqref="F44:H44">
    <cfRule type="expression" dxfId="260" priority="61">
      <formula>IF($Q44="X",TRUE,FALSE)</formula>
    </cfRule>
  </conditionalFormatting>
  <conditionalFormatting sqref="D46">
    <cfRule type="expression" dxfId="259" priority="60">
      <formula>IF($Q46="X",TRUE,FALSE)</formula>
    </cfRule>
  </conditionalFormatting>
  <conditionalFormatting sqref="D46">
    <cfRule type="expression" dxfId="258" priority="59">
      <formula>IF($Q46="X",TRUE,FALSE)</formula>
    </cfRule>
  </conditionalFormatting>
  <conditionalFormatting sqref="D49">
    <cfRule type="expression" dxfId="257" priority="52">
      <formula>IF($Q49="X",TRUE,FALSE)</formula>
    </cfRule>
  </conditionalFormatting>
  <conditionalFormatting sqref="D49">
    <cfRule type="expression" dxfId="256" priority="51">
      <formula>IF($Q49="X",TRUE,FALSE)</formula>
    </cfRule>
  </conditionalFormatting>
  <conditionalFormatting sqref="F47:H47">
    <cfRule type="expression" dxfId="255" priority="54">
      <formula>IF($Q47="X",TRUE,FALSE)</formula>
    </cfRule>
  </conditionalFormatting>
  <conditionalFormatting sqref="F47:H47">
    <cfRule type="expression" dxfId="254" priority="53">
      <formula>IF($Q47="X",TRUE,FALSE)</formula>
    </cfRule>
  </conditionalFormatting>
  <conditionalFormatting sqref="F48:H49">
    <cfRule type="expression" dxfId="253" priority="50">
      <formula>IF($Q48="X",TRUE,FALSE)</formula>
    </cfRule>
  </conditionalFormatting>
  <conditionalFormatting sqref="F48:H49">
    <cfRule type="expression" dxfId="252" priority="49">
      <formula>IF($Q48="X",TRUE,FALSE)</formula>
    </cfRule>
  </conditionalFormatting>
  <conditionalFormatting sqref="H18">
    <cfRule type="expression" dxfId="251" priority="48">
      <formula>IF($Q18="X",TRUE,FALSE)</formula>
    </cfRule>
  </conditionalFormatting>
  <conditionalFormatting sqref="H18">
    <cfRule type="expression" dxfId="250" priority="47">
      <formula>IF($Q18="X",TRUE,FALSE)</formula>
    </cfRule>
  </conditionalFormatting>
  <conditionalFormatting sqref="H8">
    <cfRule type="expression" dxfId="249" priority="46">
      <formula>IF($V8="X",TRUE,FALSE)</formula>
    </cfRule>
  </conditionalFormatting>
  <conditionalFormatting sqref="H8">
    <cfRule type="expression" dxfId="248" priority="45">
      <formula>IF($V8="X",TRUE,FALSE)</formula>
    </cfRule>
  </conditionalFormatting>
  <conditionalFormatting sqref="H24">
    <cfRule type="expression" dxfId="247" priority="44">
      <formula>IF($V24="X",TRUE,FALSE)</formula>
    </cfRule>
  </conditionalFormatting>
  <conditionalFormatting sqref="H24">
    <cfRule type="expression" dxfId="246" priority="43">
      <formula>IF($V24="X",TRUE,FALSE)</formula>
    </cfRule>
  </conditionalFormatting>
  <conditionalFormatting sqref="H37">
    <cfRule type="expression" dxfId="245" priority="42">
      <formula>IF($V37="X",TRUE,FALSE)</formula>
    </cfRule>
  </conditionalFormatting>
  <conditionalFormatting sqref="H37">
    <cfRule type="expression" dxfId="244" priority="41">
      <formula>IF($V37="X",TRUE,FALSE)</formula>
    </cfRule>
  </conditionalFormatting>
  <conditionalFormatting sqref="H38">
    <cfRule type="expression" dxfId="243" priority="40">
      <formula>IF($V38="X",TRUE,FALSE)</formula>
    </cfRule>
  </conditionalFormatting>
  <conditionalFormatting sqref="H38">
    <cfRule type="expression" dxfId="242" priority="39">
      <formula>IF($V38="X",TRUE,FALSE)</formula>
    </cfRule>
  </conditionalFormatting>
  <conditionalFormatting sqref="H43">
    <cfRule type="expression" dxfId="241" priority="38">
      <formula>IF($V43="X",TRUE,FALSE)</formula>
    </cfRule>
  </conditionalFormatting>
  <conditionalFormatting sqref="H43">
    <cfRule type="expression" dxfId="240" priority="37">
      <formula>IF($V43="X",TRUE,FALSE)</formula>
    </cfRule>
  </conditionalFormatting>
  <conditionalFormatting sqref="D24">
    <cfRule type="expression" dxfId="239" priority="36">
      <formula>IF($J24="X",TRUE,FALSE)</formula>
    </cfRule>
  </conditionalFormatting>
  <conditionalFormatting sqref="D24">
    <cfRule type="expression" dxfId="238" priority="35">
      <formula>IF($J24="X",TRUE,FALSE)</formula>
    </cfRule>
  </conditionalFormatting>
  <conditionalFormatting sqref="H28">
    <cfRule type="expression" dxfId="237" priority="34">
      <formula>IF($Q28="X",TRUE,FALSE)</formula>
    </cfRule>
  </conditionalFormatting>
  <conditionalFormatting sqref="H28">
    <cfRule type="expression" dxfId="236" priority="33">
      <formula>IF($Q28="X",TRUE,FALSE)</formula>
    </cfRule>
  </conditionalFormatting>
  <conditionalFormatting sqref="H29">
    <cfRule type="expression" dxfId="235" priority="32">
      <formula>IF($Q29="X",TRUE,FALSE)</formula>
    </cfRule>
  </conditionalFormatting>
  <conditionalFormatting sqref="H29">
    <cfRule type="expression" dxfId="234" priority="31">
      <formula>IF($Q29="X",TRUE,FALSE)</formula>
    </cfRule>
  </conditionalFormatting>
  <conditionalFormatting sqref="H30">
    <cfRule type="expression" dxfId="233" priority="30">
      <formula>IF($Q30="X",TRUE,FALSE)</formula>
    </cfRule>
  </conditionalFormatting>
  <conditionalFormatting sqref="H30">
    <cfRule type="expression" dxfId="232" priority="29">
      <formula>IF($Q30="X",TRUE,FALSE)</formula>
    </cfRule>
  </conditionalFormatting>
  <conditionalFormatting sqref="D40">
    <cfRule type="expression" dxfId="231" priority="28">
      <formula>IF($J40="X",TRUE,FALSE)</formula>
    </cfRule>
  </conditionalFormatting>
  <conditionalFormatting sqref="D40">
    <cfRule type="expression" dxfId="230" priority="27">
      <formula>IF($J40="X",TRUE,FALSE)</formula>
    </cfRule>
  </conditionalFormatting>
  <conditionalFormatting sqref="D45">
    <cfRule type="expression" dxfId="229" priority="24">
      <formula>IF($Q45="X",TRUE,FALSE)</formula>
    </cfRule>
  </conditionalFormatting>
  <conditionalFormatting sqref="D45">
    <cfRule type="expression" dxfId="228" priority="23">
      <formula>IF($Q45="X",TRUE,FALSE)</formula>
    </cfRule>
  </conditionalFormatting>
  <conditionalFormatting sqref="D9">
    <cfRule type="expression" dxfId="227" priority="22">
      <formula>IF($J9="X",TRUE,FALSE)</formula>
    </cfRule>
  </conditionalFormatting>
  <conditionalFormatting sqref="D9">
    <cfRule type="expression" dxfId="226" priority="21">
      <formula>IF($J9="X",TRUE,FALSE)</formula>
    </cfRule>
  </conditionalFormatting>
  <conditionalFormatting sqref="D8">
    <cfRule type="expression" dxfId="225" priority="20">
      <formula>IF($V8="X",TRUE,FALSE)</formula>
    </cfRule>
  </conditionalFormatting>
  <conditionalFormatting sqref="D8">
    <cfRule type="expression" dxfId="224" priority="19">
      <formula>IF($V8="X",TRUE,FALSE)</formula>
    </cfRule>
  </conditionalFormatting>
  <conditionalFormatting sqref="D14:D15">
    <cfRule type="expression" dxfId="223" priority="18">
      <formula>IF($J14="X",TRUE,FALSE)</formula>
    </cfRule>
  </conditionalFormatting>
  <conditionalFormatting sqref="D14:D15">
    <cfRule type="expression" dxfId="222" priority="17">
      <formula>IF($J14="X",TRUE,FALSE)</formula>
    </cfRule>
  </conditionalFormatting>
  <conditionalFormatting sqref="D20">
    <cfRule type="expression" dxfId="221" priority="16">
      <formula>IF($J20="X",TRUE,FALSE)</formula>
    </cfRule>
  </conditionalFormatting>
  <conditionalFormatting sqref="D20">
    <cfRule type="expression" dxfId="220" priority="15">
      <formula>IF($J20="X",TRUE,FALSE)</formula>
    </cfRule>
  </conditionalFormatting>
  <conditionalFormatting sqref="D32">
    <cfRule type="expression" dxfId="219" priority="14">
      <formula>IF($J32="X",TRUE,FALSE)</formula>
    </cfRule>
  </conditionalFormatting>
  <conditionalFormatting sqref="D32">
    <cfRule type="expression" dxfId="218" priority="13">
      <formula>IF($J32="X",TRUE,FALSE)</formula>
    </cfRule>
  </conditionalFormatting>
  <conditionalFormatting sqref="D36">
    <cfRule type="expression" dxfId="217" priority="12">
      <formula>IF($J36="X",TRUE,FALSE)</formula>
    </cfRule>
  </conditionalFormatting>
  <conditionalFormatting sqref="D36">
    <cfRule type="expression" dxfId="216" priority="11">
      <formula>IF($J36="X",TRUE,FALSE)</formula>
    </cfRule>
  </conditionalFormatting>
  <conditionalFormatting sqref="D37">
    <cfRule type="expression" dxfId="215" priority="10">
      <formula>IF($K37="X",TRUE,FALSE)</formula>
    </cfRule>
  </conditionalFormatting>
  <conditionalFormatting sqref="D37">
    <cfRule type="expression" dxfId="214" priority="9">
      <formula>IF($K37="X",TRUE,FALSE)</formula>
    </cfRule>
  </conditionalFormatting>
  <conditionalFormatting sqref="D38">
    <cfRule type="expression" dxfId="213" priority="8">
      <formula>IF($J38="X",TRUE,FALSE)</formula>
    </cfRule>
  </conditionalFormatting>
  <conditionalFormatting sqref="D38">
    <cfRule type="expression" dxfId="212" priority="7">
      <formula>IF($J38="X",TRUE,FALSE)</formula>
    </cfRule>
  </conditionalFormatting>
  <conditionalFormatting sqref="D44">
    <cfRule type="expression" dxfId="211" priority="6">
      <formula>IF($J44="X",TRUE,FALSE)</formula>
    </cfRule>
  </conditionalFormatting>
  <conditionalFormatting sqref="D44">
    <cfRule type="expression" dxfId="210" priority="5">
      <formula>IF($J44="X",TRUE,FALSE)</formula>
    </cfRule>
  </conditionalFormatting>
  <conditionalFormatting sqref="D47">
    <cfRule type="expression" dxfId="209" priority="4">
      <formula>IF($J47="X",TRUE,FALSE)</formula>
    </cfRule>
  </conditionalFormatting>
  <conditionalFormatting sqref="D47">
    <cfRule type="expression" dxfId="208" priority="3">
      <formula>IF($J47="X",TRUE,FALSE)</formula>
    </cfRule>
  </conditionalFormatting>
  <conditionalFormatting sqref="D48">
    <cfRule type="expression" dxfId="207" priority="2">
      <formula>IF($J48="X",TRUE,FALSE)</formula>
    </cfRule>
  </conditionalFormatting>
  <conditionalFormatting sqref="D48">
    <cfRule type="expression" dxfId="206" priority="1">
      <formula>IF($J48="X",TRUE,FALSE)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57"/>
  <sheetViews>
    <sheetView zoomScale="62" zoomScaleNormal="62" workbookViewId="0">
      <pane xSplit="1" ySplit="3" topLeftCell="B28" activePane="bottomRight" state="frozen"/>
      <selection pane="topRight" activeCell="E1" sqref="E1"/>
      <selection pane="bottomLeft" activeCell="A3" sqref="A3"/>
      <selection pane="bottomRight" activeCell="L44" sqref="L44"/>
    </sheetView>
  </sheetViews>
  <sheetFormatPr baseColWidth="10" defaultRowHeight="12.75" x14ac:dyDescent="0.2"/>
  <cols>
    <col min="1" max="1" width="6.140625" style="15" customWidth="1"/>
    <col min="2" max="2" width="11.42578125" style="15"/>
    <col min="3" max="3" width="18.5703125" style="15" customWidth="1"/>
    <col min="4" max="4" width="61.5703125" style="15" customWidth="1"/>
    <col min="5" max="5" width="28.28515625" style="17" customWidth="1"/>
    <col min="6" max="6" width="15.5703125" style="17" customWidth="1"/>
    <col min="7" max="7" width="10.42578125" style="15" customWidth="1"/>
    <col min="8" max="16384" width="11.42578125" style="15"/>
  </cols>
  <sheetData>
    <row r="2" spans="2:8" ht="48.75" customHeight="1" x14ac:dyDescent="0.2">
      <c r="B2" s="117" t="s">
        <v>64</v>
      </c>
      <c r="C2" s="118"/>
      <c r="D2" s="118"/>
      <c r="E2" s="118"/>
      <c r="F2" s="118"/>
      <c r="G2" s="119"/>
    </row>
    <row r="3" spans="2:8" ht="42.75" customHeight="1" x14ac:dyDescent="0.2">
      <c r="B3" s="1" t="s">
        <v>0</v>
      </c>
      <c r="C3" s="1" t="s">
        <v>5</v>
      </c>
      <c r="D3" s="1" t="s">
        <v>127</v>
      </c>
      <c r="E3" s="1" t="s">
        <v>1</v>
      </c>
      <c r="F3" s="1" t="s">
        <v>76</v>
      </c>
      <c r="G3" s="1" t="s">
        <v>2</v>
      </c>
    </row>
    <row r="4" spans="2:8" ht="250.5" customHeight="1" x14ac:dyDescent="0.2">
      <c r="B4" s="1">
        <v>1</v>
      </c>
      <c r="C4" s="4" t="s">
        <v>69</v>
      </c>
      <c r="D4" s="4"/>
      <c r="E4" s="4" t="s">
        <v>85</v>
      </c>
      <c r="F4" s="4">
        <v>2</v>
      </c>
      <c r="G4" s="4" t="s">
        <v>7</v>
      </c>
    </row>
    <row r="5" spans="2:8" ht="250.5" customHeight="1" x14ac:dyDescent="0.2">
      <c r="B5" s="1">
        <v>2</v>
      </c>
      <c r="C5" s="4" t="s">
        <v>19</v>
      </c>
      <c r="D5" s="4"/>
      <c r="E5" s="5" t="s">
        <v>17</v>
      </c>
      <c r="F5" s="4">
        <v>233</v>
      </c>
      <c r="G5" s="6" t="s">
        <v>18</v>
      </c>
    </row>
    <row r="6" spans="2:8" ht="250.5" customHeight="1" x14ac:dyDescent="0.2">
      <c r="B6" s="1">
        <v>3</v>
      </c>
      <c r="C6" s="4" t="s">
        <v>21</v>
      </c>
      <c r="D6" s="4"/>
      <c r="E6" s="4" t="s">
        <v>20</v>
      </c>
      <c r="F6" s="4">
        <v>100</v>
      </c>
      <c r="G6" s="4" t="s">
        <v>18</v>
      </c>
      <c r="H6" s="16"/>
    </row>
    <row r="7" spans="2:8" ht="250.5" customHeight="1" x14ac:dyDescent="0.2">
      <c r="B7" s="1">
        <v>4</v>
      </c>
      <c r="C7" s="4" t="s">
        <v>24</v>
      </c>
      <c r="D7" s="4"/>
      <c r="E7" s="5" t="s">
        <v>106</v>
      </c>
      <c r="F7" s="4">
        <v>20</v>
      </c>
      <c r="G7" s="4" t="s">
        <v>7</v>
      </c>
    </row>
    <row r="8" spans="2:8" ht="250.5" customHeight="1" x14ac:dyDescent="0.2">
      <c r="B8" s="1">
        <v>5</v>
      </c>
      <c r="C8" s="4" t="s">
        <v>25</v>
      </c>
      <c r="D8" s="4"/>
      <c r="E8" s="4" t="s">
        <v>110</v>
      </c>
      <c r="F8" s="4">
        <v>19</v>
      </c>
      <c r="G8" s="4" t="s">
        <v>7</v>
      </c>
    </row>
    <row r="9" spans="2:8" ht="250.5" customHeight="1" x14ac:dyDescent="0.2">
      <c r="B9" s="1">
        <v>6</v>
      </c>
      <c r="C9" s="4" t="s">
        <v>29</v>
      </c>
      <c r="D9" s="4"/>
      <c r="E9" s="32" t="s">
        <v>107</v>
      </c>
      <c r="F9" s="4">
        <v>13</v>
      </c>
      <c r="G9" s="4" t="s">
        <v>7</v>
      </c>
    </row>
    <row r="10" spans="2:8" ht="250.5" customHeight="1" x14ac:dyDescent="0.2">
      <c r="B10" s="1">
        <v>7</v>
      </c>
      <c r="C10" s="4" t="s">
        <v>30</v>
      </c>
      <c r="D10" s="4"/>
      <c r="E10" s="1" t="s">
        <v>108</v>
      </c>
      <c r="F10" s="4">
        <v>15</v>
      </c>
      <c r="G10" s="4" t="s">
        <v>7</v>
      </c>
    </row>
    <row r="11" spans="2:8" ht="250.5" customHeight="1" x14ac:dyDescent="0.2">
      <c r="B11" s="1">
        <v>8</v>
      </c>
      <c r="C11" s="4" t="s">
        <v>42</v>
      </c>
      <c r="D11" s="4"/>
      <c r="E11" s="32" t="s">
        <v>112</v>
      </c>
      <c r="F11" s="1">
        <v>21</v>
      </c>
      <c r="G11" s="4" t="s">
        <v>7</v>
      </c>
    </row>
    <row r="12" spans="2:8" ht="250.5" customHeight="1" x14ac:dyDescent="0.2">
      <c r="B12" s="1">
        <v>9</v>
      </c>
      <c r="C12" s="4" t="s">
        <v>47</v>
      </c>
      <c r="D12" s="4"/>
      <c r="E12" s="33" t="s">
        <v>115</v>
      </c>
      <c r="F12" s="1">
        <v>8</v>
      </c>
      <c r="G12" s="4" t="s">
        <v>7</v>
      </c>
    </row>
    <row r="13" spans="2:8" ht="250.5" customHeight="1" x14ac:dyDescent="0.2">
      <c r="B13" s="1">
        <v>10</v>
      </c>
      <c r="C13" s="4" t="s">
        <v>71</v>
      </c>
      <c r="D13" s="4"/>
      <c r="E13" s="32" t="s">
        <v>114</v>
      </c>
      <c r="F13" s="4">
        <v>3</v>
      </c>
      <c r="G13" s="9" t="s">
        <v>7</v>
      </c>
    </row>
    <row r="14" spans="2:8" ht="250.5" customHeight="1" x14ac:dyDescent="0.2">
      <c r="B14" s="1">
        <v>11</v>
      </c>
      <c r="C14" s="4" t="s">
        <v>50</v>
      </c>
      <c r="D14" s="4"/>
      <c r="E14" s="1" t="s">
        <v>49</v>
      </c>
      <c r="F14" s="4">
        <v>6</v>
      </c>
      <c r="G14" s="4" t="s">
        <v>7</v>
      </c>
    </row>
    <row r="15" spans="2:8" ht="250.5" customHeight="1" x14ac:dyDescent="0.2">
      <c r="B15" s="1">
        <v>12</v>
      </c>
      <c r="C15" s="4" t="s">
        <v>58</v>
      </c>
      <c r="D15" s="4"/>
      <c r="E15" s="5" t="s">
        <v>91</v>
      </c>
      <c r="F15" s="4">
        <v>2</v>
      </c>
      <c r="G15" s="9" t="s">
        <v>7</v>
      </c>
    </row>
    <row r="16" spans="2:8" ht="48.75" customHeight="1" x14ac:dyDescent="0.2">
      <c r="B16" s="114" t="s">
        <v>122</v>
      </c>
      <c r="C16" s="115"/>
      <c r="D16" s="115"/>
      <c r="E16" s="115"/>
      <c r="F16" s="115"/>
      <c r="G16" s="116"/>
    </row>
    <row r="17" spans="2:8" ht="42.75" customHeight="1" x14ac:dyDescent="0.2">
      <c r="B17" s="1" t="s">
        <v>0</v>
      </c>
      <c r="C17" s="1" t="s">
        <v>5</v>
      </c>
      <c r="D17" s="36" t="s">
        <v>127</v>
      </c>
      <c r="E17" s="1" t="s">
        <v>1</v>
      </c>
      <c r="F17" s="1" t="s">
        <v>73</v>
      </c>
      <c r="G17" s="1" t="s">
        <v>2</v>
      </c>
    </row>
    <row r="18" spans="2:8" ht="268.5" customHeight="1" x14ac:dyDescent="0.2">
      <c r="B18" s="1">
        <v>1</v>
      </c>
      <c r="C18" s="4">
        <v>900519841</v>
      </c>
      <c r="D18" s="1"/>
      <c r="E18" s="4" t="s">
        <v>9</v>
      </c>
      <c r="F18" s="1">
        <v>1</v>
      </c>
      <c r="G18" s="5" t="s">
        <v>7</v>
      </c>
    </row>
    <row r="19" spans="2:8" ht="251.25" customHeight="1" x14ac:dyDescent="0.2">
      <c r="B19" s="1">
        <v>2</v>
      </c>
      <c r="C19" s="11">
        <v>900510814</v>
      </c>
      <c r="D19" s="9"/>
      <c r="E19" s="20" t="s">
        <v>77</v>
      </c>
      <c r="F19" s="9">
        <v>5</v>
      </c>
      <c r="G19" s="5" t="s">
        <v>7</v>
      </c>
    </row>
    <row r="20" spans="2:8" ht="250.5" customHeight="1" x14ac:dyDescent="0.2">
      <c r="B20" s="1">
        <v>3</v>
      </c>
      <c r="C20" s="11">
        <v>900514972</v>
      </c>
      <c r="D20" s="7"/>
      <c r="E20" s="4" t="s">
        <v>15</v>
      </c>
      <c r="F20" s="9">
        <v>5</v>
      </c>
      <c r="G20" s="4" t="s">
        <v>7</v>
      </c>
      <c r="H20" s="16"/>
    </row>
    <row r="21" spans="2:8" ht="250.5" customHeight="1" x14ac:dyDescent="0.2">
      <c r="B21" s="1">
        <v>4</v>
      </c>
      <c r="C21" s="10">
        <v>8013684</v>
      </c>
      <c r="D21" s="7"/>
      <c r="E21" s="4" t="s">
        <v>22</v>
      </c>
      <c r="F21" s="9">
        <v>31</v>
      </c>
      <c r="G21" s="4" t="s">
        <v>7</v>
      </c>
    </row>
    <row r="22" spans="2:8" ht="250.5" customHeight="1" x14ac:dyDescent="0.2">
      <c r="B22" s="1">
        <v>5</v>
      </c>
      <c r="C22" s="10">
        <v>8042559</v>
      </c>
      <c r="D22" s="7"/>
      <c r="E22" s="5" t="s">
        <v>104</v>
      </c>
      <c r="F22" s="9">
        <v>17</v>
      </c>
      <c r="G22" s="4" t="s">
        <v>7</v>
      </c>
    </row>
    <row r="23" spans="2:8" ht="250.5" customHeight="1" x14ac:dyDescent="0.2">
      <c r="B23" s="1">
        <v>6</v>
      </c>
      <c r="C23" s="11">
        <v>8018370</v>
      </c>
      <c r="D23" s="7"/>
      <c r="E23" s="5" t="s">
        <v>124</v>
      </c>
      <c r="F23" s="9">
        <v>58</v>
      </c>
      <c r="G23" s="4" t="s">
        <v>7</v>
      </c>
    </row>
    <row r="24" spans="2:8" ht="250.5" customHeight="1" x14ac:dyDescent="0.2">
      <c r="B24" s="1">
        <v>7</v>
      </c>
      <c r="C24" s="10">
        <v>8490750</v>
      </c>
      <c r="D24" s="7"/>
      <c r="E24" s="5" t="s">
        <v>27</v>
      </c>
      <c r="F24" s="9">
        <v>34</v>
      </c>
      <c r="G24" s="4" t="s">
        <v>7</v>
      </c>
    </row>
    <row r="25" spans="2:8" ht="250.5" customHeight="1" x14ac:dyDescent="0.2">
      <c r="B25" s="1">
        <v>8</v>
      </c>
      <c r="C25" s="10">
        <v>8490751</v>
      </c>
      <c r="D25" s="7"/>
      <c r="E25" s="34" t="s">
        <v>111</v>
      </c>
      <c r="F25" s="9">
        <v>353</v>
      </c>
      <c r="G25" s="4" t="s">
        <v>7</v>
      </c>
    </row>
    <row r="26" spans="2:8" ht="250.5" customHeight="1" x14ac:dyDescent="0.2">
      <c r="B26" s="1">
        <v>9</v>
      </c>
      <c r="C26" s="10">
        <v>8490747</v>
      </c>
      <c r="D26" s="7"/>
      <c r="E26" s="31" t="s">
        <v>125</v>
      </c>
      <c r="F26" s="9">
        <v>16</v>
      </c>
      <c r="G26" s="4" t="s">
        <v>126</v>
      </c>
    </row>
    <row r="27" spans="2:8" ht="250.5" customHeight="1" x14ac:dyDescent="0.2">
      <c r="B27" s="1">
        <v>10</v>
      </c>
      <c r="C27" s="10">
        <v>8490751</v>
      </c>
      <c r="D27" s="7"/>
      <c r="E27" s="5" t="s">
        <v>78</v>
      </c>
      <c r="F27" s="9">
        <v>63</v>
      </c>
      <c r="G27" s="9" t="s">
        <v>7</v>
      </c>
    </row>
    <row r="28" spans="2:8" ht="250.5" customHeight="1" x14ac:dyDescent="0.2">
      <c r="B28" s="1">
        <v>11</v>
      </c>
      <c r="C28" s="10">
        <v>900509057</v>
      </c>
      <c r="D28" s="7"/>
      <c r="E28" s="32" t="s">
        <v>79</v>
      </c>
      <c r="F28" s="9">
        <v>15</v>
      </c>
      <c r="G28" s="4" t="s">
        <v>7</v>
      </c>
    </row>
    <row r="29" spans="2:8" ht="250.5" customHeight="1" x14ac:dyDescent="0.2">
      <c r="B29" s="1">
        <v>12</v>
      </c>
      <c r="C29" s="10">
        <v>8490767</v>
      </c>
      <c r="D29" s="7"/>
      <c r="E29" s="5" t="s">
        <v>35</v>
      </c>
      <c r="F29" s="9">
        <v>36</v>
      </c>
      <c r="G29" s="4" t="s">
        <v>7</v>
      </c>
      <c r="H29" s="18"/>
    </row>
    <row r="30" spans="2:8" ht="250.5" customHeight="1" x14ac:dyDescent="0.2">
      <c r="B30" s="1">
        <v>13</v>
      </c>
      <c r="C30" s="10">
        <v>8490690</v>
      </c>
      <c r="D30" s="7"/>
      <c r="E30" s="4" t="s">
        <v>37</v>
      </c>
      <c r="F30" s="9">
        <v>36</v>
      </c>
      <c r="G30" s="4" t="s">
        <v>7</v>
      </c>
      <c r="H30" s="18"/>
    </row>
    <row r="31" spans="2:8" ht="250.5" customHeight="1" x14ac:dyDescent="0.2">
      <c r="B31" s="1">
        <v>14</v>
      </c>
      <c r="C31" s="11">
        <v>8490695</v>
      </c>
      <c r="D31" s="7"/>
      <c r="E31" s="5" t="s">
        <v>39</v>
      </c>
      <c r="F31" s="9">
        <v>25</v>
      </c>
      <c r="G31" s="4" t="s">
        <v>7</v>
      </c>
      <c r="H31" s="19"/>
    </row>
    <row r="32" spans="2:8" ht="250.5" customHeight="1" x14ac:dyDescent="0.2">
      <c r="B32" s="1">
        <v>15</v>
      </c>
      <c r="C32" s="11">
        <v>8490875</v>
      </c>
      <c r="D32" s="7"/>
      <c r="E32" s="4" t="s">
        <v>89</v>
      </c>
      <c r="F32" s="9">
        <v>12</v>
      </c>
      <c r="G32" s="4" t="s">
        <v>7</v>
      </c>
      <c r="H32" s="19"/>
    </row>
    <row r="33" spans="2:10" ht="250.5" customHeight="1" x14ac:dyDescent="0.2">
      <c r="B33" s="1">
        <v>16</v>
      </c>
      <c r="C33" s="11">
        <v>8490874</v>
      </c>
      <c r="D33" s="7"/>
      <c r="E33" s="4" t="s">
        <v>88</v>
      </c>
      <c r="F33" s="9">
        <v>12</v>
      </c>
      <c r="G33" s="4" t="s">
        <v>7</v>
      </c>
      <c r="H33" s="19"/>
    </row>
    <row r="34" spans="2:10" ht="250.5" customHeight="1" x14ac:dyDescent="0.2">
      <c r="B34" s="1">
        <v>17</v>
      </c>
      <c r="C34" s="11">
        <v>8022487</v>
      </c>
      <c r="D34" s="7"/>
      <c r="E34" s="4" t="s">
        <v>87</v>
      </c>
      <c r="F34" s="9">
        <v>12</v>
      </c>
      <c r="G34" s="4" t="s">
        <v>7</v>
      </c>
      <c r="H34" s="19"/>
    </row>
    <row r="35" spans="2:10" ht="250.5" customHeight="1" x14ac:dyDescent="0.2">
      <c r="B35" s="1">
        <v>18</v>
      </c>
      <c r="C35" s="11">
        <v>8022486</v>
      </c>
      <c r="D35" s="7"/>
      <c r="E35" s="4" t="s">
        <v>86</v>
      </c>
      <c r="F35" s="9">
        <v>12</v>
      </c>
      <c r="G35" s="4" t="s">
        <v>7</v>
      </c>
    </row>
    <row r="36" spans="2:10" ht="250.5" customHeight="1" x14ac:dyDescent="0.2">
      <c r="B36" s="1">
        <v>19</v>
      </c>
      <c r="C36" s="10">
        <v>900520099</v>
      </c>
      <c r="D36" s="7"/>
      <c r="E36" s="4" t="s">
        <v>43</v>
      </c>
      <c r="F36" s="9">
        <v>164</v>
      </c>
      <c r="G36" s="4" t="s">
        <v>7</v>
      </c>
    </row>
    <row r="37" spans="2:10" ht="250.5" customHeight="1" x14ac:dyDescent="0.2">
      <c r="B37" s="1">
        <v>20</v>
      </c>
      <c r="C37" s="10">
        <v>900504338</v>
      </c>
      <c r="D37" s="7"/>
      <c r="E37" s="5" t="s">
        <v>80</v>
      </c>
      <c r="F37" s="9">
        <v>758</v>
      </c>
      <c r="G37" s="4" t="s">
        <v>7</v>
      </c>
    </row>
    <row r="38" spans="2:10" ht="250.5" customHeight="1" x14ac:dyDescent="0.2">
      <c r="B38" s="1">
        <v>21</v>
      </c>
      <c r="C38" s="11">
        <v>900521082</v>
      </c>
      <c r="D38" s="7"/>
      <c r="E38" s="4" t="s">
        <v>81</v>
      </c>
      <c r="F38" s="9">
        <v>314</v>
      </c>
      <c r="G38" s="4" t="s">
        <v>7</v>
      </c>
    </row>
    <row r="39" spans="2:10" ht="250.5" customHeight="1" x14ac:dyDescent="0.2">
      <c r="B39" s="1">
        <v>22</v>
      </c>
      <c r="C39" s="10">
        <v>8491111</v>
      </c>
      <c r="D39" s="7"/>
      <c r="E39" s="5" t="s">
        <v>116</v>
      </c>
      <c r="F39" s="9">
        <v>10</v>
      </c>
      <c r="G39" s="4" t="s">
        <v>7</v>
      </c>
    </row>
    <row r="40" spans="2:10" ht="250.5" customHeight="1" x14ac:dyDescent="0.2">
      <c r="B40" s="1">
        <v>23</v>
      </c>
      <c r="C40" s="11">
        <v>8490707</v>
      </c>
      <c r="D40" s="7"/>
      <c r="E40" s="4" t="s">
        <v>90</v>
      </c>
      <c r="F40" s="9">
        <v>10</v>
      </c>
      <c r="G40" s="4" t="s">
        <v>7</v>
      </c>
    </row>
    <row r="41" spans="2:10" ht="250.5" customHeight="1" x14ac:dyDescent="0.2">
      <c r="B41" s="1">
        <v>24</v>
      </c>
      <c r="C41" s="4">
        <v>8490894</v>
      </c>
      <c r="D41" s="4"/>
      <c r="E41" s="4" t="s">
        <v>117</v>
      </c>
      <c r="F41" s="4">
        <v>2</v>
      </c>
      <c r="G41" s="9" t="s">
        <v>7</v>
      </c>
    </row>
    <row r="42" spans="2:10" ht="250.5" customHeight="1" x14ac:dyDescent="0.2">
      <c r="B42" s="1">
        <v>25</v>
      </c>
      <c r="C42" s="22">
        <v>900509256</v>
      </c>
      <c r="D42" s="23"/>
      <c r="E42" s="12" t="s">
        <v>134</v>
      </c>
      <c r="F42" s="22">
        <v>2</v>
      </c>
      <c r="G42" s="22" t="s">
        <v>7</v>
      </c>
    </row>
    <row r="43" spans="2:10" ht="250.5" customHeight="1" x14ac:dyDescent="0.2">
      <c r="B43" s="1">
        <v>26</v>
      </c>
      <c r="C43" s="10">
        <v>900520545</v>
      </c>
      <c r="D43" s="7"/>
      <c r="E43" s="4" t="s">
        <v>118</v>
      </c>
      <c r="F43" s="9">
        <v>2</v>
      </c>
      <c r="G43" s="4" t="s">
        <v>7</v>
      </c>
    </row>
    <row r="44" spans="2:10" ht="250.5" customHeight="1" x14ac:dyDescent="0.25">
      <c r="B44" s="1">
        <v>27</v>
      </c>
      <c r="C44" s="11">
        <v>8345713</v>
      </c>
      <c r="D44" s="7"/>
      <c r="E44" s="1" t="s">
        <v>119</v>
      </c>
      <c r="F44" s="9">
        <v>2</v>
      </c>
      <c r="G44" s="4" t="s">
        <v>7</v>
      </c>
      <c r="J44"/>
    </row>
    <row r="45" spans="2:10" ht="250.5" customHeight="1" x14ac:dyDescent="0.2">
      <c r="B45" s="1">
        <v>28</v>
      </c>
      <c r="C45" s="10">
        <v>8502162</v>
      </c>
      <c r="D45" s="7"/>
      <c r="E45" s="4" t="s">
        <v>120</v>
      </c>
      <c r="F45" s="9">
        <v>5</v>
      </c>
      <c r="G45" s="4" t="s">
        <v>7</v>
      </c>
    </row>
    <row r="46" spans="2:10" ht="250.5" customHeight="1" x14ac:dyDescent="0.2">
      <c r="B46" s="1">
        <v>29</v>
      </c>
      <c r="C46" s="10">
        <v>900505558</v>
      </c>
      <c r="D46" s="7"/>
      <c r="E46" s="1" t="s">
        <v>121</v>
      </c>
      <c r="F46" s="9">
        <v>1</v>
      </c>
      <c r="G46" s="4" t="s">
        <v>7</v>
      </c>
      <c r="I46" s="19"/>
    </row>
    <row r="51" spans="2:7" x14ac:dyDescent="0.2">
      <c r="B51" s="15" t="s">
        <v>82</v>
      </c>
    </row>
    <row r="54" spans="2:7" ht="38.25" x14ac:dyDescent="0.2">
      <c r="B54" s="1" t="s">
        <v>0</v>
      </c>
      <c r="C54" s="1" t="s">
        <v>5</v>
      </c>
      <c r="D54" s="1" t="s">
        <v>6</v>
      </c>
      <c r="E54" s="1" t="s">
        <v>1</v>
      </c>
      <c r="F54" s="1" t="s">
        <v>76</v>
      </c>
      <c r="G54" s="1" t="s">
        <v>2</v>
      </c>
    </row>
    <row r="55" spans="2:7" ht="255.75" customHeight="1" x14ac:dyDescent="0.2">
      <c r="B55" s="1">
        <v>1</v>
      </c>
      <c r="C55" s="22" t="s">
        <v>32</v>
      </c>
      <c r="D55" s="24" t="s">
        <v>83</v>
      </c>
      <c r="E55" s="25" t="s">
        <v>84</v>
      </c>
      <c r="F55" s="22">
        <v>0</v>
      </c>
      <c r="G55" s="22" t="s">
        <v>7</v>
      </c>
    </row>
    <row r="56" spans="2:7" ht="250.5" customHeight="1" x14ac:dyDescent="0.2">
      <c r="B56" s="1">
        <v>2</v>
      </c>
      <c r="C56" s="4" t="s">
        <v>56</v>
      </c>
      <c r="D56" s="4"/>
      <c r="E56" s="5" t="s">
        <v>55</v>
      </c>
      <c r="F56" s="4">
        <v>1</v>
      </c>
      <c r="G56" s="4" t="s">
        <v>7</v>
      </c>
    </row>
    <row r="57" spans="2:7" ht="250.5" customHeight="1" x14ac:dyDescent="0.2">
      <c r="B57" s="1">
        <v>3</v>
      </c>
      <c r="C57" s="11">
        <v>900507444</v>
      </c>
      <c r="D57" s="8"/>
      <c r="E57" s="5" t="s">
        <v>62</v>
      </c>
      <c r="F57" s="9">
        <v>0</v>
      </c>
      <c r="G57" s="4" t="s">
        <v>7</v>
      </c>
    </row>
  </sheetData>
  <mergeCells count="2">
    <mergeCell ref="B16:G16"/>
    <mergeCell ref="B2:G2"/>
  </mergeCells>
  <conditionalFormatting sqref="E14 E56:E57">
    <cfRule type="expression" dxfId="205" priority="338">
      <formula>IF($J14="X",TRUE,FALSE)</formula>
    </cfRule>
  </conditionalFormatting>
  <conditionalFormatting sqref="E14 E56:E57">
    <cfRule type="expression" dxfId="204" priority="337">
      <formula>IF($J14="X",TRUE,FALSE)</formula>
    </cfRule>
  </conditionalFormatting>
  <conditionalFormatting sqref="G5">
    <cfRule type="expression" dxfId="203" priority="334">
      <formula>IF($J5="X",TRUE,FALSE)</formula>
    </cfRule>
  </conditionalFormatting>
  <conditionalFormatting sqref="G5">
    <cfRule type="expression" dxfId="202" priority="333">
      <formula>IF($J5="X",TRUE,FALSE)</formula>
    </cfRule>
  </conditionalFormatting>
  <conditionalFormatting sqref="G6">
    <cfRule type="expression" dxfId="201" priority="332">
      <formula>IF($J6="X",TRUE,FALSE)</formula>
    </cfRule>
  </conditionalFormatting>
  <conditionalFormatting sqref="G6">
    <cfRule type="expression" dxfId="200" priority="331">
      <formula>IF($J6="X",TRUE,FALSE)</formula>
    </cfRule>
  </conditionalFormatting>
  <conditionalFormatting sqref="G19">
    <cfRule type="expression" dxfId="199" priority="300">
      <formula>IF($J19="X",TRUE,FALSE)</formula>
    </cfRule>
  </conditionalFormatting>
  <conditionalFormatting sqref="G19">
    <cfRule type="expression" dxfId="198" priority="299">
      <formula>IF($J19="X",TRUE,FALSE)</formula>
    </cfRule>
  </conditionalFormatting>
  <conditionalFormatting sqref="G18">
    <cfRule type="expression" dxfId="197" priority="174">
      <formula>IF($J18="X",TRUE,FALSE)</formula>
    </cfRule>
  </conditionalFormatting>
  <conditionalFormatting sqref="G18">
    <cfRule type="expression" dxfId="196" priority="173">
      <formula>IF($J18="X",TRUE,FALSE)</formula>
    </cfRule>
  </conditionalFormatting>
  <conditionalFormatting sqref="E7:E8">
    <cfRule type="expression" dxfId="195" priority="166">
      <formula>IF($J7="X",TRUE,FALSE)</formula>
    </cfRule>
  </conditionalFormatting>
  <conditionalFormatting sqref="E7:E8">
    <cfRule type="expression" dxfId="194" priority="165">
      <formula>IF($J7="X",TRUE,FALSE)</formula>
    </cfRule>
  </conditionalFormatting>
  <conditionalFormatting sqref="E11">
    <cfRule type="expression" dxfId="193" priority="162">
      <formula>IF($J11="X",TRUE,FALSE)</formula>
    </cfRule>
  </conditionalFormatting>
  <conditionalFormatting sqref="E11">
    <cfRule type="expression" dxfId="192" priority="161">
      <formula>IF($J11="X",TRUE,FALSE)</formula>
    </cfRule>
  </conditionalFormatting>
  <conditionalFormatting sqref="E42">
    <cfRule type="expression" dxfId="191" priority="170">
      <formula>IF(#REF!="X",TRUE,FALSE)</formula>
    </cfRule>
  </conditionalFormatting>
  <conditionalFormatting sqref="E42">
    <cfRule type="expression" dxfId="190" priority="169">
      <formula>IF(#REF!="X",TRUE,FALSE)</formula>
    </cfRule>
  </conditionalFormatting>
  <conditionalFormatting sqref="D55">
    <cfRule type="expression" dxfId="189" priority="528">
      <formula>IF(#REF!="X",TRUE,FALSE)</formula>
    </cfRule>
  </conditionalFormatting>
  <conditionalFormatting sqref="D55">
    <cfRule type="expression" dxfId="188" priority="530">
      <formula>IF(#REF!="X",TRUE,FALSE)</formula>
    </cfRule>
  </conditionalFormatting>
  <conditionalFormatting sqref="E5:E6">
    <cfRule type="expression" dxfId="187" priority="168">
      <formula>IF($J5="X",TRUE,FALSE)</formula>
    </cfRule>
  </conditionalFormatting>
  <conditionalFormatting sqref="E5:E6">
    <cfRule type="expression" dxfId="186" priority="167">
      <formula>IF($J5="X",TRUE,FALSE)</formula>
    </cfRule>
  </conditionalFormatting>
  <conditionalFormatting sqref="E9:E10">
    <cfRule type="expression" dxfId="185" priority="164">
      <formula>IF($J9="X",TRUE,FALSE)</formula>
    </cfRule>
  </conditionalFormatting>
  <conditionalFormatting sqref="E9:E10">
    <cfRule type="expression" dxfId="184" priority="163">
      <formula>IF($J9="X",TRUE,FALSE)</formula>
    </cfRule>
  </conditionalFormatting>
  <conditionalFormatting sqref="E25 E40 E46">
    <cfRule type="expression" dxfId="183" priority="86">
      <formula>IF($J25="X",TRUE,FALSE)</formula>
    </cfRule>
  </conditionalFormatting>
  <conditionalFormatting sqref="E25 E40 E46">
    <cfRule type="expression" dxfId="182" priority="85">
      <formula>IF($J25="X",TRUE,FALSE)</formula>
    </cfRule>
  </conditionalFormatting>
  <conditionalFormatting sqref="E20">
    <cfRule type="expression" dxfId="181" priority="84">
      <formula>IF($J20="X",TRUE,FALSE)</formula>
    </cfRule>
  </conditionalFormatting>
  <conditionalFormatting sqref="E20">
    <cfRule type="expression" dxfId="180" priority="83">
      <formula>IF($J20="X",TRUE,FALSE)</formula>
    </cfRule>
  </conditionalFormatting>
  <conditionalFormatting sqref="E22">
    <cfRule type="expression" dxfId="179" priority="82">
      <formula>IF($J22="X",TRUE,FALSE)</formula>
    </cfRule>
  </conditionalFormatting>
  <conditionalFormatting sqref="E22">
    <cfRule type="expression" dxfId="178" priority="81">
      <formula>IF($J22="X",TRUE,FALSE)</formula>
    </cfRule>
  </conditionalFormatting>
  <conditionalFormatting sqref="E21">
    <cfRule type="expression" dxfId="177" priority="80">
      <formula>IF($J21="X",TRUE,FALSE)</formula>
    </cfRule>
  </conditionalFormatting>
  <conditionalFormatting sqref="E21">
    <cfRule type="expression" dxfId="176" priority="79">
      <formula>IF($J21="X",TRUE,FALSE)</formula>
    </cfRule>
  </conditionalFormatting>
  <conditionalFormatting sqref="E21">
    <cfRule type="expression" dxfId="175" priority="74">
      <formula>IF($J21="X",TRUE,FALSE)</formula>
    </cfRule>
  </conditionalFormatting>
  <conditionalFormatting sqref="E21">
    <cfRule type="expression" dxfId="174" priority="73">
      <formula>IF($J21="X",TRUE,FALSE)</formula>
    </cfRule>
  </conditionalFormatting>
  <conditionalFormatting sqref="E21">
    <cfRule type="expression" dxfId="173" priority="70">
      <formula>IF($J21="X",TRUE,FALSE)</formula>
    </cfRule>
  </conditionalFormatting>
  <conditionalFormatting sqref="E21">
    <cfRule type="expression" dxfId="172" priority="69">
      <formula>IF($J21="X",TRUE,FALSE)</formula>
    </cfRule>
  </conditionalFormatting>
  <conditionalFormatting sqref="E21">
    <cfRule type="expression" dxfId="171" priority="66">
      <formula>IF($J21="X",TRUE,FALSE)</formula>
    </cfRule>
  </conditionalFormatting>
  <conditionalFormatting sqref="E21">
    <cfRule type="expression" dxfId="170" priority="65">
      <formula>IF($J21="X",TRUE,FALSE)</formula>
    </cfRule>
  </conditionalFormatting>
  <conditionalFormatting sqref="E21">
    <cfRule type="expression" dxfId="169" priority="62">
      <formula>IF($J21="X",TRUE,FALSE)</formula>
    </cfRule>
  </conditionalFormatting>
  <conditionalFormatting sqref="E21">
    <cfRule type="expression" dxfId="168" priority="61">
      <formula>IF($J21="X",TRUE,FALSE)</formula>
    </cfRule>
  </conditionalFormatting>
  <conditionalFormatting sqref="E21">
    <cfRule type="expression" dxfId="167" priority="58">
      <formula>IF($J21="X",TRUE,FALSE)</formula>
    </cfRule>
  </conditionalFormatting>
  <conditionalFormatting sqref="E21">
    <cfRule type="expression" dxfId="166" priority="57">
      <formula>IF($J21="X",TRUE,FALSE)</formula>
    </cfRule>
  </conditionalFormatting>
  <conditionalFormatting sqref="E21">
    <cfRule type="expression" dxfId="165" priority="54">
      <formula>IF($J21="X",TRUE,FALSE)</formula>
    </cfRule>
  </conditionalFormatting>
  <conditionalFormatting sqref="E21">
    <cfRule type="expression" dxfId="164" priority="53">
      <formula>IF($J21="X",TRUE,FALSE)</formula>
    </cfRule>
  </conditionalFormatting>
  <conditionalFormatting sqref="E21">
    <cfRule type="expression" dxfId="163" priority="50">
      <formula>IF($J21="X",TRUE,FALSE)</formula>
    </cfRule>
  </conditionalFormatting>
  <conditionalFormatting sqref="E21">
    <cfRule type="expression" dxfId="162" priority="49">
      <formula>IF($J21="X",TRUE,FALSE)</formula>
    </cfRule>
  </conditionalFormatting>
  <conditionalFormatting sqref="E21">
    <cfRule type="expression" dxfId="161" priority="78">
      <formula>IF($J21="X",TRUE,FALSE)</formula>
    </cfRule>
  </conditionalFormatting>
  <conditionalFormatting sqref="E21">
    <cfRule type="expression" dxfId="160" priority="77">
      <formula>IF($J21="X",TRUE,FALSE)</formula>
    </cfRule>
  </conditionalFormatting>
  <conditionalFormatting sqref="E21">
    <cfRule type="expression" dxfId="159" priority="76">
      <formula>IF($J21="X",TRUE,FALSE)</formula>
    </cfRule>
  </conditionalFormatting>
  <conditionalFormatting sqref="E21">
    <cfRule type="expression" dxfId="158" priority="75">
      <formula>IF($J21="X",TRUE,FALSE)</formula>
    </cfRule>
  </conditionalFormatting>
  <conditionalFormatting sqref="E21">
    <cfRule type="expression" dxfId="157" priority="72">
      <formula>IF($J21="X",TRUE,FALSE)</formula>
    </cfRule>
  </conditionalFormatting>
  <conditionalFormatting sqref="E21">
    <cfRule type="expression" dxfId="156" priority="71">
      <formula>IF($J21="X",TRUE,FALSE)</formula>
    </cfRule>
  </conditionalFormatting>
  <conditionalFormatting sqref="E21">
    <cfRule type="expression" dxfId="155" priority="68">
      <formula>IF($J21="X",TRUE,FALSE)</formula>
    </cfRule>
  </conditionalFormatting>
  <conditionalFormatting sqref="E21">
    <cfRule type="expression" dxfId="154" priority="67">
      <formula>IF($J21="X",TRUE,FALSE)</formula>
    </cfRule>
  </conditionalFormatting>
  <conditionalFormatting sqref="E21">
    <cfRule type="expression" dxfId="153" priority="64">
      <formula>IF($J21="X",TRUE,FALSE)</formula>
    </cfRule>
  </conditionalFormatting>
  <conditionalFormatting sqref="E21">
    <cfRule type="expression" dxfId="152" priority="63">
      <formula>IF($J21="X",TRUE,FALSE)</formula>
    </cfRule>
  </conditionalFormatting>
  <conditionalFormatting sqref="E21">
    <cfRule type="expression" dxfId="151" priority="60">
      <formula>IF($J21="X",TRUE,FALSE)</formula>
    </cfRule>
  </conditionalFormatting>
  <conditionalFormatting sqref="E21">
    <cfRule type="expression" dxfId="150" priority="59">
      <formula>IF($J21="X",TRUE,FALSE)</formula>
    </cfRule>
  </conditionalFormatting>
  <conditionalFormatting sqref="E21">
    <cfRule type="expression" dxfId="149" priority="56">
      <formula>IF($J21="X",TRUE,FALSE)</formula>
    </cfRule>
  </conditionalFormatting>
  <conditionalFormatting sqref="E21">
    <cfRule type="expression" dxfId="148" priority="55">
      <formula>IF($J21="X",TRUE,FALSE)</formula>
    </cfRule>
  </conditionalFormatting>
  <conditionalFormatting sqref="E21">
    <cfRule type="expression" dxfId="147" priority="52">
      <formula>IF($J21="X",TRUE,FALSE)</formula>
    </cfRule>
  </conditionalFormatting>
  <conditionalFormatting sqref="E21">
    <cfRule type="expression" dxfId="146" priority="51">
      <formula>IF($J21="X",TRUE,FALSE)</formula>
    </cfRule>
  </conditionalFormatting>
  <conditionalFormatting sqref="E21">
    <cfRule type="expression" dxfId="145" priority="48">
      <formula>IF($J21="X",TRUE,FALSE)</formula>
    </cfRule>
  </conditionalFormatting>
  <conditionalFormatting sqref="E21">
    <cfRule type="expression" dxfId="144" priority="47">
      <formula>IF($J21="X",TRUE,FALSE)</formula>
    </cfRule>
  </conditionalFormatting>
  <conditionalFormatting sqref="E21">
    <cfRule type="expression" dxfId="143" priority="46">
      <formula>IF($J21="X",TRUE,FALSE)</formula>
    </cfRule>
  </conditionalFormatting>
  <conditionalFormatting sqref="E21">
    <cfRule type="expression" dxfId="142" priority="45">
      <formula>IF($J21="X",TRUE,FALSE)</formula>
    </cfRule>
  </conditionalFormatting>
  <conditionalFormatting sqref="E21">
    <cfRule type="expression" dxfId="141" priority="44">
      <formula>IF($J21="X",TRUE,FALSE)</formula>
    </cfRule>
  </conditionalFormatting>
  <conditionalFormatting sqref="E21">
    <cfRule type="expression" dxfId="140" priority="43">
      <formula>IF($J21="X",TRUE,FALSE)</formula>
    </cfRule>
  </conditionalFormatting>
  <conditionalFormatting sqref="E21">
    <cfRule type="expression" dxfId="139" priority="42">
      <formula>IF($J21="X",TRUE,FALSE)</formula>
    </cfRule>
  </conditionalFormatting>
  <conditionalFormatting sqref="E21">
    <cfRule type="expression" dxfId="138" priority="41">
      <formula>IF($J21="X",TRUE,FALSE)</formula>
    </cfRule>
  </conditionalFormatting>
  <conditionalFormatting sqref="E21">
    <cfRule type="expression" dxfId="137" priority="40">
      <formula>IF($J21="X",TRUE,FALSE)</formula>
    </cfRule>
  </conditionalFormatting>
  <conditionalFormatting sqref="E21">
    <cfRule type="expression" dxfId="136" priority="39">
      <formula>IF($J21="X",TRUE,FALSE)</formula>
    </cfRule>
  </conditionalFormatting>
  <conditionalFormatting sqref="E21">
    <cfRule type="expression" dxfId="135" priority="38">
      <formula>IF($J21="X",TRUE,FALSE)</formula>
    </cfRule>
  </conditionalFormatting>
  <conditionalFormatting sqref="E21">
    <cfRule type="expression" dxfId="134" priority="37">
      <formula>IF($J21="X",TRUE,FALSE)</formula>
    </cfRule>
  </conditionalFormatting>
  <conditionalFormatting sqref="E23">
    <cfRule type="expression" dxfId="133" priority="36">
      <formula>IF($J23="X",TRUE,FALSE)</formula>
    </cfRule>
  </conditionalFormatting>
  <conditionalFormatting sqref="E23">
    <cfRule type="expression" dxfId="132" priority="35">
      <formula>IF($J23="X",TRUE,FALSE)</formula>
    </cfRule>
  </conditionalFormatting>
  <conditionalFormatting sqref="E24">
    <cfRule type="expression" dxfId="131" priority="34">
      <formula>IF($J24="X",TRUE,FALSE)</formula>
    </cfRule>
  </conditionalFormatting>
  <conditionalFormatting sqref="E24">
    <cfRule type="expression" dxfId="130" priority="33">
      <formula>IF($J24="X",TRUE,FALSE)</formula>
    </cfRule>
  </conditionalFormatting>
  <conditionalFormatting sqref="E27">
    <cfRule type="expression" dxfId="129" priority="32">
      <formula>IF($J27="X",TRUE,FALSE)</formula>
    </cfRule>
  </conditionalFormatting>
  <conditionalFormatting sqref="E27">
    <cfRule type="expression" dxfId="128" priority="31">
      <formula>IF($J27="X",TRUE,FALSE)</formula>
    </cfRule>
  </conditionalFormatting>
  <conditionalFormatting sqref="E28">
    <cfRule type="expression" dxfId="127" priority="30">
      <formula>IF($J28="X",TRUE,FALSE)</formula>
    </cfRule>
  </conditionalFormatting>
  <conditionalFormatting sqref="E28">
    <cfRule type="expression" dxfId="126" priority="29">
      <formula>IF($J28="X",TRUE,FALSE)</formula>
    </cfRule>
  </conditionalFormatting>
  <conditionalFormatting sqref="E29:E38">
    <cfRule type="expression" dxfId="125" priority="28">
      <formula>IF($J29="X",TRUE,FALSE)</formula>
    </cfRule>
  </conditionalFormatting>
  <conditionalFormatting sqref="E29:E38">
    <cfRule type="expression" dxfId="124" priority="27">
      <formula>IF($J29="X",TRUE,FALSE)</formula>
    </cfRule>
  </conditionalFormatting>
  <conditionalFormatting sqref="E43">
    <cfRule type="expression" dxfId="123" priority="26">
      <formula>IF($J43="X",TRUE,FALSE)</formula>
    </cfRule>
  </conditionalFormatting>
  <conditionalFormatting sqref="E43">
    <cfRule type="expression" dxfId="122" priority="25">
      <formula>IF($J43="X",TRUE,FALSE)</formula>
    </cfRule>
  </conditionalFormatting>
  <conditionalFormatting sqref="E45">
    <cfRule type="expression" dxfId="121" priority="22">
      <formula>IF($J45="X",TRUE,FALSE)</formula>
    </cfRule>
  </conditionalFormatting>
  <conditionalFormatting sqref="E45">
    <cfRule type="expression" dxfId="120" priority="21">
      <formula>IF($J45="X",TRUE,FALSE)</formula>
    </cfRule>
  </conditionalFormatting>
  <conditionalFormatting sqref="E19">
    <cfRule type="expression" dxfId="119" priority="20">
      <formula>IF($V19="X",TRUE,FALSE)</formula>
    </cfRule>
  </conditionalFormatting>
  <conditionalFormatting sqref="E19">
    <cfRule type="expression" dxfId="118" priority="19">
      <formula>IF($V19="X",TRUE,FALSE)</formula>
    </cfRule>
  </conditionalFormatting>
  <conditionalFormatting sqref="E15">
    <cfRule type="expression" dxfId="117" priority="16">
      <formula>IF($J15="X",TRUE,FALSE)</formula>
    </cfRule>
  </conditionalFormatting>
  <conditionalFormatting sqref="E15">
    <cfRule type="expression" dxfId="116" priority="15">
      <formula>IF($J15="X",TRUE,FALSE)</formula>
    </cfRule>
  </conditionalFormatting>
  <conditionalFormatting sqref="E12">
    <cfRule type="expression" dxfId="115" priority="12">
      <formula>IF($J12="X",TRUE,FALSE)</formula>
    </cfRule>
  </conditionalFormatting>
  <conditionalFormatting sqref="E12">
    <cfRule type="expression" dxfId="114" priority="11">
      <formula>IF($J12="X",TRUE,FALSE)</formula>
    </cfRule>
  </conditionalFormatting>
  <conditionalFormatting sqref="E13">
    <cfRule type="expression" dxfId="113" priority="10">
      <formula>IF($K13="X",TRUE,FALSE)</formula>
    </cfRule>
  </conditionalFormatting>
  <conditionalFormatting sqref="E13">
    <cfRule type="expression" dxfId="112" priority="9">
      <formula>IF($K13="X",TRUE,FALSE)</formula>
    </cfRule>
  </conditionalFormatting>
  <conditionalFormatting sqref="E39">
    <cfRule type="expression" dxfId="111" priority="8">
      <formula>IF($J39="X",TRUE,FALSE)</formula>
    </cfRule>
  </conditionalFormatting>
  <conditionalFormatting sqref="E39">
    <cfRule type="expression" dxfId="110" priority="7">
      <formula>IF($J39="X",TRUE,FALSE)</formula>
    </cfRule>
  </conditionalFormatting>
  <conditionalFormatting sqref="E41">
    <cfRule type="expression" dxfId="109" priority="6">
      <formula>IF($Q41="X",TRUE,FALSE)</formula>
    </cfRule>
  </conditionalFormatting>
  <conditionalFormatting sqref="E41">
    <cfRule type="expression" dxfId="108" priority="5">
      <formula>IF($Q41="X",TRUE,FALSE)</formula>
    </cfRule>
  </conditionalFormatting>
  <conditionalFormatting sqref="E44">
    <cfRule type="expression" dxfId="107" priority="4">
      <formula>IF($Q44="X",TRUE,FALSE)</formula>
    </cfRule>
  </conditionalFormatting>
  <conditionalFormatting sqref="E44">
    <cfRule type="expression" dxfId="106" priority="3">
      <formula>IF($Q44="X",TRUE,FALSE)</formula>
    </cfRule>
  </conditionalFormatting>
  <conditionalFormatting sqref="E26">
    <cfRule type="expression" dxfId="105" priority="2">
      <formula>IF($Q26="X",TRUE,FALSE)</formula>
    </cfRule>
  </conditionalFormatting>
  <conditionalFormatting sqref="E26">
    <cfRule type="expression" dxfId="104" priority="1">
      <formula>IF($Q26="X",TRUE,FALSE)</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P58"/>
  <sheetViews>
    <sheetView zoomScale="62" zoomScaleNormal="62" workbookViewId="0">
      <pane xSplit="1" ySplit="3" topLeftCell="B4" activePane="bottomRight" state="frozen"/>
      <selection pane="topRight" activeCell="E1" sqref="E1"/>
      <selection pane="bottomLeft" activeCell="A3" sqref="A3"/>
      <selection pane="bottomRight" activeCell="H73" sqref="H73"/>
    </sheetView>
  </sheetViews>
  <sheetFormatPr baseColWidth="10" defaultRowHeight="12.75" x14ac:dyDescent="0.2"/>
  <cols>
    <col min="1" max="1" width="6.140625" style="15" customWidth="1"/>
    <col min="2" max="2" width="11.42578125" style="15"/>
    <col min="3" max="3" width="18.5703125" style="15" customWidth="1"/>
    <col min="4" max="4" width="61.5703125" style="15" customWidth="1"/>
    <col min="5" max="5" width="28.28515625" style="17" customWidth="1"/>
    <col min="6" max="6" width="15.5703125" style="17" customWidth="1"/>
    <col min="7" max="7" width="10.42578125" style="15" customWidth="1"/>
    <col min="8" max="8" width="14.85546875" style="17" customWidth="1"/>
    <col min="9" max="9" width="22" style="15" customWidth="1"/>
    <col min="10" max="10" width="23" style="15" customWidth="1"/>
    <col min="11" max="16384" width="11.42578125" style="15"/>
  </cols>
  <sheetData>
    <row r="2" spans="2:10" ht="41.25" customHeight="1" x14ac:dyDescent="0.2">
      <c r="C2" s="121" t="s">
        <v>64</v>
      </c>
      <c r="D2" s="121"/>
      <c r="E2" s="121"/>
      <c r="F2" s="121"/>
      <c r="G2" s="121"/>
      <c r="H2" s="121"/>
      <c r="I2" s="121"/>
      <c r="J2" s="121"/>
    </row>
    <row r="3" spans="2:10" ht="48.75" customHeight="1" x14ac:dyDescent="0.2">
      <c r="B3" s="1" t="s">
        <v>0</v>
      </c>
      <c r="C3" s="1" t="s">
        <v>5</v>
      </c>
      <c r="D3" s="1" t="s">
        <v>6</v>
      </c>
      <c r="E3" s="1" t="s">
        <v>1</v>
      </c>
      <c r="F3" s="1" t="s">
        <v>76</v>
      </c>
      <c r="G3" s="1" t="s">
        <v>2</v>
      </c>
      <c r="H3" s="1" t="s">
        <v>3</v>
      </c>
      <c r="I3" s="1" t="s">
        <v>67</v>
      </c>
      <c r="J3" s="2" t="s">
        <v>4</v>
      </c>
    </row>
    <row r="4" spans="2:10" ht="250.5" customHeight="1" x14ac:dyDescent="0.2">
      <c r="B4" s="1">
        <v>1</v>
      </c>
      <c r="C4" s="4" t="s">
        <v>69</v>
      </c>
      <c r="D4" s="4"/>
      <c r="E4" s="4" t="s">
        <v>85</v>
      </c>
      <c r="F4" s="4">
        <v>2</v>
      </c>
      <c r="G4" s="4" t="s">
        <v>7</v>
      </c>
      <c r="H4" s="27">
        <v>637815.13</v>
      </c>
      <c r="I4" s="28">
        <v>759000</v>
      </c>
      <c r="J4" s="28">
        <f>+I4*F4</f>
        <v>1518000</v>
      </c>
    </row>
    <row r="5" spans="2:10" ht="250.5" customHeight="1" x14ac:dyDescent="0.2">
      <c r="B5" s="1">
        <v>2</v>
      </c>
      <c r="C5" s="4" t="s">
        <v>19</v>
      </c>
      <c r="D5" s="4"/>
      <c r="E5" s="5" t="s">
        <v>17</v>
      </c>
      <c r="F5" s="4">
        <v>233</v>
      </c>
      <c r="G5" s="6" t="s">
        <v>18</v>
      </c>
      <c r="H5" s="27">
        <v>17605</v>
      </c>
      <c r="I5" s="28">
        <v>20950</v>
      </c>
      <c r="J5" s="28">
        <f t="shared" ref="J5:J15" si="0">+I5*F5</f>
        <v>4881350</v>
      </c>
    </row>
    <row r="6" spans="2:10" ht="250.5" customHeight="1" x14ac:dyDescent="0.2">
      <c r="B6" s="1">
        <v>3</v>
      </c>
      <c r="C6" s="4" t="s">
        <v>21</v>
      </c>
      <c r="D6" s="4"/>
      <c r="E6" s="4" t="s">
        <v>20</v>
      </c>
      <c r="F6" s="4">
        <v>100</v>
      </c>
      <c r="G6" s="4" t="s">
        <v>18</v>
      </c>
      <c r="H6" s="27">
        <v>18151</v>
      </c>
      <c r="I6" s="28">
        <v>21600</v>
      </c>
      <c r="J6" s="28">
        <f t="shared" si="0"/>
        <v>2160000</v>
      </c>
    </row>
    <row r="7" spans="2:10" ht="250.5" customHeight="1" x14ac:dyDescent="0.2">
      <c r="B7" s="1">
        <v>4</v>
      </c>
      <c r="C7" s="4" t="s">
        <v>24</v>
      </c>
      <c r="D7" s="4"/>
      <c r="E7" s="5" t="s">
        <v>106</v>
      </c>
      <c r="F7" s="4">
        <v>20</v>
      </c>
      <c r="G7" s="4" t="s">
        <v>7</v>
      </c>
      <c r="H7" s="27">
        <v>4873</v>
      </c>
      <c r="I7" s="28">
        <v>5800</v>
      </c>
      <c r="J7" s="28">
        <f t="shared" si="0"/>
        <v>116000</v>
      </c>
    </row>
    <row r="8" spans="2:10" ht="250.5" customHeight="1" x14ac:dyDescent="0.2">
      <c r="B8" s="1">
        <v>5</v>
      </c>
      <c r="C8" s="4" t="s">
        <v>25</v>
      </c>
      <c r="D8" s="4"/>
      <c r="E8" s="4" t="s">
        <v>110</v>
      </c>
      <c r="F8" s="4">
        <v>19</v>
      </c>
      <c r="G8" s="4" t="s">
        <v>7</v>
      </c>
      <c r="H8" s="27">
        <v>8403</v>
      </c>
      <c r="I8" s="28">
        <v>10000</v>
      </c>
      <c r="J8" s="28">
        <f t="shared" si="0"/>
        <v>190000</v>
      </c>
    </row>
    <row r="9" spans="2:10" ht="250.5" customHeight="1" x14ac:dyDescent="0.2">
      <c r="B9" s="1">
        <v>6</v>
      </c>
      <c r="C9" s="4" t="s">
        <v>29</v>
      </c>
      <c r="D9" s="4"/>
      <c r="E9" s="32" t="s">
        <v>107</v>
      </c>
      <c r="F9" s="4">
        <v>13</v>
      </c>
      <c r="G9" s="4" t="s">
        <v>7</v>
      </c>
      <c r="H9" s="27">
        <v>105042.02</v>
      </c>
      <c r="I9" s="28">
        <v>125000</v>
      </c>
      <c r="J9" s="28">
        <f t="shared" si="0"/>
        <v>1625000</v>
      </c>
    </row>
    <row r="10" spans="2:10" ht="250.5" customHeight="1" x14ac:dyDescent="0.2">
      <c r="B10" s="1">
        <v>7</v>
      </c>
      <c r="C10" s="4" t="s">
        <v>30</v>
      </c>
      <c r="D10" s="4"/>
      <c r="E10" s="1" t="s">
        <v>108</v>
      </c>
      <c r="F10" s="4">
        <v>15</v>
      </c>
      <c r="G10" s="4" t="s">
        <v>7</v>
      </c>
      <c r="H10" s="27">
        <v>88235.29</v>
      </c>
      <c r="I10" s="28">
        <v>105000</v>
      </c>
      <c r="J10" s="28">
        <f t="shared" si="0"/>
        <v>1575000</v>
      </c>
    </row>
    <row r="11" spans="2:10" ht="250.5" customHeight="1" x14ac:dyDescent="0.2">
      <c r="B11" s="1">
        <v>8</v>
      </c>
      <c r="C11" s="4" t="s">
        <v>42</v>
      </c>
      <c r="D11" s="4"/>
      <c r="E11" s="32" t="s">
        <v>112</v>
      </c>
      <c r="F11" s="1">
        <v>21</v>
      </c>
      <c r="G11" s="4" t="s">
        <v>7</v>
      </c>
      <c r="H11" s="27">
        <v>2352</v>
      </c>
      <c r="I11" s="28">
        <v>2800</v>
      </c>
      <c r="J11" s="28">
        <f t="shared" si="0"/>
        <v>58800</v>
      </c>
    </row>
    <row r="12" spans="2:10" ht="250.5" customHeight="1" x14ac:dyDescent="0.2">
      <c r="B12" s="1">
        <v>9</v>
      </c>
      <c r="C12" s="4" t="s">
        <v>47</v>
      </c>
      <c r="D12" s="4"/>
      <c r="E12" s="33" t="s">
        <v>115</v>
      </c>
      <c r="F12" s="1">
        <v>8</v>
      </c>
      <c r="G12" s="4" t="s">
        <v>7</v>
      </c>
      <c r="H12" s="27">
        <v>251260</v>
      </c>
      <c r="I12" s="28">
        <v>299000</v>
      </c>
      <c r="J12" s="28">
        <f t="shared" si="0"/>
        <v>2392000</v>
      </c>
    </row>
    <row r="13" spans="2:10" ht="250.5" customHeight="1" x14ac:dyDescent="0.2">
      <c r="B13" s="1">
        <v>10</v>
      </c>
      <c r="C13" s="4" t="s">
        <v>71</v>
      </c>
      <c r="D13" s="4"/>
      <c r="E13" s="32" t="s">
        <v>114</v>
      </c>
      <c r="F13" s="4">
        <v>3</v>
      </c>
      <c r="G13" s="9" t="s">
        <v>7</v>
      </c>
      <c r="H13" s="27">
        <v>966386</v>
      </c>
      <c r="I13" s="28">
        <v>1150000</v>
      </c>
      <c r="J13" s="28">
        <f t="shared" si="0"/>
        <v>3450000</v>
      </c>
    </row>
    <row r="14" spans="2:10" ht="250.5" customHeight="1" x14ac:dyDescent="0.2">
      <c r="B14" s="1">
        <v>11</v>
      </c>
      <c r="C14" s="4" t="s">
        <v>50</v>
      </c>
      <c r="D14" s="4"/>
      <c r="E14" s="1" t="s">
        <v>49</v>
      </c>
      <c r="F14" s="4">
        <v>6</v>
      </c>
      <c r="G14" s="4" t="s">
        <v>7</v>
      </c>
      <c r="H14" s="27">
        <v>8403</v>
      </c>
      <c r="I14" s="28">
        <v>10000</v>
      </c>
      <c r="J14" s="28">
        <f t="shared" si="0"/>
        <v>60000</v>
      </c>
    </row>
    <row r="15" spans="2:10" ht="250.5" customHeight="1" x14ac:dyDescent="0.2">
      <c r="B15" s="1">
        <v>12</v>
      </c>
      <c r="C15" s="4" t="s">
        <v>58</v>
      </c>
      <c r="D15" s="4"/>
      <c r="E15" s="5" t="s">
        <v>91</v>
      </c>
      <c r="F15" s="4">
        <v>2</v>
      </c>
      <c r="G15" s="9" t="s">
        <v>7</v>
      </c>
      <c r="H15" s="27">
        <v>79831</v>
      </c>
      <c r="I15" s="28">
        <v>95000</v>
      </c>
      <c r="J15" s="28">
        <f t="shared" si="0"/>
        <v>190000</v>
      </c>
    </row>
    <row r="16" spans="2:10" ht="58.5" customHeight="1" x14ac:dyDescent="0.2">
      <c r="B16" s="3"/>
      <c r="C16" s="14"/>
      <c r="D16" s="14"/>
      <c r="E16" s="21"/>
      <c r="F16" s="14"/>
      <c r="G16" s="13"/>
      <c r="H16" s="29"/>
      <c r="I16" s="30"/>
      <c r="J16" s="30"/>
    </row>
    <row r="17" spans="2:10" ht="48.75" customHeight="1" x14ac:dyDescent="0.2">
      <c r="B17" s="3"/>
      <c r="C17" s="120" t="s">
        <v>65</v>
      </c>
      <c r="D17" s="120"/>
      <c r="E17" s="120"/>
      <c r="F17" s="120"/>
      <c r="G17" s="120"/>
      <c r="H17" s="120"/>
      <c r="I17" s="120"/>
      <c r="J17" s="120"/>
    </row>
    <row r="18" spans="2:10" ht="42.75" customHeight="1" x14ac:dyDescent="0.2">
      <c r="B18" s="1" t="s">
        <v>0</v>
      </c>
      <c r="C18" s="1" t="s">
        <v>5</v>
      </c>
      <c r="D18" s="1" t="s">
        <v>6</v>
      </c>
      <c r="E18" s="1" t="s">
        <v>1</v>
      </c>
      <c r="F18" s="1" t="s">
        <v>73</v>
      </c>
      <c r="G18" s="1" t="s">
        <v>2</v>
      </c>
      <c r="H18" s="1" t="s">
        <v>3</v>
      </c>
      <c r="I18" s="1" t="s">
        <v>67</v>
      </c>
      <c r="J18" s="2" t="s">
        <v>4</v>
      </c>
    </row>
    <row r="19" spans="2:10" ht="268.5" customHeight="1" x14ac:dyDescent="0.2">
      <c r="B19" s="1">
        <v>1</v>
      </c>
      <c r="C19" s="4">
        <v>900519841</v>
      </c>
      <c r="D19" s="1"/>
      <c r="E19" s="4" t="s">
        <v>9</v>
      </c>
      <c r="F19" s="1">
        <v>1</v>
      </c>
      <c r="G19" s="5" t="s">
        <v>7</v>
      </c>
      <c r="H19" s="27">
        <v>1200000</v>
      </c>
      <c r="I19" s="28">
        <v>1428000</v>
      </c>
      <c r="J19" s="27">
        <f>+I19*F19</f>
        <v>1428000</v>
      </c>
    </row>
    <row r="20" spans="2:10" ht="251.25" customHeight="1" x14ac:dyDescent="0.2">
      <c r="B20" s="1">
        <v>2</v>
      </c>
      <c r="C20" s="11">
        <v>900510814</v>
      </c>
      <c r="D20" s="9"/>
      <c r="E20" s="20" t="s">
        <v>77</v>
      </c>
      <c r="F20" s="9">
        <v>5</v>
      </c>
      <c r="G20" s="5" t="s">
        <v>7</v>
      </c>
      <c r="H20" s="27">
        <v>14469.75</v>
      </c>
      <c r="I20" s="28">
        <v>17219</v>
      </c>
      <c r="J20" s="27">
        <f t="shared" ref="J20:J47" si="1">+I20*F20</f>
        <v>86095</v>
      </c>
    </row>
    <row r="21" spans="2:10" ht="250.5" customHeight="1" x14ac:dyDescent="0.2">
      <c r="B21" s="1">
        <v>3</v>
      </c>
      <c r="C21" s="11">
        <v>900514972</v>
      </c>
      <c r="D21" s="7"/>
      <c r="E21" s="4" t="s">
        <v>15</v>
      </c>
      <c r="F21" s="9">
        <v>5</v>
      </c>
      <c r="G21" s="4" t="s">
        <v>7</v>
      </c>
      <c r="H21" s="27">
        <v>17210.080000000002</v>
      </c>
      <c r="I21" s="28">
        <v>20480</v>
      </c>
      <c r="J21" s="27">
        <f t="shared" si="1"/>
        <v>102400</v>
      </c>
    </row>
    <row r="22" spans="2:10" ht="250.5" customHeight="1" x14ac:dyDescent="0.2">
      <c r="B22" s="1">
        <v>4</v>
      </c>
      <c r="C22" s="10">
        <v>8013684</v>
      </c>
      <c r="D22" s="7"/>
      <c r="E22" s="4" t="s">
        <v>22</v>
      </c>
      <c r="F22" s="9">
        <v>31</v>
      </c>
      <c r="G22" s="4" t="s">
        <v>7</v>
      </c>
      <c r="H22" s="27">
        <v>33300</v>
      </c>
      <c r="I22" s="28">
        <v>39627</v>
      </c>
      <c r="J22" s="27">
        <f t="shared" si="1"/>
        <v>1228437</v>
      </c>
    </row>
    <row r="23" spans="2:10" ht="250.5" customHeight="1" x14ac:dyDescent="0.2">
      <c r="B23" s="1">
        <v>5</v>
      </c>
      <c r="C23" s="10">
        <v>8042559</v>
      </c>
      <c r="D23" s="7"/>
      <c r="E23" s="5" t="s">
        <v>104</v>
      </c>
      <c r="F23" s="9">
        <v>17</v>
      </c>
      <c r="G23" s="4" t="s">
        <v>7</v>
      </c>
      <c r="H23" s="27">
        <v>27700</v>
      </c>
      <c r="I23" s="28">
        <v>32963</v>
      </c>
      <c r="J23" s="27">
        <f t="shared" si="1"/>
        <v>560371</v>
      </c>
    </row>
    <row r="24" spans="2:10" ht="250.5" customHeight="1" x14ac:dyDescent="0.2">
      <c r="B24" s="1">
        <v>6</v>
      </c>
      <c r="C24" s="11">
        <v>8018370</v>
      </c>
      <c r="D24" s="7"/>
      <c r="E24" s="5" t="s">
        <v>94</v>
      </c>
      <c r="F24" s="9">
        <v>58</v>
      </c>
      <c r="G24" s="4" t="s">
        <v>7</v>
      </c>
      <c r="H24" s="27">
        <v>10020</v>
      </c>
      <c r="I24" s="28">
        <v>11924</v>
      </c>
      <c r="J24" s="27">
        <f t="shared" si="1"/>
        <v>691592</v>
      </c>
    </row>
    <row r="25" spans="2:10" ht="250.5" customHeight="1" x14ac:dyDescent="0.2">
      <c r="B25" s="1">
        <v>7</v>
      </c>
      <c r="C25" s="10">
        <v>8490750</v>
      </c>
      <c r="D25" s="7"/>
      <c r="E25" s="5" t="s">
        <v>27</v>
      </c>
      <c r="F25" s="9">
        <v>34</v>
      </c>
      <c r="G25" s="4" t="s">
        <v>7</v>
      </c>
      <c r="H25" s="27">
        <v>910</v>
      </c>
      <c r="I25" s="28">
        <v>1083</v>
      </c>
      <c r="J25" s="27">
        <f t="shared" si="1"/>
        <v>36822</v>
      </c>
    </row>
    <row r="26" spans="2:10" ht="250.5" customHeight="1" x14ac:dyDescent="0.2">
      <c r="B26" s="1">
        <v>8</v>
      </c>
      <c r="C26" s="10">
        <v>8490751</v>
      </c>
      <c r="D26" s="7"/>
      <c r="E26" s="34" t="s">
        <v>111</v>
      </c>
      <c r="F26" s="9">
        <v>353</v>
      </c>
      <c r="G26" s="4" t="s">
        <v>7</v>
      </c>
      <c r="H26" s="27">
        <v>8570</v>
      </c>
      <c r="I26" s="28">
        <v>10198</v>
      </c>
      <c r="J26" s="27">
        <f t="shared" si="1"/>
        <v>3599894</v>
      </c>
    </row>
    <row r="27" spans="2:10" ht="250.5" customHeight="1" x14ac:dyDescent="0.2">
      <c r="B27" s="1">
        <v>9</v>
      </c>
      <c r="C27" s="10">
        <v>8490747</v>
      </c>
      <c r="D27" s="7"/>
      <c r="E27" s="31" t="s">
        <v>125</v>
      </c>
      <c r="F27" s="9">
        <v>16</v>
      </c>
      <c r="G27" s="4" t="s">
        <v>126</v>
      </c>
      <c r="H27" s="27">
        <v>1400</v>
      </c>
      <c r="I27" s="28">
        <v>1666</v>
      </c>
      <c r="J27" s="35">
        <f>+I27*F27</f>
        <v>26656</v>
      </c>
    </row>
    <row r="28" spans="2:10" ht="250.5" customHeight="1" x14ac:dyDescent="0.2">
      <c r="B28" s="1">
        <v>10</v>
      </c>
      <c r="C28" s="10">
        <v>8490751</v>
      </c>
      <c r="D28" s="7"/>
      <c r="E28" s="5" t="s">
        <v>78</v>
      </c>
      <c r="F28" s="9">
        <v>63</v>
      </c>
      <c r="G28" s="9" t="s">
        <v>7</v>
      </c>
      <c r="H28" s="27">
        <v>8570</v>
      </c>
      <c r="I28" s="28">
        <v>10198</v>
      </c>
      <c r="J28" s="27">
        <f t="shared" si="1"/>
        <v>642474</v>
      </c>
    </row>
    <row r="29" spans="2:10" ht="250.5" customHeight="1" x14ac:dyDescent="0.2">
      <c r="B29" s="1">
        <v>11</v>
      </c>
      <c r="C29" s="10">
        <v>900509057</v>
      </c>
      <c r="D29" s="7"/>
      <c r="E29" s="32" t="s">
        <v>79</v>
      </c>
      <c r="F29" s="9">
        <v>15</v>
      </c>
      <c r="G29" s="4" t="s">
        <v>7</v>
      </c>
      <c r="H29" s="27">
        <v>36200</v>
      </c>
      <c r="I29" s="28">
        <v>43078</v>
      </c>
      <c r="J29" s="27">
        <f t="shared" si="1"/>
        <v>646170</v>
      </c>
    </row>
    <row r="30" spans="2:10" ht="250.5" customHeight="1" x14ac:dyDescent="0.2">
      <c r="B30" s="1">
        <v>12</v>
      </c>
      <c r="C30" s="10">
        <v>8490767</v>
      </c>
      <c r="D30" s="7"/>
      <c r="E30" s="5" t="s">
        <v>35</v>
      </c>
      <c r="F30" s="9">
        <v>36</v>
      </c>
      <c r="G30" s="4" t="s">
        <v>7</v>
      </c>
      <c r="H30" s="27">
        <v>2060</v>
      </c>
      <c r="I30" s="28">
        <v>2451</v>
      </c>
      <c r="J30" s="27">
        <f t="shared" si="1"/>
        <v>88236</v>
      </c>
    </row>
    <row r="31" spans="2:10" ht="250.5" customHeight="1" x14ac:dyDescent="0.2">
      <c r="B31" s="1">
        <v>13</v>
      </c>
      <c r="C31" s="10">
        <v>8490690</v>
      </c>
      <c r="D31" s="7"/>
      <c r="E31" s="4" t="s">
        <v>37</v>
      </c>
      <c r="F31" s="9">
        <v>36</v>
      </c>
      <c r="G31" s="4" t="s">
        <v>7</v>
      </c>
      <c r="H31" s="27">
        <v>2060</v>
      </c>
      <c r="I31" s="28">
        <v>2451</v>
      </c>
      <c r="J31" s="27">
        <f t="shared" si="1"/>
        <v>88236</v>
      </c>
    </row>
    <row r="32" spans="2:10" ht="250.5" customHeight="1" x14ac:dyDescent="0.2">
      <c r="B32" s="1">
        <v>14</v>
      </c>
      <c r="C32" s="11">
        <v>8490695</v>
      </c>
      <c r="D32" s="7"/>
      <c r="E32" s="5" t="s">
        <v>39</v>
      </c>
      <c r="F32" s="9">
        <v>25</v>
      </c>
      <c r="G32" s="4" t="s">
        <v>7</v>
      </c>
      <c r="H32" s="27">
        <v>2080</v>
      </c>
      <c r="I32" s="28">
        <v>2475</v>
      </c>
      <c r="J32" s="27">
        <f t="shared" si="1"/>
        <v>61875</v>
      </c>
    </row>
    <row r="33" spans="2:16" ht="250.5" customHeight="1" x14ac:dyDescent="0.2">
      <c r="B33" s="1">
        <v>15</v>
      </c>
      <c r="C33" s="11">
        <v>8490875</v>
      </c>
      <c r="D33" s="7"/>
      <c r="E33" s="4" t="s">
        <v>89</v>
      </c>
      <c r="F33" s="9">
        <v>12</v>
      </c>
      <c r="G33" s="4" t="s">
        <v>7</v>
      </c>
      <c r="H33" s="27">
        <v>1640</v>
      </c>
      <c r="I33" s="28">
        <v>1951.6</v>
      </c>
      <c r="J33" s="27">
        <f t="shared" si="1"/>
        <v>23419.199999999997</v>
      </c>
    </row>
    <row r="34" spans="2:16" ht="250.5" customHeight="1" x14ac:dyDescent="0.2">
      <c r="B34" s="1">
        <v>16</v>
      </c>
      <c r="C34" s="11">
        <v>8490874</v>
      </c>
      <c r="D34" s="7"/>
      <c r="E34" s="4" t="s">
        <v>88</v>
      </c>
      <c r="F34" s="9">
        <v>12</v>
      </c>
      <c r="G34" s="4" t="s">
        <v>7</v>
      </c>
      <c r="H34" s="27">
        <v>1640</v>
      </c>
      <c r="I34" s="28">
        <v>1952</v>
      </c>
      <c r="J34" s="27">
        <f t="shared" si="1"/>
        <v>23424</v>
      </c>
    </row>
    <row r="35" spans="2:16" ht="250.5" customHeight="1" x14ac:dyDescent="0.2">
      <c r="B35" s="1">
        <v>17</v>
      </c>
      <c r="C35" s="11">
        <v>8022487</v>
      </c>
      <c r="D35" s="7"/>
      <c r="E35" s="4" t="s">
        <v>87</v>
      </c>
      <c r="F35" s="9">
        <v>12</v>
      </c>
      <c r="G35" s="4" t="s">
        <v>7</v>
      </c>
      <c r="H35" s="27">
        <v>1640</v>
      </c>
      <c r="I35" s="28">
        <v>1952</v>
      </c>
      <c r="J35" s="27">
        <f t="shared" si="1"/>
        <v>23424</v>
      </c>
    </row>
    <row r="36" spans="2:16" ht="250.5" customHeight="1" x14ac:dyDescent="0.2">
      <c r="B36" s="1">
        <v>18</v>
      </c>
      <c r="C36" s="11">
        <v>8022486</v>
      </c>
      <c r="D36" s="7"/>
      <c r="E36" s="4" t="s">
        <v>86</v>
      </c>
      <c r="F36" s="9">
        <v>12</v>
      </c>
      <c r="G36" s="4" t="s">
        <v>7</v>
      </c>
      <c r="H36" s="27">
        <v>1640</v>
      </c>
      <c r="I36" s="28">
        <v>1952</v>
      </c>
      <c r="J36" s="27">
        <f t="shared" si="1"/>
        <v>23424</v>
      </c>
    </row>
    <row r="37" spans="2:16" ht="250.5" customHeight="1" x14ac:dyDescent="0.2">
      <c r="B37" s="1">
        <v>19</v>
      </c>
      <c r="C37" s="10">
        <v>900520099</v>
      </c>
      <c r="D37" s="7"/>
      <c r="E37" s="4" t="s">
        <v>43</v>
      </c>
      <c r="F37" s="9">
        <v>164</v>
      </c>
      <c r="G37" s="4" t="s">
        <v>7</v>
      </c>
      <c r="H37" s="27">
        <v>2500</v>
      </c>
      <c r="I37" s="28">
        <v>2975</v>
      </c>
      <c r="J37" s="27">
        <f t="shared" si="1"/>
        <v>487900</v>
      </c>
    </row>
    <row r="38" spans="2:16" ht="250.5" customHeight="1" x14ac:dyDescent="0.2">
      <c r="B38" s="1">
        <v>20</v>
      </c>
      <c r="C38" s="10">
        <v>900504338</v>
      </c>
      <c r="D38" s="7"/>
      <c r="E38" s="5" t="s">
        <v>80</v>
      </c>
      <c r="F38" s="9">
        <v>758</v>
      </c>
      <c r="G38" s="4" t="s">
        <v>7</v>
      </c>
      <c r="H38" s="27">
        <v>810</v>
      </c>
      <c r="I38" s="28">
        <v>964</v>
      </c>
      <c r="J38" s="27">
        <f t="shared" si="1"/>
        <v>730712</v>
      </c>
    </row>
    <row r="39" spans="2:16" ht="250.5" customHeight="1" x14ac:dyDescent="0.2">
      <c r="B39" s="1">
        <v>21</v>
      </c>
      <c r="C39" s="11">
        <v>900521082</v>
      </c>
      <c r="D39" s="7"/>
      <c r="E39" s="4" t="s">
        <v>81</v>
      </c>
      <c r="F39" s="9">
        <v>314</v>
      </c>
      <c r="G39" s="4" t="s">
        <v>7</v>
      </c>
      <c r="H39" s="27">
        <v>700</v>
      </c>
      <c r="I39" s="28">
        <v>700</v>
      </c>
      <c r="J39" s="27">
        <f t="shared" si="1"/>
        <v>219800</v>
      </c>
    </row>
    <row r="40" spans="2:16" ht="250.5" customHeight="1" x14ac:dyDescent="0.2">
      <c r="B40" s="1">
        <v>22</v>
      </c>
      <c r="C40" s="10">
        <v>8491111</v>
      </c>
      <c r="D40" s="7"/>
      <c r="E40" s="5" t="s">
        <v>116</v>
      </c>
      <c r="F40" s="9">
        <v>10</v>
      </c>
      <c r="G40" s="4" t="s">
        <v>7</v>
      </c>
      <c r="H40" s="27">
        <v>2890</v>
      </c>
      <c r="I40" s="28">
        <v>3439</v>
      </c>
      <c r="J40" s="27">
        <f t="shared" si="1"/>
        <v>34390</v>
      </c>
    </row>
    <row r="41" spans="2:16" ht="250.5" customHeight="1" x14ac:dyDescent="0.2">
      <c r="B41" s="1">
        <v>23</v>
      </c>
      <c r="C41" s="11">
        <v>8490707</v>
      </c>
      <c r="D41" s="7"/>
      <c r="E41" s="4" t="s">
        <v>90</v>
      </c>
      <c r="F41" s="9">
        <v>10</v>
      </c>
      <c r="G41" s="4" t="s">
        <v>7</v>
      </c>
      <c r="H41" s="27">
        <v>2510</v>
      </c>
      <c r="I41" s="28">
        <v>2987</v>
      </c>
      <c r="J41" s="27">
        <f t="shared" si="1"/>
        <v>29870</v>
      </c>
    </row>
    <row r="42" spans="2:16" ht="250.5" customHeight="1" x14ac:dyDescent="0.2">
      <c r="B42" s="1">
        <v>24</v>
      </c>
      <c r="C42" s="4">
        <v>8490894</v>
      </c>
      <c r="D42" s="4"/>
      <c r="E42" s="4" t="s">
        <v>117</v>
      </c>
      <c r="F42" s="4">
        <v>2</v>
      </c>
      <c r="G42" s="9" t="s">
        <v>7</v>
      </c>
      <c r="H42" s="27">
        <v>5308</v>
      </c>
      <c r="I42" s="28">
        <v>6316</v>
      </c>
      <c r="J42" s="27">
        <f t="shared" si="1"/>
        <v>12632</v>
      </c>
    </row>
    <row r="43" spans="2:16" ht="250.5" customHeight="1" x14ac:dyDescent="0.2">
      <c r="B43" s="1">
        <v>25</v>
      </c>
      <c r="C43" s="22">
        <v>900509256</v>
      </c>
      <c r="D43" s="23"/>
      <c r="E43" s="12" t="s">
        <v>53</v>
      </c>
      <c r="F43" s="22">
        <v>2</v>
      </c>
      <c r="G43" s="22" t="s">
        <v>7</v>
      </c>
      <c r="H43" s="27">
        <v>8730</v>
      </c>
      <c r="I43" s="28">
        <v>10389</v>
      </c>
      <c r="J43" s="27">
        <f>+I43*F43</f>
        <v>20778</v>
      </c>
    </row>
    <row r="44" spans="2:16" ht="250.5" customHeight="1" x14ac:dyDescent="0.2">
      <c r="B44" s="1">
        <v>26</v>
      </c>
      <c r="C44" s="10">
        <v>900520545</v>
      </c>
      <c r="D44" s="7"/>
      <c r="E44" s="4" t="s">
        <v>118</v>
      </c>
      <c r="F44" s="9">
        <v>2</v>
      </c>
      <c r="G44" s="4" t="s">
        <v>7</v>
      </c>
      <c r="H44" s="27">
        <v>90100</v>
      </c>
      <c r="I44" s="28">
        <v>107219</v>
      </c>
      <c r="J44" s="27">
        <f t="shared" si="1"/>
        <v>214438</v>
      </c>
      <c r="L44" s="19">
        <f>230000-J44</f>
        <v>15562</v>
      </c>
    </row>
    <row r="45" spans="2:16" ht="250.5" customHeight="1" x14ac:dyDescent="0.25">
      <c r="B45" s="1">
        <v>27</v>
      </c>
      <c r="C45" s="11">
        <v>8345713</v>
      </c>
      <c r="D45"/>
      <c r="E45" s="1" t="s">
        <v>119</v>
      </c>
      <c r="F45" s="9">
        <v>2</v>
      </c>
      <c r="G45" s="4" t="s">
        <v>7</v>
      </c>
      <c r="H45" s="27">
        <v>31000</v>
      </c>
      <c r="I45" s="28">
        <v>36890</v>
      </c>
      <c r="J45" s="27">
        <f t="shared" si="1"/>
        <v>73780</v>
      </c>
      <c r="P45"/>
    </row>
    <row r="46" spans="2:16" ht="250.5" customHeight="1" x14ac:dyDescent="0.2">
      <c r="B46" s="1">
        <v>28</v>
      </c>
      <c r="C46" s="10">
        <v>8502162</v>
      </c>
      <c r="D46" s="7"/>
      <c r="E46" s="4" t="s">
        <v>120</v>
      </c>
      <c r="F46" s="9">
        <v>5</v>
      </c>
      <c r="G46" s="4" t="s">
        <v>7</v>
      </c>
      <c r="H46" s="27">
        <v>370000</v>
      </c>
      <c r="I46" s="28">
        <v>440300</v>
      </c>
      <c r="J46" s="27">
        <f t="shared" si="1"/>
        <v>2201500</v>
      </c>
    </row>
    <row r="47" spans="2:16" ht="250.5" customHeight="1" x14ac:dyDescent="0.2">
      <c r="B47" s="1">
        <v>29</v>
      </c>
      <c r="C47" s="10">
        <v>900505558</v>
      </c>
      <c r="D47" s="7"/>
      <c r="E47" s="1" t="s">
        <v>121</v>
      </c>
      <c r="F47" s="9">
        <v>1</v>
      </c>
      <c r="G47" s="4" t="s">
        <v>7</v>
      </c>
      <c r="H47" s="27">
        <v>125200</v>
      </c>
      <c r="I47" s="28">
        <v>148988</v>
      </c>
      <c r="J47" s="27">
        <f t="shared" si="1"/>
        <v>148988</v>
      </c>
    </row>
    <row r="48" spans="2:16" x14ac:dyDescent="0.2">
      <c r="H48" s="26"/>
    </row>
    <row r="52" spans="2:7" x14ac:dyDescent="0.2">
      <c r="B52" s="15" t="s">
        <v>82</v>
      </c>
    </row>
    <row r="55" spans="2:7" ht="38.25" x14ac:dyDescent="0.2">
      <c r="B55" s="1" t="s">
        <v>0</v>
      </c>
      <c r="C55" s="1" t="s">
        <v>5</v>
      </c>
      <c r="D55" s="1" t="s">
        <v>6</v>
      </c>
      <c r="E55" s="1" t="s">
        <v>1</v>
      </c>
      <c r="F55" s="1" t="s">
        <v>76</v>
      </c>
      <c r="G55" s="1" t="s">
        <v>2</v>
      </c>
    </row>
    <row r="56" spans="2:7" ht="255.75" customHeight="1" x14ac:dyDescent="0.2">
      <c r="B56" s="1">
        <v>1</v>
      </c>
      <c r="C56" s="22" t="s">
        <v>32</v>
      </c>
      <c r="D56" s="24" t="s">
        <v>83</v>
      </c>
      <c r="E56" s="25" t="s">
        <v>84</v>
      </c>
      <c r="F56" s="22">
        <v>0</v>
      </c>
      <c r="G56" s="22" t="s">
        <v>7</v>
      </c>
    </row>
    <row r="57" spans="2:7" ht="255.75" customHeight="1" x14ac:dyDescent="0.2">
      <c r="B57" s="1">
        <v>2</v>
      </c>
      <c r="C57" s="4" t="s">
        <v>56</v>
      </c>
      <c r="D57" s="4"/>
      <c r="E57" s="5" t="s">
        <v>55</v>
      </c>
      <c r="F57" s="4">
        <v>1</v>
      </c>
      <c r="G57" s="4" t="s">
        <v>7</v>
      </c>
    </row>
    <row r="58" spans="2:7" ht="250.5" customHeight="1" x14ac:dyDescent="0.2">
      <c r="B58" s="1">
        <v>3</v>
      </c>
      <c r="C58" s="11">
        <v>900507444</v>
      </c>
      <c r="D58" s="8"/>
      <c r="E58" s="5" t="s">
        <v>62</v>
      </c>
      <c r="F58" s="9">
        <v>0</v>
      </c>
      <c r="G58" s="4" t="s">
        <v>7</v>
      </c>
    </row>
  </sheetData>
  <mergeCells count="2">
    <mergeCell ref="C17:J17"/>
    <mergeCell ref="C2:J2"/>
  </mergeCells>
  <conditionalFormatting sqref="E58">
    <cfRule type="expression" dxfId="103" priority="262">
      <formula>IF($J58="X",TRUE,FALSE)</formula>
    </cfRule>
  </conditionalFormatting>
  <conditionalFormatting sqref="E58">
    <cfRule type="expression" dxfId="102" priority="261">
      <formula>IF($J58="X",TRUE,FALSE)</formula>
    </cfRule>
  </conditionalFormatting>
  <conditionalFormatting sqref="G5">
    <cfRule type="expression" dxfId="101" priority="260">
      <formula>IF($J5="X",TRUE,FALSE)</formula>
    </cfRule>
  </conditionalFormatting>
  <conditionalFormatting sqref="G5">
    <cfRule type="expression" dxfId="100" priority="259">
      <formula>IF($J5="X",TRUE,FALSE)</formula>
    </cfRule>
  </conditionalFormatting>
  <conditionalFormatting sqref="G6">
    <cfRule type="expression" dxfId="99" priority="258">
      <formula>IF($J6="X",TRUE,FALSE)</formula>
    </cfRule>
  </conditionalFormatting>
  <conditionalFormatting sqref="G6">
    <cfRule type="expression" dxfId="98" priority="257">
      <formula>IF($J6="X",TRUE,FALSE)</formula>
    </cfRule>
  </conditionalFormatting>
  <conditionalFormatting sqref="E14">
    <cfRule type="expression" dxfId="97" priority="166">
      <formula>IF($J14="X",TRUE,FALSE)</formula>
    </cfRule>
  </conditionalFormatting>
  <conditionalFormatting sqref="E14">
    <cfRule type="expression" dxfId="96" priority="165">
      <formula>IF($J14="X",TRUE,FALSE)</formula>
    </cfRule>
  </conditionalFormatting>
  <conditionalFormatting sqref="E5:E6">
    <cfRule type="expression" dxfId="95" priority="164">
      <formula>IF($J5="X",TRUE,FALSE)</formula>
    </cfRule>
  </conditionalFormatting>
  <conditionalFormatting sqref="E5:E6">
    <cfRule type="expression" dxfId="94" priority="163">
      <formula>IF($J5="X",TRUE,FALSE)</formula>
    </cfRule>
  </conditionalFormatting>
  <conditionalFormatting sqref="E7:E8">
    <cfRule type="expression" dxfId="93" priority="162">
      <formula>IF($J7="X",TRUE,FALSE)</formula>
    </cfRule>
  </conditionalFormatting>
  <conditionalFormatting sqref="E7:E8">
    <cfRule type="expression" dxfId="92" priority="161">
      <formula>IF($J7="X",TRUE,FALSE)</formula>
    </cfRule>
  </conditionalFormatting>
  <conditionalFormatting sqref="E9:E10">
    <cfRule type="expression" dxfId="91" priority="160">
      <formula>IF($J9="X",TRUE,FALSE)</formula>
    </cfRule>
  </conditionalFormatting>
  <conditionalFormatting sqref="E9:E10">
    <cfRule type="expression" dxfId="90" priority="159">
      <formula>IF($J9="X",TRUE,FALSE)</formula>
    </cfRule>
  </conditionalFormatting>
  <conditionalFormatting sqref="E15:E16">
    <cfRule type="expression" dxfId="89" priority="248">
      <formula>IF($J15="X",TRUE,FALSE)</formula>
    </cfRule>
  </conditionalFormatting>
  <conditionalFormatting sqref="E15:E16">
    <cfRule type="expression" dxfId="88" priority="247">
      <formula>IF($J15="X",TRUE,FALSE)</formula>
    </cfRule>
  </conditionalFormatting>
  <conditionalFormatting sqref="E11">
    <cfRule type="expression" dxfId="87" priority="158">
      <formula>IF($J11="X",TRUE,FALSE)</formula>
    </cfRule>
  </conditionalFormatting>
  <conditionalFormatting sqref="E11">
    <cfRule type="expression" dxfId="86" priority="157">
      <formula>IF($J11="X",TRUE,FALSE)</formula>
    </cfRule>
  </conditionalFormatting>
  <conditionalFormatting sqref="E21">
    <cfRule type="expression" dxfId="85" priority="74">
      <formula>IF($J21="X",TRUE,FALSE)</formula>
    </cfRule>
  </conditionalFormatting>
  <conditionalFormatting sqref="E21">
    <cfRule type="expression" dxfId="84" priority="73">
      <formula>IF($J21="X",TRUE,FALSE)</formula>
    </cfRule>
  </conditionalFormatting>
  <conditionalFormatting sqref="E22">
    <cfRule type="expression" dxfId="83" priority="70">
      <formula>IF($J22="X",TRUE,FALSE)</formula>
    </cfRule>
  </conditionalFormatting>
  <conditionalFormatting sqref="E22">
    <cfRule type="expression" dxfId="82" priority="69">
      <formula>IF($J22="X",TRUE,FALSE)</formula>
    </cfRule>
  </conditionalFormatting>
  <conditionalFormatting sqref="E22">
    <cfRule type="expression" dxfId="81" priority="66">
      <formula>IF($J22="X",TRUE,FALSE)</formula>
    </cfRule>
  </conditionalFormatting>
  <conditionalFormatting sqref="E22">
    <cfRule type="expression" dxfId="80" priority="65">
      <formula>IF($J22="X",TRUE,FALSE)</formula>
    </cfRule>
  </conditionalFormatting>
  <conditionalFormatting sqref="E12">
    <cfRule type="expression" dxfId="79" priority="152">
      <formula>IF($J12="X",TRUE,FALSE)</formula>
    </cfRule>
  </conditionalFormatting>
  <conditionalFormatting sqref="E12">
    <cfRule type="expression" dxfId="78" priority="151">
      <formula>IF($J12="X",TRUE,FALSE)</formula>
    </cfRule>
  </conditionalFormatting>
  <conditionalFormatting sqref="E26 E41 E47">
    <cfRule type="expression" dxfId="77" priority="76">
      <formula>IF($J26="X",TRUE,FALSE)</formula>
    </cfRule>
  </conditionalFormatting>
  <conditionalFormatting sqref="E26 E41 E47">
    <cfRule type="expression" dxfId="76" priority="75">
      <formula>IF($J26="X",TRUE,FALSE)</formula>
    </cfRule>
  </conditionalFormatting>
  <conditionalFormatting sqref="E23">
    <cfRule type="expression" dxfId="75" priority="72">
      <formula>IF($J23="X",TRUE,FALSE)</formula>
    </cfRule>
  </conditionalFormatting>
  <conditionalFormatting sqref="E23">
    <cfRule type="expression" dxfId="74" priority="71">
      <formula>IF($J23="X",TRUE,FALSE)</formula>
    </cfRule>
  </conditionalFormatting>
  <conditionalFormatting sqref="E22">
    <cfRule type="expression" dxfId="73" priority="68">
      <formula>IF($J22="X",TRUE,FALSE)</formula>
    </cfRule>
  </conditionalFormatting>
  <conditionalFormatting sqref="E22">
    <cfRule type="expression" dxfId="72" priority="67">
      <formula>IF($J22="X",TRUE,FALSE)</formula>
    </cfRule>
  </conditionalFormatting>
  <conditionalFormatting sqref="E22">
    <cfRule type="expression" dxfId="71" priority="64">
      <formula>IF($J22="X",TRUE,FALSE)</formula>
    </cfRule>
  </conditionalFormatting>
  <conditionalFormatting sqref="E22">
    <cfRule type="expression" dxfId="70" priority="63">
      <formula>IF($J22="X",TRUE,FALSE)</formula>
    </cfRule>
  </conditionalFormatting>
  <conditionalFormatting sqref="E22">
    <cfRule type="expression" dxfId="69" priority="62">
      <formula>IF($J22="X",TRUE,FALSE)</formula>
    </cfRule>
  </conditionalFormatting>
  <conditionalFormatting sqref="E22">
    <cfRule type="expression" dxfId="68" priority="61">
      <formula>IF($J22="X",TRUE,FALSE)</formula>
    </cfRule>
  </conditionalFormatting>
  <conditionalFormatting sqref="E22">
    <cfRule type="expression" dxfId="67" priority="60">
      <formula>IF($J22="X",TRUE,FALSE)</formula>
    </cfRule>
  </conditionalFormatting>
  <conditionalFormatting sqref="E22">
    <cfRule type="expression" dxfId="66" priority="59">
      <formula>IF($J22="X",TRUE,FALSE)</formula>
    </cfRule>
  </conditionalFormatting>
  <conditionalFormatting sqref="E22">
    <cfRule type="expression" dxfId="65" priority="58">
      <formula>IF($J22="X",TRUE,FALSE)</formula>
    </cfRule>
  </conditionalFormatting>
  <conditionalFormatting sqref="E22">
    <cfRule type="expression" dxfId="64" priority="57">
      <formula>IF($J22="X",TRUE,FALSE)</formula>
    </cfRule>
  </conditionalFormatting>
  <conditionalFormatting sqref="E22">
    <cfRule type="expression" dxfId="63" priority="56">
      <formula>IF($J22="X",TRUE,FALSE)</formula>
    </cfRule>
  </conditionalFormatting>
  <conditionalFormatting sqref="E22">
    <cfRule type="expression" dxfId="62" priority="55">
      <formula>IF($J22="X",TRUE,FALSE)</formula>
    </cfRule>
  </conditionalFormatting>
  <conditionalFormatting sqref="E22">
    <cfRule type="expression" dxfId="61" priority="54">
      <formula>IF($J22="X",TRUE,FALSE)</formula>
    </cfRule>
  </conditionalFormatting>
  <conditionalFormatting sqref="E22">
    <cfRule type="expression" dxfId="60" priority="53">
      <formula>IF($J22="X",TRUE,FALSE)</formula>
    </cfRule>
  </conditionalFormatting>
  <conditionalFormatting sqref="E22">
    <cfRule type="expression" dxfId="59" priority="50">
      <formula>IF($J22="X",TRUE,FALSE)</formula>
    </cfRule>
  </conditionalFormatting>
  <conditionalFormatting sqref="E22">
    <cfRule type="expression" dxfId="58" priority="49">
      <formula>IF($J22="X",TRUE,FALSE)</formula>
    </cfRule>
  </conditionalFormatting>
  <conditionalFormatting sqref="E22">
    <cfRule type="expression" dxfId="57" priority="48">
      <formula>IF($J22="X",TRUE,FALSE)</formula>
    </cfRule>
  </conditionalFormatting>
  <conditionalFormatting sqref="E22">
    <cfRule type="expression" dxfId="56" priority="47">
      <formula>IF($J22="X",TRUE,FALSE)</formula>
    </cfRule>
  </conditionalFormatting>
  <conditionalFormatting sqref="E22">
    <cfRule type="expression" dxfId="55" priority="46">
      <formula>IF($J22="X",TRUE,FALSE)</formula>
    </cfRule>
  </conditionalFormatting>
  <conditionalFormatting sqref="E22">
    <cfRule type="expression" dxfId="54" priority="45">
      <formula>IF($J22="X",TRUE,FALSE)</formula>
    </cfRule>
  </conditionalFormatting>
  <conditionalFormatting sqref="E22">
    <cfRule type="expression" dxfId="53" priority="44">
      <formula>IF($J22="X",TRUE,FALSE)</formula>
    </cfRule>
  </conditionalFormatting>
  <conditionalFormatting sqref="E22">
    <cfRule type="expression" dxfId="52" priority="43">
      <formula>IF($J22="X",TRUE,FALSE)</formula>
    </cfRule>
  </conditionalFormatting>
  <conditionalFormatting sqref="E22">
    <cfRule type="expression" dxfId="51" priority="42">
      <formula>IF($J22="X",TRUE,FALSE)</formula>
    </cfRule>
  </conditionalFormatting>
  <conditionalFormatting sqref="E22">
    <cfRule type="expression" dxfId="50" priority="41">
      <formula>IF($J22="X",TRUE,FALSE)</formula>
    </cfRule>
  </conditionalFormatting>
  <conditionalFormatting sqref="E22">
    <cfRule type="expression" dxfId="49" priority="40">
      <formula>IF($J22="X",TRUE,FALSE)</formula>
    </cfRule>
  </conditionalFormatting>
  <conditionalFormatting sqref="E22">
    <cfRule type="expression" dxfId="48" priority="39">
      <formula>IF($J22="X",TRUE,FALSE)</formula>
    </cfRule>
  </conditionalFormatting>
  <conditionalFormatting sqref="E22">
    <cfRule type="expression" dxfId="47" priority="38">
      <formula>IF($J22="X",TRUE,FALSE)</formula>
    </cfRule>
  </conditionalFormatting>
  <conditionalFormatting sqref="E22">
    <cfRule type="expression" dxfId="46" priority="37">
      <formula>IF($J22="X",TRUE,FALSE)</formula>
    </cfRule>
  </conditionalFormatting>
  <conditionalFormatting sqref="G19:G20">
    <cfRule type="expression" dxfId="45" priority="176">
      <formula>IF($J19="X",TRUE,FALSE)</formula>
    </cfRule>
  </conditionalFormatting>
  <conditionalFormatting sqref="G19:G20">
    <cfRule type="expression" dxfId="44" priority="175">
      <formula>IF($J19="X",TRUE,FALSE)</formula>
    </cfRule>
  </conditionalFormatting>
  <conditionalFormatting sqref="E43">
    <cfRule type="expression" dxfId="43" priority="174">
      <formula>IF(#REF!="X",TRUE,FALSE)</formula>
    </cfRule>
  </conditionalFormatting>
  <conditionalFormatting sqref="E43">
    <cfRule type="expression" dxfId="42" priority="173">
      <formula>IF(#REF!="X",TRUE,FALSE)</formula>
    </cfRule>
  </conditionalFormatting>
  <conditionalFormatting sqref="D56">
    <cfRule type="expression" dxfId="41" priority="264">
      <formula>IF(#REF!="X",TRUE,FALSE)</formula>
    </cfRule>
  </conditionalFormatting>
  <conditionalFormatting sqref="D56">
    <cfRule type="expression" dxfId="40" priority="266">
      <formula>IF(#REF!="X",TRUE,FALSE)</formula>
    </cfRule>
  </conditionalFormatting>
  <conditionalFormatting sqref="E24">
    <cfRule type="expression" dxfId="39" priority="26">
      <formula>IF($J24="X",TRUE,FALSE)</formula>
    </cfRule>
  </conditionalFormatting>
  <conditionalFormatting sqref="E24">
    <cfRule type="expression" dxfId="38" priority="25">
      <formula>IF($J24="X",TRUE,FALSE)</formula>
    </cfRule>
  </conditionalFormatting>
  <conditionalFormatting sqref="E45">
    <cfRule type="expression" dxfId="37" priority="6">
      <formula>IF($Q45="X",TRUE,FALSE)</formula>
    </cfRule>
  </conditionalFormatting>
  <conditionalFormatting sqref="E45">
    <cfRule type="expression" dxfId="36" priority="5">
      <formula>IF($Q45="X",TRUE,FALSE)</formula>
    </cfRule>
  </conditionalFormatting>
  <conditionalFormatting sqref="E13">
    <cfRule type="expression" dxfId="35" priority="150">
      <formula>IF($K13="X",TRUE,FALSE)</formula>
    </cfRule>
  </conditionalFormatting>
  <conditionalFormatting sqref="E13">
    <cfRule type="expression" dxfId="34" priority="149">
      <formula>IF($K13="X",TRUE,FALSE)</formula>
    </cfRule>
  </conditionalFormatting>
  <conditionalFormatting sqref="E22">
    <cfRule type="expression" dxfId="33" priority="52">
      <formula>IF($J22="X",TRUE,FALSE)</formula>
    </cfRule>
  </conditionalFormatting>
  <conditionalFormatting sqref="E22">
    <cfRule type="expression" dxfId="32" priority="51">
      <formula>IF($J22="X",TRUE,FALSE)</formula>
    </cfRule>
  </conditionalFormatting>
  <conditionalFormatting sqref="E22">
    <cfRule type="expression" dxfId="31" priority="36">
      <formula>IF($J22="X",TRUE,FALSE)</formula>
    </cfRule>
  </conditionalFormatting>
  <conditionalFormatting sqref="E22">
    <cfRule type="expression" dxfId="30" priority="35">
      <formula>IF($J22="X",TRUE,FALSE)</formula>
    </cfRule>
  </conditionalFormatting>
  <conditionalFormatting sqref="E22">
    <cfRule type="expression" dxfId="29" priority="34">
      <formula>IF($J22="X",TRUE,FALSE)</formula>
    </cfRule>
  </conditionalFormatting>
  <conditionalFormatting sqref="E22">
    <cfRule type="expression" dxfId="28" priority="33">
      <formula>IF($J22="X",TRUE,FALSE)</formula>
    </cfRule>
  </conditionalFormatting>
  <conditionalFormatting sqref="E22">
    <cfRule type="expression" dxfId="27" priority="32">
      <formula>IF($J22="X",TRUE,FALSE)</formula>
    </cfRule>
  </conditionalFormatting>
  <conditionalFormatting sqref="E22">
    <cfRule type="expression" dxfId="26" priority="31">
      <formula>IF($J22="X",TRUE,FALSE)</formula>
    </cfRule>
  </conditionalFormatting>
  <conditionalFormatting sqref="E22">
    <cfRule type="expression" dxfId="25" priority="30">
      <formula>IF($J22="X",TRUE,FALSE)</formula>
    </cfRule>
  </conditionalFormatting>
  <conditionalFormatting sqref="E22">
    <cfRule type="expression" dxfId="24" priority="29">
      <formula>IF($J22="X",TRUE,FALSE)</formula>
    </cfRule>
  </conditionalFormatting>
  <conditionalFormatting sqref="E22">
    <cfRule type="expression" dxfId="23" priority="28">
      <formula>IF($J22="X",TRUE,FALSE)</formula>
    </cfRule>
  </conditionalFormatting>
  <conditionalFormatting sqref="E22">
    <cfRule type="expression" dxfId="22" priority="27">
      <formula>IF($J22="X",TRUE,FALSE)</formula>
    </cfRule>
  </conditionalFormatting>
  <conditionalFormatting sqref="E25">
    <cfRule type="expression" dxfId="21" priority="24">
      <formula>IF($J25="X",TRUE,FALSE)</formula>
    </cfRule>
  </conditionalFormatting>
  <conditionalFormatting sqref="E25">
    <cfRule type="expression" dxfId="20" priority="23">
      <formula>IF($J25="X",TRUE,FALSE)</formula>
    </cfRule>
  </conditionalFormatting>
  <conditionalFormatting sqref="E28">
    <cfRule type="expression" dxfId="19" priority="22">
      <formula>IF($J28="X",TRUE,FALSE)</formula>
    </cfRule>
  </conditionalFormatting>
  <conditionalFormatting sqref="E28">
    <cfRule type="expression" dxfId="18" priority="21">
      <formula>IF($J28="X",TRUE,FALSE)</formula>
    </cfRule>
  </conditionalFormatting>
  <conditionalFormatting sqref="E29">
    <cfRule type="expression" dxfId="17" priority="20">
      <formula>IF($J29="X",TRUE,FALSE)</formula>
    </cfRule>
  </conditionalFormatting>
  <conditionalFormatting sqref="E29">
    <cfRule type="expression" dxfId="16" priority="19">
      <formula>IF($J29="X",TRUE,FALSE)</formula>
    </cfRule>
  </conditionalFormatting>
  <conditionalFormatting sqref="E30:E39">
    <cfRule type="expression" dxfId="15" priority="18">
      <formula>IF($J30="X",TRUE,FALSE)</formula>
    </cfRule>
  </conditionalFormatting>
  <conditionalFormatting sqref="E30:E39">
    <cfRule type="expression" dxfId="14" priority="17">
      <formula>IF($J30="X",TRUE,FALSE)</formula>
    </cfRule>
  </conditionalFormatting>
  <conditionalFormatting sqref="E44">
    <cfRule type="expression" dxfId="13" priority="16">
      <formula>IF($J44="X",TRUE,FALSE)</formula>
    </cfRule>
  </conditionalFormatting>
  <conditionalFormatting sqref="E44">
    <cfRule type="expression" dxfId="12" priority="15">
      <formula>IF($J44="X",TRUE,FALSE)</formula>
    </cfRule>
  </conditionalFormatting>
  <conditionalFormatting sqref="E46">
    <cfRule type="expression" dxfId="11" priority="14">
      <formula>IF($J46="X",TRUE,FALSE)</formula>
    </cfRule>
  </conditionalFormatting>
  <conditionalFormatting sqref="E46">
    <cfRule type="expression" dxfId="10" priority="13">
      <formula>IF($J46="X",TRUE,FALSE)</formula>
    </cfRule>
  </conditionalFormatting>
  <conditionalFormatting sqref="E20">
    <cfRule type="expression" dxfId="9" priority="12">
      <formula>IF($V20="X",TRUE,FALSE)</formula>
    </cfRule>
  </conditionalFormatting>
  <conditionalFormatting sqref="E20">
    <cfRule type="expression" dxfId="8" priority="11">
      <formula>IF($V20="X",TRUE,FALSE)</formula>
    </cfRule>
  </conditionalFormatting>
  <conditionalFormatting sqref="E40">
    <cfRule type="expression" dxfId="7" priority="10">
      <formula>IF($J40="X",TRUE,FALSE)</formula>
    </cfRule>
  </conditionalFormatting>
  <conditionalFormatting sqref="E40">
    <cfRule type="expression" dxfId="6" priority="9">
      <formula>IF($J40="X",TRUE,FALSE)</formula>
    </cfRule>
  </conditionalFormatting>
  <conditionalFormatting sqref="E42">
    <cfRule type="expression" dxfId="5" priority="8">
      <formula>IF($Q42="X",TRUE,FALSE)</formula>
    </cfRule>
  </conditionalFormatting>
  <conditionalFormatting sqref="E42">
    <cfRule type="expression" dxfId="4" priority="7">
      <formula>IF($Q42="X",TRUE,FALSE)</formula>
    </cfRule>
  </conditionalFormatting>
  <conditionalFormatting sqref="E57">
    <cfRule type="expression" dxfId="3" priority="2">
      <formula>IF($J57="X",TRUE,FALSE)</formula>
    </cfRule>
  </conditionalFormatting>
  <conditionalFormatting sqref="E57">
    <cfRule type="expression" dxfId="2" priority="1">
      <formula>IF($J57="X",TRUE,FALSE)</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 id="{F44B8E9E-C295-4972-9BAE-285098A0A088}">
            <xm:f>IF('ELEMENTOS POR GRAN ALMACEN'!$Q26="X",TRUE,FALSE)</xm:f>
            <x14:dxf>
              <font>
                <b/>
                <i val="0"/>
              </font>
            </x14:dxf>
          </x14:cfRule>
          <xm:sqref>E27</xm:sqref>
        </x14:conditionalFormatting>
        <x14:conditionalFormatting xmlns:xm="http://schemas.microsoft.com/office/excel/2006/main">
          <x14:cfRule type="expression" priority="3" id="{D6333D0B-1253-4CFF-AED5-A6075E4B4A8E}">
            <xm:f>IF('ELEMENTOS POR GRAN ALMACEN'!$Q26="X",TRUE,FALSE)</xm:f>
            <x14:dxf>
              <fill>
                <patternFill patternType="lightUp"/>
              </fill>
            </x14:dxf>
          </x14:cfRule>
          <xm:sqref>E27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9060B648A7A049B4099CF7B5610AAA" ma:contentTypeVersion="17" ma:contentTypeDescription="Create a new document." ma:contentTypeScope="" ma:versionID="2afac31ca29a3ceca9ebb200cd4a1cf4">
  <xsd:schema xmlns:xsd="http://www.w3.org/2001/XMLSchema" xmlns:xs="http://www.w3.org/2001/XMLSchema" xmlns:p="http://schemas.microsoft.com/office/2006/metadata/properties" xmlns:ns3="39d5b897-dc36-4f93-93aa-a43f46cad386" xmlns:ns4="d46804fa-a50d-487d-9371-9b7a73d415f5" targetNamespace="http://schemas.microsoft.com/office/2006/metadata/properties" ma:root="true" ma:fieldsID="167a894dd490ac4032735e8fd43c51b1" ns3:_="" ns4:_="">
    <xsd:import namespace="39d5b897-dc36-4f93-93aa-a43f46cad386"/>
    <xsd:import namespace="d46804fa-a50d-487d-9371-9b7a73d415f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5b897-dc36-4f93-93aa-a43f46cad3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6804fa-a50d-487d-9371-9b7a73d415f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9d5b897-dc36-4f93-93aa-a43f46cad3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C627F2-8B60-455F-854C-7E4BE17D0F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5b897-dc36-4f93-93aa-a43f46cad386"/>
    <ds:schemaRef ds:uri="d46804fa-a50d-487d-9371-9b7a73d415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00DF53-ABA4-450F-8A8E-C52E8B693AC2}">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purl.org/dc/elements/1.1/"/>
    <ds:schemaRef ds:uri="http://www.w3.org/XML/1998/namespace"/>
    <ds:schemaRef ds:uri="http://schemas.microsoft.com/office/2006/documentManagement/types"/>
    <ds:schemaRef ds:uri="d46804fa-a50d-487d-9371-9b7a73d415f5"/>
    <ds:schemaRef ds:uri="39d5b897-dc36-4f93-93aa-a43f46cad386"/>
    <ds:schemaRef ds:uri="http://purl.org/dc/dcmitype/"/>
  </ds:schemaRefs>
</ds:datastoreItem>
</file>

<file path=customXml/itemProps3.xml><?xml version="1.0" encoding="utf-8"?>
<ds:datastoreItem xmlns:ds="http://schemas.openxmlformats.org/officeDocument/2006/customXml" ds:itemID="{EB23D7EB-19B4-4279-8484-EA7C526675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ESTUDIO DE MERCADO </vt:lpstr>
      <vt:lpstr>ELEMENTOS POR GRAN ALMACEN</vt:lpstr>
      <vt:lpstr>ANALISIS POR GRAN ALAMACEN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T1. ROBIN ANDREI LEON ROMERO</dc:creator>
  <cp:keywords/>
  <dc:description/>
  <cp:lastModifiedBy>PD4. YOLY MARIET MURCIA ORTIZ</cp:lastModifiedBy>
  <cp:revision/>
  <dcterms:created xsi:type="dcterms:W3CDTF">2023-01-13T20:46:57Z</dcterms:created>
  <dcterms:modified xsi:type="dcterms:W3CDTF">2024-01-26T18:55:00Z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0x010100089060B648A7A049B4099CF7B5610AAA</vt:lpwstr>
  </property>
</Properties>
</file>