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hidePivotFieldList="1"/>
  <mc:AlternateContent xmlns:mc="http://schemas.openxmlformats.org/markup-compatibility/2006">
    <mc:Choice Requires="x15">
      <x15ac:absPath xmlns:x15ac="http://schemas.microsoft.com/office/spreadsheetml/2010/11/ac" url="https://sena4-my.sharepoint.com/personal/jibotero_sena_edu_co/Documents/nacho/SENA_2023/Contratos/Contrato Toner/Cotizacion Superficies/"/>
    </mc:Choice>
  </mc:AlternateContent>
  <xr:revisionPtr revIDLastSave="699" documentId="11_AD4D2F04E46CFB4ACB3E207CFDD4DB86683EDF22" xr6:coauthVersionLast="47" xr6:coauthVersionMax="47" xr10:uidLastSave="{D22C3B13-13C8-41EF-821A-7F1CCB3E400D}"/>
  <bookViews>
    <workbookView xWindow="-120" yWindow="-120" windowWidth="29040" windowHeight="15840" activeTab="1" xr2:uid="{00000000-000D-0000-FFFF-FFFF00000000}"/>
  </bookViews>
  <sheets>
    <sheet name="Hoja1" sheetId="1" r:id="rId1"/>
    <sheet name="Hoja1 (2)" sheetId="2" r:id="rId2"/>
  </sheets>
  <definedNames>
    <definedName name="_xlnm._FilterDatabase" localSheetId="0" hidden="1">Hoja1!$A$1:$J$30</definedName>
    <definedName name="_xlnm._FilterDatabase" localSheetId="1" hidden="1">'Hoja1 (2)'!$A$2:$G$9</definedName>
    <definedName name="_xlnm.Print_Area" localSheetId="1">'Hoja1 (2)'!$A$1:$O$12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2" l="1"/>
  <c r="O7" i="2"/>
  <c r="O5" i="2"/>
  <c r="O4" i="2"/>
  <c r="O3" i="2"/>
  <c r="O10" i="2" s="1"/>
  <c r="O11" i="2" s="1"/>
  <c r="L4" i="2"/>
  <c r="M4" i="2" s="1"/>
  <c r="L5" i="2"/>
  <c r="M5" i="2" s="1"/>
  <c r="L6" i="2"/>
  <c r="M6" i="2" s="1"/>
  <c r="L7" i="2"/>
  <c r="M7" i="2" s="1"/>
  <c r="L8" i="2"/>
  <c r="M8" i="2" s="1"/>
  <c r="L9" i="2"/>
  <c r="M9" i="2" s="1"/>
  <c r="L3" i="2"/>
  <c r="M3" i="2" s="1"/>
  <c r="N3" i="2" l="1"/>
  <c r="N5" i="2"/>
  <c r="N10" i="2" l="1"/>
</calcChain>
</file>

<file path=xl/sharedStrings.xml><?xml version="1.0" encoding="utf-8"?>
<sst xmlns="http://schemas.openxmlformats.org/spreadsheetml/2006/main" count="232" uniqueCount="59">
  <si>
    <t>Centro de Formación</t>
  </si>
  <si>
    <t>Marca</t>
  </si>
  <si>
    <t>Referencia</t>
  </si>
  <si>
    <t>Modelo</t>
  </si>
  <si>
    <t>Centro de Comercio</t>
  </si>
  <si>
    <t>58D4X00 35K</t>
  </si>
  <si>
    <t>Tóner</t>
  </si>
  <si>
    <t>Elemento</t>
  </si>
  <si>
    <t>58D0Z00</t>
  </si>
  <si>
    <t>Unidad de Imagen</t>
  </si>
  <si>
    <t>HP</t>
  </si>
  <si>
    <t>MFPM631</t>
  </si>
  <si>
    <t>32A</t>
  </si>
  <si>
    <t>MX722</t>
  </si>
  <si>
    <t>Cento de Servicios de Salud</t>
  </si>
  <si>
    <t>SAMSUNG</t>
  </si>
  <si>
    <t>M5370LX </t>
  </si>
  <si>
    <t>Tóner negro MLT-D358S para Samsung 5370LX </t>
  </si>
  <si>
    <t>Unidad de Imagen Samsung R358S - MLT-R358 SL-M5370 SV167A</t>
  </si>
  <si>
    <t>Cartucho</t>
  </si>
  <si>
    <t>CX725</t>
  </si>
  <si>
    <t>CX725 Cartucho de tóner Negro Alto Rendimiento del Programa de Retorno 84C4HK0 -BR 84C4HK0 Región 1</t>
  </si>
  <si>
    <t>CX725 Cartucho de tóner Cian Alto Rendimiento del Programa de Retorno 84C4HC0 - BR 84C4HC0 Región 1</t>
  </si>
  <si>
    <t>CX725 Cartucho de tóner Magenta Alto Rendimiento del Programa de Retorno 84C4HM0 -- BR 84C4HM0 Región 1</t>
  </si>
  <si>
    <t>CX725 Cartucho de tóner Amarillo Alto Rendimiento del Programa de Retorno 84C4HY0 - BR 84C4HY0 Región 1</t>
  </si>
  <si>
    <t>EPSON</t>
  </si>
  <si>
    <t>M66SA</t>
  </si>
  <si>
    <t xml:space="preserve">ERC-27B - Cartucho de cinta para Tm-290,Tm-290Ii,Tm-U295  </t>
  </si>
  <si>
    <t>Cinta</t>
  </si>
  <si>
    <t>ZEBRA</t>
  </si>
  <si>
    <t>ZC300</t>
  </si>
  <si>
    <t>800300-350LA - Cinta de color YMCKO  ZC100 / 300 Directo a tarjeta para una calidad de imagen superior. 200 imágenes</t>
  </si>
  <si>
    <t>800300-301LA - Cinta monocromática negra para  ZC100 / 300 Direct to Card Impresión monocromática a una o dos caras</t>
  </si>
  <si>
    <t>LEXMARK</t>
  </si>
  <si>
    <t>Despacho Regional</t>
  </si>
  <si>
    <t>Etiquetas de fila</t>
  </si>
  <si>
    <t>Total general</t>
  </si>
  <si>
    <t>Centro de Servicios y Gestión Empresarial</t>
  </si>
  <si>
    <t>Unidad Fusora</t>
  </si>
  <si>
    <t>MX722-FUSER QSP -  Standard 115v TYPE00</t>
  </si>
  <si>
    <t>Cantidad</t>
  </si>
  <si>
    <t>Cantidad Ajustada</t>
  </si>
  <si>
    <t>Suma de Cantidad Ajustada</t>
  </si>
  <si>
    <t>Cartucho de tóner negro 58D4X00 35K alto rendimiento</t>
  </si>
  <si>
    <t>Unidad de imagen negra 58D0Z00</t>
  </si>
  <si>
    <t>Cartucho Tóner negro MLT-D358S para Samsung 5370LX </t>
  </si>
  <si>
    <t>Promedio</t>
  </si>
  <si>
    <t>Presupuesto 
(G*L)</t>
  </si>
  <si>
    <t>CENCOSUD COLOMBIA S.A.</t>
  </si>
  <si>
    <t>PANAMERICANA LIBRERÍA Y PAPELERÍA S.A.</t>
  </si>
  <si>
    <t>PROVEER INSTITUCIONAL SAS</t>
  </si>
  <si>
    <t>HAS LTDA</t>
  </si>
  <si>
    <t>CDP</t>
  </si>
  <si>
    <t>Valor Orden de Compra</t>
  </si>
  <si>
    <t>Total 
Proyectado</t>
  </si>
  <si>
    <t>DATOS INICIALES</t>
  </si>
  <si>
    <t>DATOS PROYECCIÓN</t>
  </si>
  <si>
    <t>EJECUCIÓN</t>
  </si>
  <si>
    <t xml:space="preserve">Nota: Las celdas resaltados con color verde representa el menor valor de la fila correspondiente al consumible cotizadoos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</si>
</sst>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6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indent="2"/>
    </xf>
    <xf numFmtId="0" fontId="3" fillId="2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top" wrapText="1"/>
    </xf>
    <xf numFmtId="0" fontId="3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164" fontId="4" fillId="0" borderId="1" xfId="0" applyNumberFormat="1" applyFont="1" applyBorder="1"/>
    <xf numFmtId="164" fontId="4" fillId="0" borderId="1" xfId="0" applyNumberFormat="1" applyFont="1" applyBorder="1" applyAlignment="1">
      <alignment vertical="center"/>
    </xf>
    <xf numFmtId="164" fontId="5" fillId="6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</cellXfs>
  <cellStyles count="1">
    <cellStyle name="Normal" xfId="0" builtinId="0"/>
  </cellStyles>
  <dxfs count="4">
    <dxf>
      <alignment wrapText="0"/>
    </dxf>
    <dxf>
      <alignment wrapText="0"/>
    </dxf>
    <dxf>
      <alignment wrapText="1" indent="0"/>
    </dxf>
    <dxf>
      <alignment wrapText="1" indent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Ignacio Botero Osorio" refreshedDate="45119.637265277779" createdVersion="8" refreshedVersion="8" minRefreshableVersion="3" recordCount="29" xr:uid="{35041C67-110E-49BA-B0AF-390C8A74C951}">
  <cacheSource type="worksheet">
    <worksheetSource ref="A1:G30" sheet="Hoja1"/>
  </cacheSource>
  <cacheFields count="7">
    <cacheField name="Centro de Formación" numFmtId="0">
      <sharedItems count="4">
        <s v="Centro de Comercio"/>
        <s v="Cento de Servicios de Salud"/>
        <s v="Centro de Servicios y Gestión Empresarial"/>
        <s v="Despacho Regional"/>
      </sharedItems>
    </cacheField>
    <cacheField name="Elemento" numFmtId="0">
      <sharedItems/>
    </cacheField>
    <cacheField name="Marca" numFmtId="0">
      <sharedItems count="5">
        <s v="LEXMARK"/>
        <s v="HP"/>
        <s v="ZEBRA"/>
        <s v="SAMSUNG"/>
        <s v="EPSON"/>
      </sharedItems>
    </cacheField>
    <cacheField name="Modelo" numFmtId="0">
      <sharedItems count="6">
        <s v="MX722"/>
        <s v="MFPM631"/>
        <s v="ZC300"/>
        <s v="M5370LX "/>
        <s v="CX725"/>
        <s v="M66SA"/>
      </sharedItems>
    </cacheField>
    <cacheField name="Referencia" numFmtId="0">
      <sharedItems count="13">
        <s v="58D4X00 35K"/>
        <s v="58D0Z00"/>
        <s v="MX722-FUSER QSP -  Standard 115v TYPE00"/>
        <s v="32A"/>
        <s v="800300-350LA - Cinta de color YMCKO  ZC100 / 300 Directo a tarjeta para una calidad de imagen superior. 200 imágenes"/>
        <s v="800300-301LA - Cinta monocromática negra para  ZC100 / 300 Direct to Card Impresión monocromática a una o dos caras"/>
        <s v="Tóner negro MLT-D358S para Samsung 5370LX "/>
        <s v="CX725 Cartucho de tóner Negro Alto Rendimiento del Programa de Retorno 84C4HK0 -BR 84C4HK0 Región 1"/>
        <s v="CX725 Cartucho de tóner Cian Alto Rendimiento del Programa de Retorno 84C4HC0 - BR 84C4HC0 Región 1"/>
        <s v="CX725 Cartucho de tóner Magenta Alto Rendimiento del Programa de Retorno 84C4HM0 -- BR 84C4HM0 Región 1"/>
        <s v="CX725 Cartucho de tóner Amarillo Alto Rendimiento del Programa de Retorno 84C4HY0 - BR 84C4HY0 Región 1"/>
        <s v="ERC-27B - Cartucho de cinta para Tm-290,Tm-290Ii,Tm-U295  "/>
        <s v="Unidad de Imagen Samsung R358S - MLT-R358 SL-M5370 SV167A"/>
      </sharedItems>
    </cacheField>
    <cacheField name="Cantidad" numFmtId="0">
      <sharedItems containsSemiMixedTypes="0" containsString="0" containsNumber="1" containsInteger="1" minValue="1" maxValue="35"/>
    </cacheField>
    <cacheField name="Cantidad Ajustada" numFmtId="0">
      <sharedItems containsSemiMixedTypes="0" containsString="0" containsNumber="1" containsInteger="1" minValue="1" maxValue="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">
  <r>
    <x v="0"/>
    <s v="Tóner"/>
    <x v="0"/>
    <x v="0"/>
    <x v="0"/>
    <n v="4"/>
    <n v="5"/>
  </r>
  <r>
    <x v="0"/>
    <s v="Unidad de Imagen"/>
    <x v="0"/>
    <x v="0"/>
    <x v="1"/>
    <n v="2"/>
    <n v="2"/>
  </r>
  <r>
    <x v="0"/>
    <s v="Unidad Fusora"/>
    <x v="0"/>
    <x v="0"/>
    <x v="2"/>
    <n v="1"/>
    <n v="1"/>
  </r>
  <r>
    <x v="0"/>
    <s v="Tóner"/>
    <x v="1"/>
    <x v="1"/>
    <x v="3"/>
    <n v="2"/>
    <n v="2"/>
  </r>
  <r>
    <x v="0"/>
    <s v="Cinta"/>
    <x v="2"/>
    <x v="2"/>
    <x v="4"/>
    <n v="30"/>
    <n v="30"/>
  </r>
  <r>
    <x v="0"/>
    <s v="Cinta"/>
    <x v="2"/>
    <x v="2"/>
    <x v="5"/>
    <n v="5"/>
    <n v="5"/>
  </r>
  <r>
    <x v="1"/>
    <s v="Tóner"/>
    <x v="0"/>
    <x v="0"/>
    <x v="0"/>
    <n v="20"/>
    <n v="5"/>
  </r>
  <r>
    <x v="1"/>
    <s v="Unidad de Imagen"/>
    <x v="0"/>
    <x v="0"/>
    <x v="1"/>
    <n v="3"/>
    <n v="2"/>
  </r>
  <r>
    <x v="1"/>
    <s v="Tóner"/>
    <x v="3"/>
    <x v="3"/>
    <x v="6"/>
    <n v="4"/>
    <n v="5"/>
  </r>
  <r>
    <x v="1"/>
    <s v="Unidad Fusora"/>
    <x v="0"/>
    <x v="0"/>
    <x v="2"/>
    <n v="2"/>
    <n v="2"/>
  </r>
  <r>
    <x v="1"/>
    <s v="Cartucho"/>
    <x v="0"/>
    <x v="4"/>
    <x v="7"/>
    <n v="2"/>
    <n v="2"/>
  </r>
  <r>
    <x v="1"/>
    <s v="Cartucho"/>
    <x v="0"/>
    <x v="4"/>
    <x v="8"/>
    <n v="2"/>
    <n v="2"/>
  </r>
  <r>
    <x v="1"/>
    <s v="Cartucho"/>
    <x v="0"/>
    <x v="4"/>
    <x v="9"/>
    <n v="2"/>
    <n v="2"/>
  </r>
  <r>
    <x v="1"/>
    <s v="Cartucho"/>
    <x v="0"/>
    <x v="4"/>
    <x v="10"/>
    <n v="2"/>
    <n v="2"/>
  </r>
  <r>
    <x v="1"/>
    <s v="Cartucho"/>
    <x v="4"/>
    <x v="5"/>
    <x v="11"/>
    <n v="5"/>
    <n v="5"/>
  </r>
  <r>
    <x v="1"/>
    <s v="Cinta"/>
    <x v="2"/>
    <x v="2"/>
    <x v="4"/>
    <n v="30"/>
    <n v="30"/>
  </r>
  <r>
    <x v="1"/>
    <s v="Cinta"/>
    <x v="2"/>
    <x v="2"/>
    <x v="5"/>
    <n v="5"/>
    <n v="5"/>
  </r>
  <r>
    <x v="2"/>
    <s v="Tóner"/>
    <x v="3"/>
    <x v="3"/>
    <x v="6"/>
    <n v="35"/>
    <n v="5"/>
  </r>
  <r>
    <x v="2"/>
    <s v="Tóner"/>
    <x v="0"/>
    <x v="0"/>
    <x v="0"/>
    <n v="15"/>
    <n v="5"/>
  </r>
  <r>
    <x v="2"/>
    <s v="Unidad de Imagen"/>
    <x v="0"/>
    <x v="0"/>
    <x v="1"/>
    <n v="2"/>
    <n v="2"/>
  </r>
  <r>
    <x v="2"/>
    <s v="Unidad Fusora"/>
    <x v="0"/>
    <x v="0"/>
    <x v="2"/>
    <n v="1"/>
    <n v="1"/>
  </r>
  <r>
    <x v="2"/>
    <s v="Cinta"/>
    <x v="2"/>
    <x v="2"/>
    <x v="4"/>
    <n v="30"/>
    <n v="30"/>
  </r>
  <r>
    <x v="2"/>
    <s v="Cinta"/>
    <x v="2"/>
    <x v="2"/>
    <x v="5"/>
    <n v="5"/>
    <n v="5"/>
  </r>
  <r>
    <x v="2"/>
    <s v="Unidad de Imagen"/>
    <x v="3"/>
    <x v="3"/>
    <x v="12"/>
    <n v="3"/>
    <n v="2"/>
  </r>
  <r>
    <x v="3"/>
    <s v="Tóner"/>
    <x v="3"/>
    <x v="3"/>
    <x v="6"/>
    <n v="3"/>
    <n v="4"/>
  </r>
  <r>
    <x v="3"/>
    <s v="Unidad de Imagen"/>
    <x v="3"/>
    <x v="3"/>
    <x v="12"/>
    <n v="3"/>
    <n v="3"/>
  </r>
  <r>
    <x v="3"/>
    <s v="Tóner"/>
    <x v="0"/>
    <x v="0"/>
    <x v="0"/>
    <n v="2"/>
    <n v="2"/>
  </r>
  <r>
    <x v="3"/>
    <s v="Unidad de Imagen"/>
    <x v="0"/>
    <x v="0"/>
    <x v="1"/>
    <n v="2"/>
    <n v="2"/>
  </r>
  <r>
    <x v="3"/>
    <s v="Unidad Fusora"/>
    <x v="0"/>
    <x v="0"/>
    <x v="2"/>
    <n v="3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CDADAF6-69C2-4F1E-AD59-373BF7FDD952}" name="TablaDinámica2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H2:I25" firstHeaderRow="1" firstDataRow="1" firstDataCol="1"/>
  <pivotFields count="7">
    <pivotField showAll="0">
      <items count="5">
        <item x="1"/>
        <item sd="0" x="0"/>
        <item sd="0" x="2"/>
        <item sd="0" x="3"/>
        <item t="default"/>
      </items>
    </pivotField>
    <pivotField showAll="0"/>
    <pivotField axis="axisRow" showAll="0">
      <items count="6">
        <item sd="0" x="4"/>
        <item sd="0" x="1"/>
        <item x="0"/>
        <item x="3"/>
        <item sd="0" x="2"/>
        <item t="default"/>
      </items>
    </pivotField>
    <pivotField axis="axisRow" showAll="0">
      <items count="7">
        <item x="4"/>
        <item x="3"/>
        <item x="5"/>
        <item x="1"/>
        <item x="0"/>
        <item x="2"/>
        <item t="default"/>
      </items>
    </pivotField>
    <pivotField axis="axisRow" showAll="0">
      <items count="14">
        <item x="3"/>
        <item sd="0" x="1"/>
        <item x="0"/>
        <item x="5"/>
        <item x="4"/>
        <item x="10"/>
        <item x="8"/>
        <item x="9"/>
        <item x="7"/>
        <item x="11"/>
        <item x="2"/>
        <item x="6"/>
        <item x="12"/>
        <item t="default"/>
      </items>
    </pivotField>
    <pivotField showAll="0"/>
    <pivotField dataField="1" showAll="0"/>
  </pivotFields>
  <rowFields count="3">
    <field x="2"/>
    <field x="4"/>
    <field x="3"/>
  </rowFields>
  <rowItems count="23">
    <i>
      <x/>
    </i>
    <i>
      <x v="1"/>
    </i>
    <i>
      <x v="2"/>
    </i>
    <i r="1">
      <x v="1"/>
    </i>
    <i r="1">
      <x v="2"/>
    </i>
    <i r="2">
      <x v="4"/>
    </i>
    <i r="1">
      <x v="5"/>
    </i>
    <i r="2">
      <x/>
    </i>
    <i r="1">
      <x v="6"/>
    </i>
    <i r="2">
      <x/>
    </i>
    <i r="1">
      <x v="7"/>
    </i>
    <i r="2">
      <x/>
    </i>
    <i r="1">
      <x v="8"/>
    </i>
    <i r="2">
      <x/>
    </i>
    <i r="1">
      <x v="10"/>
    </i>
    <i r="2">
      <x v="4"/>
    </i>
    <i>
      <x v="3"/>
    </i>
    <i r="1">
      <x v="11"/>
    </i>
    <i r="2">
      <x v="1"/>
    </i>
    <i r="1">
      <x v="12"/>
    </i>
    <i r="2">
      <x v="1"/>
    </i>
    <i>
      <x v="4"/>
    </i>
    <i t="grand">
      <x/>
    </i>
  </rowItems>
  <colItems count="1">
    <i/>
  </colItems>
  <dataFields count="1">
    <dataField name="Suma de Cantidad Ajustada" fld="6" baseField="0" baseItem="0"/>
  </dataFields>
  <formats count="4">
    <format dxfId="3">
      <pivotArea field="0" type="button" dataOnly="0" labelOnly="1" outline="0"/>
    </format>
    <format dxfId="2">
      <pivotArea dataOnly="0" labelOnly="1" grandRow="1" outline="0" fieldPosition="0"/>
    </format>
    <format dxfId="1">
      <pivotArea field="0" type="button" dataOnly="0" labelOnly="1" outline="0"/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workbookViewId="0">
      <selection activeCell="E38" sqref="E38"/>
    </sheetView>
  </sheetViews>
  <sheetFormatPr baseColWidth="10" defaultColWidth="9.140625" defaultRowHeight="15" x14ac:dyDescent="0.2"/>
  <cols>
    <col min="1" max="1" width="37.7109375" style="1" customWidth="1"/>
    <col min="2" max="2" width="19.5703125" style="1" bestFit="1" customWidth="1"/>
    <col min="3" max="3" width="17.7109375" style="1" customWidth="1"/>
    <col min="4" max="4" width="11.85546875" style="1" bestFit="1" customWidth="1"/>
    <col min="5" max="5" width="74.85546875" style="1" customWidth="1"/>
    <col min="6" max="6" width="9.140625" style="1" bestFit="1" customWidth="1"/>
    <col min="7" max="7" width="9.7109375" style="1" customWidth="1"/>
    <col min="8" max="8" width="105.5703125" style="1" bestFit="1" customWidth="1"/>
    <col min="9" max="9" width="25.28515625" style="1" bestFit="1" customWidth="1"/>
    <col min="10" max="16384" width="9.140625" style="1"/>
  </cols>
  <sheetData>
    <row r="1" spans="1:10" ht="33.75" customHeight="1" x14ac:dyDescent="0.2">
      <c r="A1" s="5" t="s">
        <v>0</v>
      </c>
      <c r="B1" s="5" t="s">
        <v>7</v>
      </c>
      <c r="C1" s="5" t="s">
        <v>1</v>
      </c>
      <c r="D1" s="5" t="s">
        <v>3</v>
      </c>
      <c r="E1" s="5" t="s">
        <v>2</v>
      </c>
      <c r="F1" s="5" t="s">
        <v>40</v>
      </c>
      <c r="G1" s="1" t="s">
        <v>41</v>
      </c>
    </row>
    <row r="2" spans="1:10" ht="15.75" x14ac:dyDescent="0.25">
      <c r="A2" s="6" t="s">
        <v>4</v>
      </c>
      <c r="B2" s="6" t="s">
        <v>6</v>
      </c>
      <c r="C2" s="6" t="s">
        <v>33</v>
      </c>
      <c r="D2" s="6" t="s">
        <v>13</v>
      </c>
      <c r="E2" s="6" t="s">
        <v>43</v>
      </c>
      <c r="F2" s="7">
        <v>4</v>
      </c>
      <c r="G2" s="7">
        <v>5</v>
      </c>
      <c r="H2" s="2" t="s">
        <v>35</v>
      </c>
      <c r="I2" t="s">
        <v>42</v>
      </c>
      <c r="J2"/>
    </row>
    <row r="3" spans="1:10" ht="15.75" x14ac:dyDescent="0.25">
      <c r="A3" s="6" t="s">
        <v>4</v>
      </c>
      <c r="B3" s="6" t="s">
        <v>9</v>
      </c>
      <c r="C3" s="6" t="s">
        <v>33</v>
      </c>
      <c r="D3" s="6" t="s">
        <v>13</v>
      </c>
      <c r="E3" s="6" t="s">
        <v>44</v>
      </c>
      <c r="F3" s="7">
        <v>2</v>
      </c>
      <c r="G3" s="7">
        <v>2</v>
      </c>
      <c r="H3" s="3" t="s">
        <v>25</v>
      </c>
      <c r="I3">
        <v>5</v>
      </c>
      <c r="J3"/>
    </row>
    <row r="4" spans="1:10" ht="15.75" x14ac:dyDescent="0.25">
      <c r="A4" s="6" t="s">
        <v>4</v>
      </c>
      <c r="B4" s="6" t="s">
        <v>38</v>
      </c>
      <c r="C4" s="6" t="s">
        <v>33</v>
      </c>
      <c r="D4" s="6" t="s">
        <v>13</v>
      </c>
      <c r="E4" s="6" t="s">
        <v>39</v>
      </c>
      <c r="F4" s="7">
        <v>1</v>
      </c>
      <c r="G4" s="7">
        <v>1</v>
      </c>
      <c r="H4" s="3" t="s">
        <v>10</v>
      </c>
      <c r="I4">
        <v>2</v>
      </c>
      <c r="J4"/>
    </row>
    <row r="5" spans="1:10" ht="15.75" x14ac:dyDescent="0.25">
      <c r="A5" s="6" t="s">
        <v>4</v>
      </c>
      <c r="B5" s="6" t="s">
        <v>6</v>
      </c>
      <c r="C5" s="6" t="s">
        <v>10</v>
      </c>
      <c r="D5" s="6" t="s">
        <v>11</v>
      </c>
      <c r="E5" s="6" t="s">
        <v>12</v>
      </c>
      <c r="F5" s="7">
        <v>2</v>
      </c>
      <c r="G5" s="7">
        <v>2</v>
      </c>
      <c r="H5" s="3" t="s">
        <v>33</v>
      </c>
      <c r="I5">
        <v>40</v>
      </c>
      <c r="J5"/>
    </row>
    <row r="6" spans="1:10" ht="25.5" x14ac:dyDescent="0.25">
      <c r="A6" s="6" t="s">
        <v>4</v>
      </c>
      <c r="B6" s="6" t="s">
        <v>28</v>
      </c>
      <c r="C6" s="6" t="s">
        <v>29</v>
      </c>
      <c r="D6" s="6" t="s">
        <v>30</v>
      </c>
      <c r="E6" s="6" t="s">
        <v>31</v>
      </c>
      <c r="F6" s="7">
        <v>30</v>
      </c>
      <c r="G6" s="7">
        <v>30</v>
      </c>
      <c r="H6" s="4" t="s">
        <v>8</v>
      </c>
      <c r="I6">
        <v>8</v>
      </c>
      <c r="J6"/>
    </row>
    <row r="7" spans="1:10" ht="27" customHeight="1" x14ac:dyDescent="0.25">
      <c r="A7" s="6" t="s">
        <v>4</v>
      </c>
      <c r="B7" s="6" t="s">
        <v>28</v>
      </c>
      <c r="C7" s="6" t="s">
        <v>29</v>
      </c>
      <c r="D7" s="6" t="s">
        <v>30</v>
      </c>
      <c r="E7" s="6" t="s">
        <v>32</v>
      </c>
      <c r="F7" s="7">
        <v>5</v>
      </c>
      <c r="G7" s="7">
        <v>5</v>
      </c>
      <c r="H7" s="4" t="s">
        <v>5</v>
      </c>
      <c r="I7">
        <v>17</v>
      </c>
      <c r="J7"/>
    </row>
    <row r="8" spans="1:10" ht="15.75" x14ac:dyDescent="0.25">
      <c r="A8" s="6" t="s">
        <v>14</v>
      </c>
      <c r="B8" s="6" t="s">
        <v>6</v>
      </c>
      <c r="C8" s="6" t="s">
        <v>33</v>
      </c>
      <c r="D8" s="6" t="s">
        <v>13</v>
      </c>
      <c r="E8" s="6" t="s">
        <v>43</v>
      </c>
      <c r="F8" s="9">
        <v>20</v>
      </c>
      <c r="G8" s="9">
        <v>5</v>
      </c>
      <c r="H8" s="8" t="s">
        <v>13</v>
      </c>
      <c r="I8">
        <v>17</v>
      </c>
      <c r="J8"/>
    </row>
    <row r="9" spans="1:10" ht="15.75" x14ac:dyDescent="0.25">
      <c r="A9" s="6" t="s">
        <v>14</v>
      </c>
      <c r="B9" s="6" t="s">
        <v>9</v>
      </c>
      <c r="C9" s="6" t="s">
        <v>33</v>
      </c>
      <c r="D9" s="6" t="s">
        <v>13</v>
      </c>
      <c r="E9" s="6" t="s">
        <v>44</v>
      </c>
      <c r="F9" s="9">
        <v>3</v>
      </c>
      <c r="G9" s="9">
        <v>2</v>
      </c>
      <c r="H9" s="4" t="s">
        <v>24</v>
      </c>
      <c r="I9">
        <v>2</v>
      </c>
      <c r="J9"/>
    </row>
    <row r="10" spans="1:10" ht="15.75" x14ac:dyDescent="0.25">
      <c r="A10" s="6" t="s">
        <v>14</v>
      </c>
      <c r="B10" s="6" t="s">
        <v>6</v>
      </c>
      <c r="C10" s="6" t="s">
        <v>15</v>
      </c>
      <c r="D10" s="6" t="s">
        <v>16</v>
      </c>
      <c r="E10" s="6" t="s">
        <v>45</v>
      </c>
      <c r="F10" s="9">
        <v>4</v>
      </c>
      <c r="G10" s="9">
        <v>5</v>
      </c>
      <c r="H10" s="8" t="s">
        <v>20</v>
      </c>
      <c r="I10">
        <v>2</v>
      </c>
      <c r="J10"/>
    </row>
    <row r="11" spans="1:10" ht="15.75" x14ac:dyDescent="0.25">
      <c r="A11" s="6" t="s">
        <v>14</v>
      </c>
      <c r="B11" s="6" t="s">
        <v>38</v>
      </c>
      <c r="C11" s="6" t="s">
        <v>33</v>
      </c>
      <c r="D11" s="6" t="s">
        <v>13</v>
      </c>
      <c r="E11" s="6" t="s">
        <v>39</v>
      </c>
      <c r="F11" s="9">
        <v>2</v>
      </c>
      <c r="G11" s="9">
        <v>2</v>
      </c>
      <c r="H11" s="4" t="s">
        <v>22</v>
      </c>
      <c r="I11">
        <v>2</v>
      </c>
      <c r="J11"/>
    </row>
    <row r="12" spans="1:10" ht="25.5" x14ac:dyDescent="0.25">
      <c r="A12" s="6" t="s">
        <v>14</v>
      </c>
      <c r="B12" s="6" t="s">
        <v>19</v>
      </c>
      <c r="C12" s="6" t="s">
        <v>33</v>
      </c>
      <c r="D12" s="6" t="s">
        <v>20</v>
      </c>
      <c r="E12" s="6" t="s">
        <v>21</v>
      </c>
      <c r="F12" s="9">
        <v>2</v>
      </c>
      <c r="G12" s="9">
        <v>2</v>
      </c>
      <c r="H12" s="8" t="s">
        <v>20</v>
      </c>
      <c r="I12">
        <v>2</v>
      </c>
      <c r="J12"/>
    </row>
    <row r="13" spans="1:10" ht="25.5" x14ac:dyDescent="0.25">
      <c r="A13" s="6" t="s">
        <v>14</v>
      </c>
      <c r="B13" s="6" t="s">
        <v>19</v>
      </c>
      <c r="C13" s="6" t="s">
        <v>33</v>
      </c>
      <c r="D13" s="6" t="s">
        <v>20</v>
      </c>
      <c r="E13" s="6" t="s">
        <v>22</v>
      </c>
      <c r="F13" s="9">
        <v>2</v>
      </c>
      <c r="G13" s="9">
        <v>2</v>
      </c>
      <c r="H13" s="4" t="s">
        <v>23</v>
      </c>
      <c r="I13">
        <v>2</v>
      </c>
      <c r="J13"/>
    </row>
    <row r="14" spans="1:10" ht="25.5" x14ac:dyDescent="0.25">
      <c r="A14" s="6" t="s">
        <v>14</v>
      </c>
      <c r="B14" s="6" t="s">
        <v>19</v>
      </c>
      <c r="C14" s="6" t="s">
        <v>33</v>
      </c>
      <c r="D14" s="6" t="s">
        <v>20</v>
      </c>
      <c r="E14" s="6" t="s">
        <v>23</v>
      </c>
      <c r="F14" s="9">
        <v>2</v>
      </c>
      <c r="G14" s="9">
        <v>2</v>
      </c>
      <c r="H14" s="8" t="s">
        <v>20</v>
      </c>
      <c r="I14">
        <v>2</v>
      </c>
      <c r="J14"/>
    </row>
    <row r="15" spans="1:10" ht="25.5" x14ac:dyDescent="0.25">
      <c r="A15" s="6" t="s">
        <v>14</v>
      </c>
      <c r="B15" s="6" t="s">
        <v>19</v>
      </c>
      <c r="C15" s="6" t="s">
        <v>33</v>
      </c>
      <c r="D15" s="6" t="s">
        <v>20</v>
      </c>
      <c r="E15" s="6" t="s">
        <v>24</v>
      </c>
      <c r="F15" s="9">
        <v>2</v>
      </c>
      <c r="G15" s="9">
        <v>2</v>
      </c>
      <c r="H15" s="4" t="s">
        <v>21</v>
      </c>
      <c r="I15">
        <v>2</v>
      </c>
      <c r="J15"/>
    </row>
    <row r="16" spans="1:10" ht="15.75" x14ac:dyDescent="0.25">
      <c r="A16" s="6" t="s">
        <v>14</v>
      </c>
      <c r="B16" s="6" t="s">
        <v>19</v>
      </c>
      <c r="C16" s="6" t="s">
        <v>25</v>
      </c>
      <c r="D16" s="6" t="s">
        <v>26</v>
      </c>
      <c r="E16" s="6" t="s">
        <v>27</v>
      </c>
      <c r="F16" s="9">
        <v>5</v>
      </c>
      <c r="G16" s="9">
        <v>5</v>
      </c>
      <c r="H16" s="8" t="s">
        <v>20</v>
      </c>
      <c r="I16">
        <v>2</v>
      </c>
      <c r="J16"/>
    </row>
    <row r="17" spans="1:10" ht="25.5" x14ac:dyDescent="0.25">
      <c r="A17" s="6" t="s">
        <v>14</v>
      </c>
      <c r="B17" s="6" t="s">
        <v>28</v>
      </c>
      <c r="C17" s="6" t="s">
        <v>29</v>
      </c>
      <c r="D17" s="6" t="s">
        <v>30</v>
      </c>
      <c r="E17" s="6" t="s">
        <v>31</v>
      </c>
      <c r="F17" s="10">
        <v>11</v>
      </c>
      <c r="G17" s="10">
        <v>11</v>
      </c>
      <c r="H17" s="4" t="s">
        <v>39</v>
      </c>
      <c r="I17">
        <v>7</v>
      </c>
      <c r="J17"/>
    </row>
    <row r="18" spans="1:10" ht="29.25" customHeight="1" x14ac:dyDescent="0.25">
      <c r="A18" s="6" t="s">
        <v>14</v>
      </c>
      <c r="B18" s="6" t="s">
        <v>28</v>
      </c>
      <c r="C18" s="6" t="s">
        <v>29</v>
      </c>
      <c r="D18" s="6" t="s">
        <v>30</v>
      </c>
      <c r="E18" s="6" t="s">
        <v>32</v>
      </c>
      <c r="F18" s="10">
        <v>6</v>
      </c>
      <c r="G18" s="10">
        <v>6</v>
      </c>
      <c r="H18" s="8" t="s">
        <v>13</v>
      </c>
      <c r="I18">
        <v>7</v>
      </c>
      <c r="J18"/>
    </row>
    <row r="19" spans="1:10" ht="15.75" x14ac:dyDescent="0.25">
      <c r="A19" s="6" t="s">
        <v>37</v>
      </c>
      <c r="B19" s="6" t="s">
        <v>6</v>
      </c>
      <c r="C19" s="6" t="s">
        <v>15</v>
      </c>
      <c r="D19" s="6" t="s">
        <v>16</v>
      </c>
      <c r="E19" s="6" t="s">
        <v>45</v>
      </c>
      <c r="F19" s="7">
        <v>35</v>
      </c>
      <c r="G19" s="7">
        <v>5</v>
      </c>
      <c r="H19" s="3" t="s">
        <v>15</v>
      </c>
      <c r="I19">
        <v>19</v>
      </c>
    </row>
    <row r="20" spans="1:10" ht="15.75" x14ac:dyDescent="0.25">
      <c r="A20" s="6" t="s">
        <v>37</v>
      </c>
      <c r="B20" s="6" t="s">
        <v>6</v>
      </c>
      <c r="C20" s="6" t="s">
        <v>33</v>
      </c>
      <c r="D20" s="6" t="s">
        <v>13</v>
      </c>
      <c r="E20" s="6" t="s">
        <v>43</v>
      </c>
      <c r="F20" s="7">
        <v>15</v>
      </c>
      <c r="G20" s="7">
        <v>5</v>
      </c>
      <c r="H20" s="4" t="s">
        <v>17</v>
      </c>
      <c r="I20">
        <v>14</v>
      </c>
    </row>
    <row r="21" spans="1:10" ht="15.75" x14ac:dyDescent="0.25">
      <c r="A21" s="6" t="s">
        <v>37</v>
      </c>
      <c r="B21" s="6" t="s">
        <v>9</v>
      </c>
      <c r="C21" s="6" t="s">
        <v>33</v>
      </c>
      <c r="D21" s="6" t="s">
        <v>13</v>
      </c>
      <c r="E21" s="6" t="s">
        <v>44</v>
      </c>
      <c r="F21" s="7">
        <v>2</v>
      </c>
      <c r="G21" s="7">
        <v>2</v>
      </c>
      <c r="H21" s="8" t="s">
        <v>16</v>
      </c>
      <c r="I21">
        <v>14</v>
      </c>
    </row>
    <row r="22" spans="1:10" ht="15.75" x14ac:dyDescent="0.25">
      <c r="A22" s="6" t="s">
        <v>37</v>
      </c>
      <c r="B22" s="6" t="s">
        <v>38</v>
      </c>
      <c r="C22" s="6" t="s">
        <v>33</v>
      </c>
      <c r="D22" s="6" t="s">
        <v>13</v>
      </c>
      <c r="E22" s="6" t="s">
        <v>39</v>
      </c>
      <c r="F22" s="7">
        <v>1</v>
      </c>
      <c r="G22" s="7">
        <v>1</v>
      </c>
      <c r="H22" s="4" t="s">
        <v>18</v>
      </c>
      <c r="I22">
        <v>5</v>
      </c>
    </row>
    <row r="23" spans="1:10" ht="25.5" x14ac:dyDescent="0.25">
      <c r="A23" s="6" t="s">
        <v>37</v>
      </c>
      <c r="B23" s="6" t="s">
        <v>28</v>
      </c>
      <c r="C23" s="6" t="s">
        <v>29</v>
      </c>
      <c r="D23" s="6" t="s">
        <v>30</v>
      </c>
      <c r="E23" s="6" t="s">
        <v>31</v>
      </c>
      <c r="F23" s="7">
        <v>30</v>
      </c>
      <c r="G23" s="7">
        <v>30</v>
      </c>
      <c r="H23" s="8" t="s">
        <v>16</v>
      </c>
      <c r="I23">
        <v>5</v>
      </c>
    </row>
    <row r="24" spans="1:10" ht="28.5" customHeight="1" x14ac:dyDescent="0.25">
      <c r="A24" s="6" t="s">
        <v>37</v>
      </c>
      <c r="B24" s="6" t="s">
        <v>28</v>
      </c>
      <c r="C24" s="6" t="s">
        <v>29</v>
      </c>
      <c r="D24" s="6" t="s">
        <v>30</v>
      </c>
      <c r="E24" s="6" t="s">
        <v>32</v>
      </c>
      <c r="F24" s="7">
        <v>5</v>
      </c>
      <c r="G24" s="7">
        <v>5</v>
      </c>
      <c r="H24" s="3" t="s">
        <v>29</v>
      </c>
      <c r="I24">
        <v>105</v>
      </c>
    </row>
    <row r="25" spans="1:10" ht="15.75" x14ac:dyDescent="0.25">
      <c r="A25" s="6" t="s">
        <v>37</v>
      </c>
      <c r="B25" s="6" t="s">
        <v>9</v>
      </c>
      <c r="C25" s="6" t="s">
        <v>15</v>
      </c>
      <c r="D25" s="6" t="s">
        <v>16</v>
      </c>
      <c r="E25" s="6" t="s">
        <v>18</v>
      </c>
      <c r="F25" s="7">
        <v>3</v>
      </c>
      <c r="G25" s="7">
        <v>2</v>
      </c>
      <c r="H25" s="3" t="s">
        <v>36</v>
      </c>
      <c r="I25">
        <v>171</v>
      </c>
    </row>
    <row r="26" spans="1:10" ht="15.75" x14ac:dyDescent="0.25">
      <c r="A26" s="6" t="s">
        <v>34</v>
      </c>
      <c r="B26" s="6" t="s">
        <v>6</v>
      </c>
      <c r="C26" s="6" t="s">
        <v>15</v>
      </c>
      <c r="D26" s="6" t="s">
        <v>16</v>
      </c>
      <c r="E26" s="6" t="s">
        <v>45</v>
      </c>
      <c r="F26" s="7">
        <v>3</v>
      </c>
      <c r="G26" s="7">
        <v>4</v>
      </c>
      <c r="H26"/>
      <c r="I26"/>
    </row>
    <row r="27" spans="1:10" ht="15.75" x14ac:dyDescent="0.25">
      <c r="A27" s="6" t="s">
        <v>34</v>
      </c>
      <c r="B27" s="6" t="s">
        <v>9</v>
      </c>
      <c r="C27" s="6" t="s">
        <v>15</v>
      </c>
      <c r="D27" s="6" t="s">
        <v>16</v>
      </c>
      <c r="E27" s="6" t="s">
        <v>18</v>
      </c>
      <c r="F27" s="7">
        <v>3</v>
      </c>
      <c r="G27" s="7">
        <v>3</v>
      </c>
      <c r="H27"/>
      <c r="I27"/>
    </row>
    <row r="28" spans="1:10" ht="15.75" x14ac:dyDescent="0.25">
      <c r="A28" s="6" t="s">
        <v>34</v>
      </c>
      <c r="B28" s="6" t="s">
        <v>6</v>
      </c>
      <c r="C28" s="6" t="s">
        <v>33</v>
      </c>
      <c r="D28" s="6" t="s">
        <v>13</v>
      </c>
      <c r="E28" s="6" t="s">
        <v>43</v>
      </c>
      <c r="F28" s="7">
        <v>2</v>
      </c>
      <c r="G28" s="7">
        <v>2</v>
      </c>
      <c r="H28"/>
      <c r="I28"/>
    </row>
    <row r="29" spans="1:10" ht="15.75" x14ac:dyDescent="0.25">
      <c r="A29" s="6" t="s">
        <v>34</v>
      </c>
      <c r="B29" s="6" t="s">
        <v>9</v>
      </c>
      <c r="C29" s="6" t="s">
        <v>33</v>
      </c>
      <c r="D29" s="6" t="s">
        <v>13</v>
      </c>
      <c r="E29" s="6" t="s">
        <v>44</v>
      </c>
      <c r="F29" s="7">
        <v>2</v>
      </c>
      <c r="G29" s="7">
        <v>2</v>
      </c>
      <c r="H29"/>
      <c r="I29"/>
    </row>
    <row r="30" spans="1:10" ht="15.75" x14ac:dyDescent="0.25">
      <c r="A30" s="6" t="s">
        <v>34</v>
      </c>
      <c r="B30" s="6" t="s">
        <v>38</v>
      </c>
      <c r="C30" s="6" t="s">
        <v>33</v>
      </c>
      <c r="D30" s="6" t="s">
        <v>13</v>
      </c>
      <c r="E30" s="6" t="s">
        <v>39</v>
      </c>
      <c r="F30" s="7">
        <v>3</v>
      </c>
      <c r="G30" s="7">
        <v>3</v>
      </c>
      <c r="H30"/>
      <c r="I30"/>
    </row>
    <row r="32" spans="1:10" ht="15.75" x14ac:dyDescent="0.25">
      <c r="H32"/>
      <c r="I32"/>
    </row>
    <row r="33" spans="8:9" ht="15.75" x14ac:dyDescent="0.25">
      <c r="H33"/>
      <c r="I33"/>
    </row>
    <row r="34" spans="8:9" ht="15.75" x14ac:dyDescent="0.25">
      <c r="H34"/>
      <c r="I34"/>
    </row>
    <row r="35" spans="8:9" ht="15.75" x14ac:dyDescent="0.25">
      <c r="H35"/>
      <c r="I35"/>
    </row>
    <row r="36" spans="8:9" ht="15.75" x14ac:dyDescent="0.25">
      <c r="H36"/>
      <c r="I36"/>
    </row>
    <row r="37" spans="8:9" ht="15.75" x14ac:dyDescent="0.25">
      <c r="H37"/>
      <c r="I37"/>
    </row>
    <row r="38" spans="8:9" ht="15.75" x14ac:dyDescent="0.25">
      <c r="H38"/>
      <c r="I38"/>
    </row>
    <row r="39" spans="8:9" ht="15.75" x14ac:dyDescent="0.25">
      <c r="H39"/>
      <c r="I39"/>
    </row>
    <row r="40" spans="8:9" ht="15.75" x14ac:dyDescent="0.25">
      <c r="H40"/>
      <c r="I40"/>
    </row>
    <row r="41" spans="8:9" ht="15.75" x14ac:dyDescent="0.25">
      <c r="H41"/>
      <c r="I41"/>
    </row>
    <row r="42" spans="8:9" ht="15.75" x14ac:dyDescent="0.25">
      <c r="H42"/>
      <c r="I42"/>
    </row>
    <row r="43" spans="8:9" ht="15.75" x14ac:dyDescent="0.25">
      <c r="H43"/>
      <c r="I43"/>
    </row>
    <row r="44" spans="8:9" ht="15.75" x14ac:dyDescent="0.25">
      <c r="H44"/>
      <c r="I44"/>
    </row>
    <row r="45" spans="8:9" ht="15.75" x14ac:dyDescent="0.25">
      <c r="H45"/>
      <c r="I45"/>
    </row>
    <row r="46" spans="8:9" ht="15.75" x14ac:dyDescent="0.25">
      <c r="H46"/>
      <c r="I46"/>
    </row>
  </sheetData>
  <autoFilter ref="A1:J30" xr:uid="{00000000-0001-0000-0000-000000000000}"/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6A849-626B-4803-A174-9005B7FD2ECE}">
  <dimension ref="A1:O12"/>
  <sheetViews>
    <sheetView tabSelected="1" view="pageBreakPreview" zoomScale="90" zoomScaleNormal="100" zoomScaleSheetLayoutView="90" workbookViewId="0">
      <selection activeCell="K8" sqref="K8"/>
    </sheetView>
  </sheetViews>
  <sheetFormatPr baseColWidth="10" defaultColWidth="9.140625" defaultRowHeight="15" x14ac:dyDescent="0.2"/>
  <cols>
    <col min="1" max="1" width="24.5703125" style="1" bestFit="1" customWidth="1"/>
    <col min="2" max="2" width="15.85546875" style="1" bestFit="1" customWidth="1"/>
    <col min="3" max="3" width="10.42578125" style="1" bestFit="1" customWidth="1"/>
    <col min="4" max="4" width="11.85546875" style="1" bestFit="1" customWidth="1"/>
    <col min="5" max="5" width="34.7109375" style="1" customWidth="1"/>
    <col min="6" max="6" width="9.140625" style="1" bestFit="1" customWidth="1"/>
    <col min="7" max="7" width="11.140625" style="1" customWidth="1"/>
    <col min="8" max="8" width="12.7109375" style="1" bestFit="1" customWidth="1"/>
    <col min="9" max="9" width="16.42578125" style="1" customWidth="1"/>
    <col min="10" max="10" width="16.140625" style="1" customWidth="1"/>
    <col min="11" max="12" width="12.7109375" style="1" bestFit="1" customWidth="1"/>
    <col min="13" max="14" width="14" style="1" bestFit="1" customWidth="1"/>
    <col min="15" max="15" width="14" style="1" customWidth="1"/>
    <col min="16" max="16384" width="9.140625" style="1"/>
  </cols>
  <sheetData>
    <row r="1" spans="1:15" ht="15.75" x14ac:dyDescent="0.25">
      <c r="A1" s="36" t="s">
        <v>55</v>
      </c>
      <c r="B1" s="36"/>
      <c r="C1" s="36"/>
      <c r="D1" s="36"/>
      <c r="E1" s="36"/>
      <c r="F1" s="36"/>
      <c r="G1" s="36" t="s">
        <v>56</v>
      </c>
      <c r="H1" s="36"/>
      <c r="I1" s="36"/>
      <c r="J1" s="36"/>
      <c r="K1" s="36"/>
      <c r="L1" s="36"/>
      <c r="M1" s="36"/>
      <c r="N1" s="36"/>
      <c r="O1" s="37" t="s">
        <v>57</v>
      </c>
    </row>
    <row r="2" spans="1:15" ht="50.25" customHeight="1" x14ac:dyDescent="0.2">
      <c r="A2" s="11" t="s">
        <v>0</v>
      </c>
      <c r="B2" s="11" t="s">
        <v>7</v>
      </c>
      <c r="C2" s="11" t="s">
        <v>1</v>
      </c>
      <c r="D2" s="11" t="s">
        <v>3</v>
      </c>
      <c r="E2" s="11" t="s">
        <v>2</v>
      </c>
      <c r="F2" s="11" t="s">
        <v>40</v>
      </c>
      <c r="G2" s="11" t="s">
        <v>41</v>
      </c>
      <c r="H2" s="12" t="s">
        <v>48</v>
      </c>
      <c r="I2" s="12" t="s">
        <v>49</v>
      </c>
      <c r="J2" s="12" t="s">
        <v>50</v>
      </c>
      <c r="K2" s="12" t="s">
        <v>51</v>
      </c>
      <c r="L2" s="16" t="s">
        <v>46</v>
      </c>
      <c r="M2" s="16" t="s">
        <v>47</v>
      </c>
      <c r="N2" s="16" t="s">
        <v>54</v>
      </c>
      <c r="O2" s="12" t="s">
        <v>53</v>
      </c>
    </row>
    <row r="3" spans="1:15" ht="66" customHeight="1" x14ac:dyDescent="0.2">
      <c r="A3" s="13" t="s">
        <v>14</v>
      </c>
      <c r="B3" s="13" t="s">
        <v>28</v>
      </c>
      <c r="C3" s="13" t="s">
        <v>29</v>
      </c>
      <c r="D3" s="13" t="s">
        <v>30</v>
      </c>
      <c r="E3" s="13" t="s">
        <v>31</v>
      </c>
      <c r="F3" s="20">
        <v>11</v>
      </c>
      <c r="G3" s="20">
        <v>6</v>
      </c>
      <c r="H3" s="14">
        <v>378000</v>
      </c>
      <c r="I3" s="14">
        <v>487900</v>
      </c>
      <c r="J3" s="28">
        <v>351983</v>
      </c>
      <c r="K3" s="17">
        <v>299000</v>
      </c>
      <c r="L3" s="14">
        <f>SUM(H3:K3)/COUNT(H3:K3)</f>
        <v>379220.75</v>
      </c>
      <c r="M3" s="14">
        <f>G3*L3</f>
        <v>2275324.5</v>
      </c>
      <c r="N3" s="21">
        <f>SUM(M3:M4)</f>
        <v>2911606.5</v>
      </c>
      <c r="O3" s="31">
        <f>G3*K3</f>
        <v>1794000</v>
      </c>
    </row>
    <row r="4" spans="1:15" ht="62.25" customHeight="1" x14ac:dyDescent="0.2">
      <c r="A4" s="13" t="s">
        <v>14</v>
      </c>
      <c r="B4" s="13" t="s">
        <v>28</v>
      </c>
      <c r="C4" s="13" t="s">
        <v>29</v>
      </c>
      <c r="D4" s="13" t="s">
        <v>30</v>
      </c>
      <c r="E4" s="13" t="s">
        <v>32</v>
      </c>
      <c r="F4" s="20">
        <v>6</v>
      </c>
      <c r="G4" s="20">
        <v>3</v>
      </c>
      <c r="H4" s="14"/>
      <c r="I4" s="28">
        <v>244188</v>
      </c>
      <c r="J4" s="14"/>
      <c r="K4" s="17">
        <v>180000</v>
      </c>
      <c r="L4" s="14">
        <f t="shared" ref="L4:L9" si="0">SUM(H4:K4)/COUNT(H4:K4)</f>
        <v>212094</v>
      </c>
      <c r="M4" s="14">
        <f t="shared" ref="M4:M9" si="1">G4*L4</f>
        <v>636282</v>
      </c>
      <c r="N4" s="22"/>
      <c r="O4" s="31">
        <f>G4*K4</f>
        <v>540000</v>
      </c>
    </row>
    <row r="5" spans="1:15" ht="42.75" customHeight="1" x14ac:dyDescent="0.2">
      <c r="A5" s="13" t="s">
        <v>34</v>
      </c>
      <c r="B5" s="13" t="s">
        <v>6</v>
      </c>
      <c r="C5" s="13" t="s">
        <v>15</v>
      </c>
      <c r="D5" s="13" t="s">
        <v>16</v>
      </c>
      <c r="E5" s="13" t="s">
        <v>45</v>
      </c>
      <c r="F5" s="15">
        <v>3</v>
      </c>
      <c r="G5" s="15">
        <v>4</v>
      </c>
      <c r="H5" s="14"/>
      <c r="I5" s="14">
        <v>993650</v>
      </c>
      <c r="J5" s="17">
        <v>533887</v>
      </c>
      <c r="K5" s="28">
        <v>630000</v>
      </c>
      <c r="L5" s="14">
        <f t="shared" si="0"/>
        <v>719179</v>
      </c>
      <c r="M5" s="14">
        <f t="shared" si="1"/>
        <v>2876716</v>
      </c>
      <c r="N5" s="18">
        <f>SUM(M5:M9)</f>
        <v>33024536</v>
      </c>
      <c r="O5" s="31">
        <f>G5*J5</f>
        <v>2135548</v>
      </c>
    </row>
    <row r="6" spans="1:15" ht="33.75" customHeight="1" x14ac:dyDescent="0.2">
      <c r="A6" s="13" t="s">
        <v>34</v>
      </c>
      <c r="B6" s="13" t="s">
        <v>9</v>
      </c>
      <c r="C6" s="13" t="s">
        <v>15</v>
      </c>
      <c r="D6" s="13" t="s">
        <v>16</v>
      </c>
      <c r="E6" s="13" t="s">
        <v>18</v>
      </c>
      <c r="F6" s="15">
        <v>3</v>
      </c>
      <c r="G6" s="15">
        <v>0</v>
      </c>
      <c r="H6" s="14">
        <v>0</v>
      </c>
      <c r="I6" s="14"/>
      <c r="J6" s="14"/>
      <c r="K6" s="14"/>
      <c r="L6" s="14">
        <f t="shared" si="0"/>
        <v>0</v>
      </c>
      <c r="M6" s="14">
        <f t="shared" si="1"/>
        <v>0</v>
      </c>
      <c r="N6" s="19"/>
      <c r="O6" s="32">
        <v>0</v>
      </c>
    </row>
    <row r="7" spans="1:15" ht="41.25" customHeight="1" x14ac:dyDescent="0.2">
      <c r="A7" s="13" t="s">
        <v>34</v>
      </c>
      <c r="B7" s="13" t="s">
        <v>6</v>
      </c>
      <c r="C7" s="13" t="s">
        <v>33</v>
      </c>
      <c r="D7" s="13" t="s">
        <v>13</v>
      </c>
      <c r="E7" s="13" t="s">
        <v>43</v>
      </c>
      <c r="F7" s="15">
        <v>2</v>
      </c>
      <c r="G7" s="15">
        <v>9</v>
      </c>
      <c r="H7" s="14"/>
      <c r="I7" s="14"/>
      <c r="J7" s="14"/>
      <c r="K7" s="17">
        <v>3199000</v>
      </c>
      <c r="L7" s="14">
        <f t="shared" si="0"/>
        <v>3199000</v>
      </c>
      <c r="M7" s="14">
        <f t="shared" si="1"/>
        <v>28791000</v>
      </c>
      <c r="N7" s="19"/>
      <c r="O7" s="31">
        <f>G7*K7</f>
        <v>28791000</v>
      </c>
    </row>
    <row r="8" spans="1:15" ht="45.75" customHeight="1" x14ac:dyDescent="0.2">
      <c r="A8" s="13" t="s">
        <v>34</v>
      </c>
      <c r="B8" s="13" t="s">
        <v>9</v>
      </c>
      <c r="C8" s="13" t="s">
        <v>33</v>
      </c>
      <c r="D8" s="13" t="s">
        <v>13</v>
      </c>
      <c r="E8" s="13" t="s">
        <v>44</v>
      </c>
      <c r="F8" s="15">
        <v>2</v>
      </c>
      <c r="G8" s="15">
        <v>2</v>
      </c>
      <c r="H8" s="14"/>
      <c r="I8" s="14">
        <v>806820</v>
      </c>
      <c r="J8" s="14"/>
      <c r="K8" s="17">
        <v>550000</v>
      </c>
      <c r="L8" s="14">
        <f t="shared" si="0"/>
        <v>678410</v>
      </c>
      <c r="M8" s="14">
        <f t="shared" si="1"/>
        <v>1356820</v>
      </c>
      <c r="N8" s="19"/>
      <c r="O8" s="31">
        <f>G8*K8</f>
        <v>1100000</v>
      </c>
    </row>
    <row r="9" spans="1:15" ht="33" customHeight="1" x14ac:dyDescent="0.2">
      <c r="A9" s="13" t="s">
        <v>34</v>
      </c>
      <c r="B9" s="13" t="s">
        <v>38</v>
      </c>
      <c r="C9" s="13" t="s">
        <v>33</v>
      </c>
      <c r="D9" s="13" t="s">
        <v>13</v>
      </c>
      <c r="E9" s="13" t="s">
        <v>39</v>
      </c>
      <c r="F9" s="15">
        <v>3</v>
      </c>
      <c r="G9" s="15">
        <v>0</v>
      </c>
      <c r="H9" s="14">
        <v>0</v>
      </c>
      <c r="I9" s="14"/>
      <c r="J9" s="14"/>
      <c r="K9" s="14"/>
      <c r="L9" s="14">
        <f t="shared" si="0"/>
        <v>0</v>
      </c>
      <c r="M9" s="14">
        <f t="shared" si="1"/>
        <v>0</v>
      </c>
      <c r="N9" s="19"/>
      <c r="O9" s="32">
        <v>0</v>
      </c>
    </row>
    <row r="10" spans="1:15" ht="33" customHeight="1" x14ac:dyDescent="0.25">
      <c r="A10" s="23"/>
      <c r="B10" s="23"/>
      <c r="C10" s="23"/>
      <c r="D10" s="23"/>
      <c r="E10" s="23"/>
      <c r="F10" s="24"/>
      <c r="G10" s="24"/>
      <c r="H10" s="25"/>
      <c r="I10" s="25"/>
      <c r="J10" s="25"/>
      <c r="K10" s="25"/>
      <c r="L10" s="25"/>
      <c r="M10" s="25"/>
      <c r="N10" s="33">
        <f>N3+N5</f>
        <v>35936142.5</v>
      </c>
      <c r="O10" s="33">
        <f>SUM(O3:O9)</f>
        <v>34360548</v>
      </c>
    </row>
    <row r="11" spans="1:15" ht="33" customHeight="1" x14ac:dyDescent="0.2">
      <c r="A11" s="27" t="s">
        <v>58</v>
      </c>
      <c r="B11" s="27"/>
      <c r="C11" s="27"/>
      <c r="D11" s="27"/>
      <c r="E11" s="27"/>
      <c r="F11" s="27"/>
      <c r="G11" s="27"/>
      <c r="H11" s="27"/>
      <c r="I11" s="29"/>
      <c r="J11" s="29"/>
      <c r="K11" s="29"/>
      <c r="L11" s="30" t="s">
        <v>52</v>
      </c>
      <c r="M11" s="30"/>
      <c r="N11" s="34">
        <v>34385346</v>
      </c>
      <c r="O11" s="35">
        <f>N11-O10</f>
        <v>24798</v>
      </c>
    </row>
    <row r="12" spans="1:15" ht="33" customHeight="1" x14ac:dyDescent="0.2">
      <c r="A12" s="23"/>
      <c r="B12" s="23"/>
      <c r="C12" s="23"/>
      <c r="D12" s="23"/>
      <c r="E12" s="23"/>
      <c r="F12" s="24"/>
      <c r="G12" s="24"/>
      <c r="H12" s="25"/>
      <c r="I12" s="25"/>
      <c r="J12" s="25"/>
      <c r="K12" s="25"/>
      <c r="L12" s="25"/>
      <c r="M12" s="25"/>
      <c r="N12" s="26"/>
      <c r="O12" s="26"/>
    </row>
  </sheetData>
  <mergeCells count="6">
    <mergeCell ref="A1:F1"/>
    <mergeCell ref="G1:N1"/>
    <mergeCell ref="N3:N4"/>
    <mergeCell ref="N5:N9"/>
    <mergeCell ref="A11:H11"/>
    <mergeCell ref="L11:M11"/>
  </mergeCells>
  <pageMargins left="0.7" right="0.7" top="0.75" bottom="0.75" header="0.3" footer="0.3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Hoja1 (2)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Ignacio Botero Osorio</dc:creator>
  <cp:lastModifiedBy>Jose Ignacio Botero Osorio</cp:lastModifiedBy>
  <cp:lastPrinted>2023-10-17T20:08:38Z</cp:lastPrinted>
  <dcterms:created xsi:type="dcterms:W3CDTF">2015-06-05T18:19:34Z</dcterms:created>
  <dcterms:modified xsi:type="dcterms:W3CDTF">2023-10-17T22:51:46Z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299739c-ad3d-4908-806e-4d91151a6e13_Enabled">
    <vt:lpwstr>true</vt:lpwstr>
  </property>
  <property fmtid="{D5CDD505-2E9C-101B-9397-08002B2CF9AE}" pid="3" name="MSIP_Label_1299739c-ad3d-4908-806e-4d91151a6e13_SetDate">
    <vt:lpwstr>2023-06-20T20:47:32Z</vt:lpwstr>
  </property>
  <property fmtid="{D5CDD505-2E9C-101B-9397-08002B2CF9AE}" pid="4" name="MSIP_Label_1299739c-ad3d-4908-806e-4d91151a6e13_Method">
    <vt:lpwstr>Standard</vt:lpwstr>
  </property>
  <property fmtid="{D5CDD505-2E9C-101B-9397-08002B2CF9AE}" pid="5" name="MSIP_Label_1299739c-ad3d-4908-806e-4d91151a6e13_Name">
    <vt:lpwstr>All Employees (Unrestricted)</vt:lpwstr>
  </property>
  <property fmtid="{D5CDD505-2E9C-101B-9397-08002B2CF9AE}" pid="6" name="MSIP_Label_1299739c-ad3d-4908-806e-4d91151a6e13_SiteId">
    <vt:lpwstr>cbc2c381-2f2e-4d93-91d1-506c9316ace7</vt:lpwstr>
  </property>
  <property fmtid="{D5CDD505-2E9C-101B-9397-08002B2CF9AE}" pid="7" name="MSIP_Label_1299739c-ad3d-4908-806e-4d91151a6e13_ActionId">
    <vt:lpwstr>a4e975e7-a099-48be-95bc-3da16fb5be94</vt:lpwstr>
  </property>
  <property fmtid="{D5CDD505-2E9C-101B-9397-08002B2CF9AE}" pid="8" name="MSIP_Label_1299739c-ad3d-4908-806e-4d91151a6e13_ContentBits">
    <vt:lpwstr>0</vt:lpwstr>
  </property>
</Properties>
</file>