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LY.MURCIA\OneDrive - Fuerza Aerea (1)\FAC 2023\PROCESOS 2023\TIENDA VIRTUAL\OC INSUMOS REPUESTOS Y ADQUISICION DE EQUIPO DE JARDINERIA\"/>
    </mc:Choice>
  </mc:AlternateContent>
  <xr:revisionPtr revIDLastSave="4" documentId="8_{D922534C-F928-4FB0-8E04-DC5AE7B00E0E}" xr6:coauthVersionLast="36" xr6:coauthVersionMax="36" xr10:uidLastSave="{273E42FE-33BA-47DC-AD5C-9DD954DCFBEC}"/>
  <bookViews>
    <workbookView xWindow="0" yWindow="0" windowWidth="13890" windowHeight="11280" xr2:uid="{975450D7-257D-415A-A9BF-5355E8CB7C7C}"/>
  </bookViews>
  <sheets>
    <sheet name="ANALISIS FINAL ESTUDIO DE MERC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5" l="1"/>
  <c r="I14" i="5"/>
  <c r="G14" i="5"/>
  <c r="S14" i="5"/>
  <c r="Q14" i="5"/>
  <c r="O14" i="5"/>
  <c r="M14" i="5"/>
  <c r="J13" i="5"/>
  <c r="K13" i="5" s="1"/>
  <c r="I13" i="5"/>
  <c r="H13" i="5"/>
  <c r="F13" i="5"/>
  <c r="G13" i="5" s="1"/>
  <c r="S13" i="5"/>
  <c r="Q13" i="5"/>
  <c r="O13" i="5"/>
  <c r="M13" i="5"/>
  <c r="K12" i="5"/>
  <c r="I12" i="5"/>
  <c r="G12" i="5"/>
  <c r="S12" i="5"/>
  <c r="Q12" i="5"/>
  <c r="O12" i="5"/>
  <c r="M12" i="5"/>
  <c r="K11" i="5"/>
  <c r="I11" i="5"/>
  <c r="G11" i="5"/>
  <c r="S11" i="5"/>
  <c r="Q11" i="5"/>
  <c r="O11" i="5"/>
  <c r="M11" i="5"/>
  <c r="K10" i="5"/>
  <c r="I10" i="5"/>
  <c r="G10" i="5"/>
  <c r="S10" i="5"/>
  <c r="Q10" i="5"/>
  <c r="O10" i="5"/>
  <c r="M10" i="5"/>
  <c r="K9" i="5"/>
  <c r="I9" i="5"/>
  <c r="G9" i="5"/>
  <c r="S9" i="5"/>
  <c r="Q9" i="5"/>
  <c r="O9" i="5"/>
  <c r="M9" i="5"/>
  <c r="K8" i="5"/>
  <c r="I8" i="5"/>
  <c r="G8" i="5"/>
  <c r="S8" i="5"/>
  <c r="Q8" i="5"/>
  <c r="O8" i="5"/>
  <c r="M8" i="5"/>
  <c r="K7" i="5"/>
  <c r="I7" i="5"/>
  <c r="G7" i="5"/>
  <c r="S7" i="5"/>
  <c r="Q7" i="5"/>
  <c r="O7" i="5"/>
  <c r="M7" i="5"/>
  <c r="K6" i="5"/>
  <c r="I6" i="5"/>
  <c r="G6" i="5"/>
  <c r="S6" i="5"/>
  <c r="Q6" i="5"/>
  <c r="O6" i="5"/>
  <c r="M6" i="5"/>
  <c r="K5" i="5"/>
  <c r="I5" i="5"/>
  <c r="G5" i="5"/>
  <c r="S5" i="5"/>
  <c r="Q5" i="5"/>
  <c r="O5" i="5"/>
  <c r="M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PD4. YOLY MARIET MURCIA ORTIZ</author>
  </authors>
  <commentList>
    <comment ref="J6" authorId="0" shapeId="0" xr:uid="{E1BAAE69-73E3-42F4-90FC-D5AE67005E47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NO CUMPLE ESPECIFICACIONES TECNICAS
</t>
        </r>
      </text>
    </comment>
    <comment ref="P6" authorId="0" shapeId="0" xr:uid="{C8515B6D-E10C-457B-BD57-48E2D463466E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NO CUMPLE ESPECIFICACIONES TECNICAS
</t>
        </r>
      </text>
    </comment>
    <comment ref="G12" authorId="0" shapeId="0" xr:uid="{61C79812-B93D-40F9-A679-10CCEB0EE376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Cotiza por mt y uds requieren es por rollo. Verificar  
</t>
        </r>
      </text>
    </comment>
    <comment ref="M12" authorId="0" shapeId="0" xr:uid="{277145BB-7763-46BB-9417-1FD4C55BB292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Cotiza por mt y uds requieren es por rollo. Verificar  
</t>
        </r>
      </text>
    </comment>
  </commentList>
</comments>
</file>

<file path=xl/sharedStrings.xml><?xml version="1.0" encoding="utf-8"?>
<sst xmlns="http://schemas.openxmlformats.org/spreadsheetml/2006/main" count="48" uniqueCount="27">
  <si>
    <t>DESCRIPCIÓN DEL BIEN</t>
  </si>
  <si>
    <t>CUCHILLA PARA GUADAÑA</t>
  </si>
  <si>
    <t>ITEM</t>
  </si>
  <si>
    <t xml:space="preserve">VALOR UNITARIO </t>
  </si>
  <si>
    <t xml:space="preserve">VALOR TOTAL </t>
  </si>
  <si>
    <t xml:space="preserve">CANTIDAD </t>
  </si>
  <si>
    <t>NO COTIZA</t>
  </si>
  <si>
    <t>POLYFLEX</t>
  </si>
  <si>
    <t>PANAMERICANA</t>
  </si>
  <si>
    <t xml:space="preserve">PROVEER INSTITUCIONAL </t>
  </si>
  <si>
    <t>GRANDES ALMACENES</t>
  </si>
  <si>
    <t xml:space="preserve">SOPLADORA 3,49 HP </t>
  </si>
  <si>
    <t>GUADAÑADORA, 2.5 HP</t>
  </si>
  <si>
    <t xml:space="preserve">PODADORA DE ALTURA  1,4 HP  </t>
  </si>
  <si>
    <t>FUMIGADORA MOTORIZADA 3.8HP</t>
  </si>
  <si>
    <t xml:space="preserve">CABEZAL YOYO PARA GUADAÑA  </t>
  </si>
  <si>
    <t xml:space="preserve">BUJÍA PARA GUADAÑA </t>
  </si>
  <si>
    <t>CONCERTINA 8MT MÁX. 45CM DIAMETRO</t>
  </si>
  <si>
    <t>CABLE ACERO RECUBIERTOS PVC 7X7 HILO 75M 170KG</t>
  </si>
  <si>
    <t xml:space="preserve">NYLON PARA GUADAÑA 3.3MM ROLLO X 150MTS NEGRO </t>
  </si>
  <si>
    <t>PRESUPUESTO INICIAL ASIGNADO POR VALOR UNITARIO</t>
  </si>
  <si>
    <t>FERRETERIA UNIVERSAL S.A.S</t>
  </si>
  <si>
    <t>D&amp;M SOLUTIONS S.A.S</t>
  </si>
  <si>
    <t>FERRICENTROS</t>
  </si>
  <si>
    <r>
      <rPr>
        <b/>
        <sz val="11"/>
        <color theme="1"/>
        <rFont val="Calibri"/>
        <family val="2"/>
        <scheme val="minor"/>
      </rPr>
      <t>NOTA 1:</t>
    </r>
    <r>
      <rPr>
        <sz val="11"/>
        <color theme="1"/>
        <rFont val="Calibri"/>
        <family val="2"/>
        <scheme val="minor"/>
      </rPr>
      <t xml:space="preserve"> En color rojo se dejan los valores identificados de menor valor con respecto a las 8 fuentes que cotizaron. 
</t>
    </r>
    <r>
      <rPr>
        <b/>
        <sz val="11"/>
        <color theme="1"/>
        <rFont val="Calibri"/>
        <family val="2"/>
        <scheme val="minor"/>
      </rPr>
      <t>NOTA 2:</t>
    </r>
    <r>
      <rPr>
        <sz val="11"/>
        <color theme="1"/>
        <rFont val="Calibri"/>
        <family val="2"/>
        <scheme val="minor"/>
      </rPr>
      <t xml:space="preserve"> Se evidencia que algunos items de grandes almacenes no fueron cotizados, aunque se requirio que se incluyeran dentro de su catalogo
</t>
    </r>
    <r>
      <rPr>
        <b/>
        <sz val="11"/>
        <color theme="1"/>
        <rFont val="Calibri"/>
        <family val="2"/>
        <scheme val="minor"/>
      </rPr>
      <t>NOTA 3:</t>
    </r>
    <r>
      <rPr>
        <sz val="11"/>
        <color theme="1"/>
        <rFont val="Calibri"/>
        <family val="2"/>
        <scheme val="minor"/>
      </rPr>
      <t xml:space="preserve"> De las empresas que cotizaron como personas juridicas solo un item era el más economico con respecto a los grandes almacenes pero el valor a adquirir no cumplia con minimo 1 SMMLV de acuerdo a lo que relaciona la guia de Colombia Compra "Guía para la Adquisición en Gran Almacén cuando se trata de mínima cuantía por la Tienda Virtual del Estado Colombiano".
</t>
    </r>
    <r>
      <rPr>
        <b/>
        <sz val="11"/>
        <color theme="1"/>
        <rFont val="Calibri"/>
        <family val="2"/>
        <scheme val="minor"/>
      </rPr>
      <t xml:space="preserve">NOTA 4: </t>
    </r>
    <r>
      <rPr>
        <sz val="11"/>
        <color theme="1"/>
        <rFont val="Calibri"/>
        <family val="2"/>
        <scheme val="minor"/>
      </rPr>
      <t xml:space="preserve">Las cantidades relacionadas en el presente analisis son las finales con respecto al presupuesto asignado y los valores unitarios cotizados de menor valor de las fuentes consultadas de acuerdo a la necesidad de la entidad.
</t>
    </r>
  </si>
  <si>
    <t>NESTOR BRAVO S.A</t>
  </si>
  <si>
    <t xml:space="preserve">EVENTUALES PROVEEDORES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</si>
</sst>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44" fontId="0" fillId="0" borderId="18" xfId="1" applyFont="1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/>
    </xf>
    <xf numFmtId="44" fontId="0" fillId="0" borderId="20" xfId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23" xfId="0" applyNumberFormat="1" applyFont="1" applyFill="1" applyBorder="1" applyAlignment="1">
      <alignment horizontal="center" vertical="center"/>
    </xf>
    <xf numFmtId="164" fontId="6" fillId="0" borderId="24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4" fontId="6" fillId="0" borderId="19" xfId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8BDA-49FD-418D-968F-3E78153BE5BB}">
  <dimension ref="A1:S17"/>
  <sheetViews>
    <sheetView tabSelected="1" topLeftCell="B1" zoomScale="55" zoomScaleNormal="55" workbookViewId="0">
      <pane xSplit="2" topLeftCell="D1" activePane="topRight" state="frozen"/>
      <selection activeCell="B1" sqref="B1"/>
      <selection pane="topRight" activeCell="H31" sqref="H31"/>
    </sheetView>
  </sheetViews>
  <sheetFormatPr baseColWidth="10" defaultRowHeight="15" x14ac:dyDescent="0.25"/>
  <cols>
    <col min="1" max="1" width="0" hidden="1" customWidth="1"/>
    <col min="3" max="3" width="33.28515625" style="3" customWidth="1"/>
    <col min="4" max="4" width="16.28515625" style="3" customWidth="1"/>
    <col min="5" max="5" width="21.7109375" style="1" customWidth="1"/>
    <col min="6" max="6" width="19.140625" customWidth="1"/>
    <col min="7" max="7" width="17" customWidth="1"/>
    <col min="8" max="8" width="20.28515625" customWidth="1"/>
    <col min="9" max="11" width="19.85546875" customWidth="1"/>
    <col min="12" max="12" width="20.5703125" customWidth="1"/>
    <col min="13" max="13" width="23.5703125" customWidth="1"/>
    <col min="14" max="14" width="20.28515625" customWidth="1"/>
    <col min="15" max="19" width="19.85546875" customWidth="1"/>
  </cols>
  <sheetData>
    <row r="1" spans="1:19" ht="15.75" thickBot="1" x14ac:dyDescent="0.3"/>
    <row r="2" spans="1:19" ht="45.75" customHeight="1" thickBot="1" x14ac:dyDescent="0.3">
      <c r="C2" s="64" t="s">
        <v>0</v>
      </c>
      <c r="D2" s="64" t="s">
        <v>5</v>
      </c>
      <c r="E2" s="64" t="s">
        <v>20</v>
      </c>
      <c r="F2" s="69" t="s">
        <v>26</v>
      </c>
      <c r="G2" s="67"/>
      <c r="H2" s="67"/>
      <c r="I2" s="67"/>
      <c r="J2" s="67"/>
      <c r="K2" s="68"/>
      <c r="L2" s="67" t="s">
        <v>10</v>
      </c>
      <c r="M2" s="67"/>
      <c r="N2" s="67"/>
      <c r="O2" s="67"/>
      <c r="P2" s="67"/>
      <c r="Q2" s="67"/>
      <c r="R2" s="67"/>
      <c r="S2" s="68"/>
    </row>
    <row r="3" spans="1:19" s="2" customFormat="1" ht="51" customHeight="1" thickBot="1" x14ac:dyDescent="0.3">
      <c r="C3" s="65"/>
      <c r="D3" s="65"/>
      <c r="E3" s="65"/>
      <c r="F3" s="61" t="s">
        <v>22</v>
      </c>
      <c r="G3" s="62"/>
      <c r="H3" s="59" t="s">
        <v>25</v>
      </c>
      <c r="I3" s="60"/>
      <c r="J3" s="61" t="s">
        <v>21</v>
      </c>
      <c r="K3" s="62"/>
      <c r="L3" s="70" t="s">
        <v>23</v>
      </c>
      <c r="M3" s="60"/>
      <c r="N3" s="59" t="s">
        <v>7</v>
      </c>
      <c r="O3" s="60"/>
      <c r="P3" s="71" t="s">
        <v>8</v>
      </c>
      <c r="Q3" s="72"/>
      <c r="R3" s="69" t="s">
        <v>9</v>
      </c>
      <c r="S3" s="68"/>
    </row>
    <row r="4" spans="1:19" ht="62.25" customHeight="1" thickBot="1" x14ac:dyDescent="0.3">
      <c r="A4" s="9" t="s">
        <v>2</v>
      </c>
      <c r="B4" s="56"/>
      <c r="C4" s="66"/>
      <c r="D4" s="66"/>
      <c r="E4" s="66"/>
      <c r="F4" s="27" t="s">
        <v>3</v>
      </c>
      <c r="G4" s="27" t="s">
        <v>4</v>
      </c>
      <c r="H4" s="55" t="s">
        <v>3</v>
      </c>
      <c r="I4" s="55" t="s">
        <v>4</v>
      </c>
      <c r="J4" s="54" t="s">
        <v>3</v>
      </c>
      <c r="K4" s="55" t="s">
        <v>4</v>
      </c>
      <c r="L4" s="54" t="s">
        <v>3</v>
      </c>
      <c r="M4" s="27" t="s">
        <v>4</v>
      </c>
      <c r="N4" s="55" t="s">
        <v>3</v>
      </c>
      <c r="O4" s="55" t="s">
        <v>4</v>
      </c>
      <c r="P4" s="27" t="s">
        <v>3</v>
      </c>
      <c r="Q4" s="27" t="s">
        <v>4</v>
      </c>
      <c r="R4" s="54" t="s">
        <v>3</v>
      </c>
      <c r="S4" s="55" t="s">
        <v>4</v>
      </c>
    </row>
    <row r="5" spans="1:19" ht="51" customHeight="1" x14ac:dyDescent="0.25">
      <c r="A5" s="10">
        <v>1</v>
      </c>
      <c r="B5" s="57"/>
      <c r="C5" s="20" t="s">
        <v>11</v>
      </c>
      <c r="D5" s="20">
        <v>1</v>
      </c>
      <c r="E5" s="21">
        <v>2849595</v>
      </c>
      <c r="F5" s="48">
        <v>2677500</v>
      </c>
      <c r="G5" s="49">
        <f t="shared" ref="G5:G14" si="0">+F5*D5</f>
        <v>2677500</v>
      </c>
      <c r="H5" s="33">
        <v>3857980</v>
      </c>
      <c r="I5" s="45">
        <f t="shared" ref="I5:I14" si="1">+H5*D5</f>
        <v>3857980</v>
      </c>
      <c r="J5" s="33">
        <v>4409700</v>
      </c>
      <c r="K5" s="41">
        <f t="shared" ref="K5:K14" si="2">+J5*D5</f>
        <v>4409700</v>
      </c>
      <c r="L5" s="28">
        <v>2608998</v>
      </c>
      <c r="M5" s="34">
        <f t="shared" ref="M5:M14" si="3">+L5*D5</f>
        <v>2608998</v>
      </c>
      <c r="N5" s="33">
        <v>4116700</v>
      </c>
      <c r="O5" s="15">
        <f t="shared" ref="O5:O14" si="4">+N5*D5</f>
        <v>4116700</v>
      </c>
      <c r="P5" s="35">
        <v>304045</v>
      </c>
      <c r="Q5" s="39">
        <f t="shared" ref="Q5:Q14" si="5">+P5*D5</f>
        <v>304045</v>
      </c>
      <c r="R5" s="17">
        <v>3770000</v>
      </c>
      <c r="S5" s="15">
        <f t="shared" ref="S5:S14" si="6">+R5*D5</f>
        <v>3770000</v>
      </c>
    </row>
    <row r="6" spans="1:19" ht="32.25" customHeight="1" x14ac:dyDescent="0.25">
      <c r="A6" s="10">
        <v>2</v>
      </c>
      <c r="B6" s="10"/>
      <c r="C6" s="11" t="s">
        <v>12</v>
      </c>
      <c r="D6" s="11">
        <v>2</v>
      </c>
      <c r="E6" s="22">
        <v>2450000</v>
      </c>
      <c r="F6" s="25">
        <v>3570000</v>
      </c>
      <c r="G6" s="30">
        <f t="shared" si="0"/>
        <v>7140000</v>
      </c>
      <c r="H6" s="6">
        <v>2687020</v>
      </c>
      <c r="I6" s="46">
        <f t="shared" si="1"/>
        <v>5374040</v>
      </c>
      <c r="J6" s="6">
        <v>3614100</v>
      </c>
      <c r="K6" s="42">
        <f t="shared" si="2"/>
        <v>7228200</v>
      </c>
      <c r="L6" s="25">
        <v>2227715</v>
      </c>
      <c r="M6" s="50">
        <f t="shared" si="3"/>
        <v>4455430</v>
      </c>
      <c r="N6" s="6">
        <v>3116700</v>
      </c>
      <c r="O6" s="5">
        <f t="shared" si="4"/>
        <v>6233400</v>
      </c>
      <c r="P6" s="30">
        <v>4470949</v>
      </c>
      <c r="Q6" s="13">
        <f t="shared" si="5"/>
        <v>8941898</v>
      </c>
      <c r="R6" s="4">
        <v>3000000</v>
      </c>
      <c r="S6" s="5">
        <f t="shared" si="6"/>
        <v>6000000</v>
      </c>
    </row>
    <row r="7" spans="1:19" ht="32.25" customHeight="1" x14ac:dyDescent="0.25">
      <c r="A7" s="10">
        <v>3</v>
      </c>
      <c r="B7" s="10"/>
      <c r="C7" s="11" t="s">
        <v>13</v>
      </c>
      <c r="D7" s="11">
        <v>1</v>
      </c>
      <c r="E7" s="22">
        <v>3200000</v>
      </c>
      <c r="F7" s="25">
        <v>5176500</v>
      </c>
      <c r="G7" s="30">
        <f t="shared" si="0"/>
        <v>5176500</v>
      </c>
      <c r="H7" s="6">
        <v>3360560</v>
      </c>
      <c r="I7" s="46">
        <f t="shared" si="1"/>
        <v>3360560</v>
      </c>
      <c r="J7" s="6">
        <v>3804200</v>
      </c>
      <c r="K7" s="42">
        <f t="shared" si="2"/>
        <v>3804200</v>
      </c>
      <c r="L7" s="25">
        <v>3066554</v>
      </c>
      <c r="M7" s="50">
        <f t="shared" si="3"/>
        <v>3066554</v>
      </c>
      <c r="N7" s="12">
        <v>4733400</v>
      </c>
      <c r="O7" s="5">
        <f t="shared" si="4"/>
        <v>4733400</v>
      </c>
      <c r="P7" s="36" t="s">
        <v>6</v>
      </c>
      <c r="Q7" s="13" t="e">
        <f t="shared" si="5"/>
        <v>#VALUE!</v>
      </c>
      <c r="R7" s="4" t="s">
        <v>6</v>
      </c>
      <c r="S7" s="5" t="e">
        <f t="shared" si="6"/>
        <v>#VALUE!</v>
      </c>
    </row>
    <row r="8" spans="1:19" ht="38.25" customHeight="1" x14ac:dyDescent="0.25">
      <c r="A8" s="10">
        <v>4</v>
      </c>
      <c r="B8" s="10"/>
      <c r="C8" s="11" t="s">
        <v>14</v>
      </c>
      <c r="D8" s="11">
        <v>1</v>
      </c>
      <c r="E8" s="22">
        <v>2200000</v>
      </c>
      <c r="F8" s="25">
        <v>3927000</v>
      </c>
      <c r="G8" s="30">
        <f t="shared" si="0"/>
        <v>3927000</v>
      </c>
      <c r="H8" s="6">
        <v>2908360</v>
      </c>
      <c r="I8" s="46">
        <f t="shared" si="1"/>
        <v>2908360</v>
      </c>
      <c r="J8" s="6">
        <v>2881900</v>
      </c>
      <c r="K8" s="42">
        <f t="shared" si="2"/>
        <v>2881900</v>
      </c>
      <c r="L8" s="25">
        <v>2599868</v>
      </c>
      <c r="M8" s="50">
        <f t="shared" si="3"/>
        <v>2599868</v>
      </c>
      <c r="N8" s="6">
        <v>4250000</v>
      </c>
      <c r="O8" s="5">
        <f t="shared" si="4"/>
        <v>4250000</v>
      </c>
      <c r="P8" s="37" t="s">
        <v>6</v>
      </c>
      <c r="Q8" s="13" t="e">
        <f t="shared" si="5"/>
        <v>#VALUE!</v>
      </c>
      <c r="R8" s="6">
        <v>3855000</v>
      </c>
      <c r="S8" s="5">
        <f t="shared" si="6"/>
        <v>3855000</v>
      </c>
    </row>
    <row r="9" spans="1:19" ht="42" customHeight="1" x14ac:dyDescent="0.25">
      <c r="A9" s="10">
        <v>5</v>
      </c>
      <c r="B9" s="10"/>
      <c r="C9" s="11" t="s">
        <v>15</v>
      </c>
      <c r="D9" s="11">
        <v>1</v>
      </c>
      <c r="E9" s="22">
        <v>85000</v>
      </c>
      <c r="F9" s="25">
        <v>133280</v>
      </c>
      <c r="G9" s="30">
        <f t="shared" si="0"/>
        <v>133280</v>
      </c>
      <c r="H9" s="6">
        <v>84490</v>
      </c>
      <c r="I9" s="46">
        <f t="shared" si="1"/>
        <v>84490</v>
      </c>
      <c r="J9" s="6">
        <v>123100</v>
      </c>
      <c r="K9" s="42">
        <f t="shared" si="2"/>
        <v>123100</v>
      </c>
      <c r="L9" s="25">
        <v>69000</v>
      </c>
      <c r="M9" s="50">
        <f t="shared" si="3"/>
        <v>69000</v>
      </c>
      <c r="N9" s="12">
        <v>115100</v>
      </c>
      <c r="O9" s="5">
        <f t="shared" si="4"/>
        <v>115100</v>
      </c>
      <c r="P9" s="32">
        <v>71519</v>
      </c>
      <c r="Q9" s="13">
        <f t="shared" si="5"/>
        <v>71519</v>
      </c>
      <c r="R9" s="4">
        <v>238000</v>
      </c>
      <c r="S9" s="5">
        <f t="shared" si="6"/>
        <v>238000</v>
      </c>
    </row>
    <row r="10" spans="1:19" ht="45" customHeight="1" x14ac:dyDescent="0.25">
      <c r="A10" s="10">
        <v>6</v>
      </c>
      <c r="B10" s="10"/>
      <c r="C10" s="19" t="s">
        <v>16</v>
      </c>
      <c r="D10" s="11">
        <v>9</v>
      </c>
      <c r="E10" s="22">
        <v>20000</v>
      </c>
      <c r="F10" s="24">
        <v>17850</v>
      </c>
      <c r="G10" s="30">
        <f t="shared" si="0"/>
        <v>160650</v>
      </c>
      <c r="H10" s="6">
        <v>17850</v>
      </c>
      <c r="I10" s="46">
        <f t="shared" si="1"/>
        <v>160650</v>
      </c>
      <c r="J10" s="6">
        <v>22100</v>
      </c>
      <c r="K10" s="42">
        <f t="shared" si="2"/>
        <v>198900</v>
      </c>
      <c r="L10" s="26" t="s">
        <v>6</v>
      </c>
      <c r="M10" s="32" t="e">
        <f t="shared" si="3"/>
        <v>#VALUE!</v>
      </c>
      <c r="N10" s="12">
        <v>19900</v>
      </c>
      <c r="O10" s="51">
        <f t="shared" si="4"/>
        <v>179100</v>
      </c>
      <c r="P10" s="36" t="s">
        <v>6</v>
      </c>
      <c r="Q10" s="13" t="e">
        <f t="shared" si="5"/>
        <v>#VALUE!</v>
      </c>
      <c r="R10" s="4">
        <v>34000</v>
      </c>
      <c r="S10" s="5">
        <f t="shared" si="6"/>
        <v>306000</v>
      </c>
    </row>
    <row r="11" spans="1:19" ht="37.5" customHeight="1" x14ac:dyDescent="0.25">
      <c r="A11" s="10">
        <v>7</v>
      </c>
      <c r="B11" s="10"/>
      <c r="C11" s="11" t="s">
        <v>1</v>
      </c>
      <c r="D11" s="11">
        <v>28</v>
      </c>
      <c r="E11" s="52">
        <v>15500</v>
      </c>
      <c r="F11" s="25">
        <v>17850</v>
      </c>
      <c r="G11" s="30">
        <f t="shared" si="0"/>
        <v>499800</v>
      </c>
      <c r="H11" s="6">
        <v>143990</v>
      </c>
      <c r="I11" s="46">
        <f t="shared" si="1"/>
        <v>4031720</v>
      </c>
      <c r="J11" s="6">
        <v>170900</v>
      </c>
      <c r="K11" s="42">
        <f t="shared" si="2"/>
        <v>4785200</v>
      </c>
      <c r="L11" s="25">
        <v>14377</v>
      </c>
      <c r="M11" s="50">
        <f t="shared" si="3"/>
        <v>402556</v>
      </c>
      <c r="N11" s="12">
        <v>22700</v>
      </c>
      <c r="O11" s="5">
        <f t="shared" si="4"/>
        <v>635600</v>
      </c>
      <c r="P11" s="32">
        <v>20874</v>
      </c>
      <c r="Q11" s="13">
        <f t="shared" si="5"/>
        <v>584472</v>
      </c>
      <c r="R11" s="4">
        <v>21429</v>
      </c>
      <c r="S11" s="5">
        <f t="shared" si="6"/>
        <v>600012</v>
      </c>
    </row>
    <row r="12" spans="1:19" ht="48" customHeight="1" x14ac:dyDescent="0.25">
      <c r="A12" s="10">
        <v>8</v>
      </c>
      <c r="B12" s="10"/>
      <c r="C12" s="11" t="s">
        <v>17</v>
      </c>
      <c r="D12" s="11">
        <v>7</v>
      </c>
      <c r="E12" s="22">
        <v>204645</v>
      </c>
      <c r="F12" s="25">
        <v>324870</v>
      </c>
      <c r="G12" s="30">
        <f t="shared" si="0"/>
        <v>2274090</v>
      </c>
      <c r="H12" s="6">
        <v>332010</v>
      </c>
      <c r="I12" s="46">
        <f t="shared" si="1"/>
        <v>2324070</v>
      </c>
      <c r="J12" s="6">
        <v>372900</v>
      </c>
      <c r="K12" s="42">
        <f t="shared" si="2"/>
        <v>2610300</v>
      </c>
      <c r="L12" s="26" t="s">
        <v>6</v>
      </c>
      <c r="M12" s="32" t="e">
        <f t="shared" si="3"/>
        <v>#VALUE!</v>
      </c>
      <c r="N12" s="16" t="s">
        <v>6</v>
      </c>
      <c r="O12" s="5" t="e">
        <f t="shared" si="4"/>
        <v>#VALUE!</v>
      </c>
      <c r="P12" s="50">
        <v>232050</v>
      </c>
      <c r="Q12" s="13">
        <f t="shared" si="5"/>
        <v>1624350</v>
      </c>
      <c r="R12" s="6">
        <v>278000</v>
      </c>
      <c r="S12" s="5">
        <f t="shared" si="6"/>
        <v>1946000</v>
      </c>
    </row>
    <row r="13" spans="1:19" ht="46.5" customHeight="1" x14ac:dyDescent="0.25">
      <c r="A13" s="10">
        <v>9</v>
      </c>
      <c r="B13" s="10"/>
      <c r="C13" s="11" t="s">
        <v>18</v>
      </c>
      <c r="D13" s="11">
        <v>2</v>
      </c>
      <c r="E13" s="22">
        <v>260000</v>
      </c>
      <c r="F13" s="25">
        <f>24990*75</f>
        <v>1874250</v>
      </c>
      <c r="G13" s="30">
        <f t="shared" si="0"/>
        <v>3748500</v>
      </c>
      <c r="H13" s="6">
        <f>14280*75</f>
        <v>1071000</v>
      </c>
      <c r="I13" s="46">
        <f t="shared" si="1"/>
        <v>2142000</v>
      </c>
      <c r="J13" s="6">
        <f>17700*75</f>
        <v>1327500</v>
      </c>
      <c r="K13" s="42">
        <f t="shared" si="2"/>
        <v>2655000</v>
      </c>
      <c r="L13" s="26" t="s">
        <v>6</v>
      </c>
      <c r="M13" s="32" t="e">
        <f t="shared" si="3"/>
        <v>#VALUE!</v>
      </c>
      <c r="N13" s="16" t="s">
        <v>6</v>
      </c>
      <c r="O13" s="5" t="e">
        <f t="shared" si="4"/>
        <v>#VALUE!</v>
      </c>
      <c r="P13" s="50">
        <v>125664</v>
      </c>
      <c r="Q13" s="13">
        <f t="shared" si="5"/>
        <v>251328</v>
      </c>
      <c r="R13" s="4">
        <v>223000</v>
      </c>
      <c r="S13" s="5">
        <f t="shared" si="6"/>
        <v>446000</v>
      </c>
    </row>
    <row r="14" spans="1:19" ht="64.5" customHeight="1" thickBot="1" x14ac:dyDescent="0.3">
      <c r="A14" s="10">
        <v>10</v>
      </c>
      <c r="B14" s="58"/>
      <c r="C14" s="18" t="s">
        <v>19</v>
      </c>
      <c r="D14" s="18">
        <v>7</v>
      </c>
      <c r="E14" s="23">
        <v>420000</v>
      </c>
      <c r="F14" s="29">
        <v>678300</v>
      </c>
      <c r="G14" s="31">
        <f t="shared" si="0"/>
        <v>4748100</v>
      </c>
      <c r="H14" s="43">
        <v>696150</v>
      </c>
      <c r="I14" s="47">
        <f t="shared" si="1"/>
        <v>4873050</v>
      </c>
      <c r="J14" s="43">
        <v>788100</v>
      </c>
      <c r="K14" s="44">
        <f t="shared" si="2"/>
        <v>5516700</v>
      </c>
      <c r="L14" s="29">
        <v>109519</v>
      </c>
      <c r="M14" s="53">
        <f t="shared" si="3"/>
        <v>766633</v>
      </c>
      <c r="N14" s="14">
        <v>200000</v>
      </c>
      <c r="O14" s="8">
        <f t="shared" si="4"/>
        <v>1400000</v>
      </c>
      <c r="P14" s="38" t="s">
        <v>6</v>
      </c>
      <c r="Q14" s="40" t="e">
        <f t="shared" si="5"/>
        <v>#VALUE!</v>
      </c>
      <c r="R14" s="7">
        <v>1114000</v>
      </c>
      <c r="S14" s="8">
        <f t="shared" si="6"/>
        <v>7798000</v>
      </c>
    </row>
    <row r="17" spans="4:19" ht="104.25" customHeight="1" x14ac:dyDescent="0.25">
      <c r="D17" s="63" t="s">
        <v>24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</sheetData>
  <mergeCells count="13">
    <mergeCell ref="H3:I3"/>
    <mergeCell ref="J3:K3"/>
    <mergeCell ref="D17:S17"/>
    <mergeCell ref="C2:C4"/>
    <mergeCell ref="D2:D4"/>
    <mergeCell ref="E2:E4"/>
    <mergeCell ref="L2:S2"/>
    <mergeCell ref="F2:K2"/>
    <mergeCell ref="L3:M3"/>
    <mergeCell ref="N3:O3"/>
    <mergeCell ref="P3:Q3"/>
    <mergeCell ref="R3:S3"/>
    <mergeCell ref="F3:G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d5b897-dc36-4f93-93aa-a43f46cad3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060B648A7A049B4099CF7B5610AAA" ma:contentTypeVersion="14" ma:contentTypeDescription="Create a new document." ma:contentTypeScope="" ma:versionID="5c1f7a5cb291f3de5c96847914062006">
  <xsd:schema xmlns:xsd="http://www.w3.org/2001/XMLSchema" xmlns:xs="http://www.w3.org/2001/XMLSchema" xmlns:p="http://schemas.microsoft.com/office/2006/metadata/properties" xmlns:ns3="39d5b897-dc36-4f93-93aa-a43f46cad386" xmlns:ns4="d46804fa-a50d-487d-9371-9b7a73d415f5" targetNamespace="http://schemas.microsoft.com/office/2006/metadata/properties" ma:root="true" ma:fieldsID="1a58d3d8cb3bff527e408049a6a6ea0a" ns3:_="" ns4:_="">
    <xsd:import namespace="39d5b897-dc36-4f93-93aa-a43f46cad386"/>
    <xsd:import namespace="d46804fa-a50d-487d-9371-9b7a73d41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5b897-dc36-4f93-93aa-a43f46ca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804fa-a50d-487d-9371-9b7a73d41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5ABAF-3FB3-44D2-8AF2-56A9438B97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C48561-BF3C-4958-B650-67D02E54B0EA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d46804fa-a50d-487d-9371-9b7a73d415f5"/>
    <ds:schemaRef ds:uri="http://schemas.openxmlformats.org/package/2006/metadata/core-properties"/>
    <ds:schemaRef ds:uri="39d5b897-dc36-4f93-93aa-a43f46cad386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C3EC7A-FD89-44F6-906C-00C479603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5b897-dc36-4f93-93aa-a43f46cad386"/>
    <ds:schemaRef ds:uri="d46804fa-a50d-487d-9371-9b7a73d41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ANALISIS FINAL ESTUDIO DE MERCA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PD4. YOLY MARIET MURCIA ORTIZ</dc:creator>
  <cp:lastModifiedBy>PD4. YOLY MARIET MURCIA ORTIZ</cp:lastModifiedBy>
  <dcterms:created xsi:type="dcterms:W3CDTF">2023-03-10T15:32:25Z</dcterms:created>
  <dcterms:modified xsi:type="dcterms:W3CDTF">2023-03-24T20:26:27Z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0x010100089060B648A7A049B4099CF7B5610AAA</vt:lpwstr>
  </property>
</Properties>
</file>