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olga_matallana_icbf_gov_co/Documents/Documentos/Aseo/Proceso 2024/EVALUACIÓN/Formato Precios Atificialmente Bajos/"/>
    </mc:Choice>
  </mc:AlternateContent>
  <xr:revisionPtr revIDLastSave="316" documentId="13_ncr:1_{B76349B2-2989-4A5A-B795-119AADD8BCC0}" xr6:coauthVersionLast="47" xr6:coauthVersionMax="47" xr10:uidLastSave="{3750DC1B-5CFA-4806-9542-FACCFBC29822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Hoja1!$B$6:$D$6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C19" i="1"/>
  <c r="C18" i="1"/>
  <c r="C17" i="1"/>
  <c r="C16" i="1"/>
  <c r="C15" i="1"/>
  <c r="C14" i="1"/>
  <c r="D8" i="1" l="1"/>
  <c r="A8" i="1"/>
  <c r="A9" i="1" s="1"/>
  <c r="A10" i="1" s="1"/>
  <c r="A11" i="1" s="1"/>
  <c r="A12" i="1" s="1"/>
  <c r="D10" i="1" l="1"/>
  <c r="D12" i="1"/>
  <c r="D7" i="1"/>
  <c r="D9" i="1"/>
  <c r="D11" i="1"/>
</calcChain>
</file>

<file path=xl/sharedStrings.xml><?xml version="1.0" encoding="utf-8"?>
<sst xmlns="http://schemas.openxmlformats.org/spreadsheetml/2006/main" count="31" uniqueCount="29">
  <si>
    <t>COSTO ESTIMADO DEL CONTRATO</t>
  </si>
  <si>
    <t>Orden Ofertas 
[De Menor a Mayor]</t>
  </si>
  <si>
    <t>PROPONENTE</t>
  </si>
  <si>
    <t>VALOR OFERTA</t>
  </si>
  <si>
    <r>
      <t xml:space="preserve">Cuando se reciben </t>
    </r>
    <r>
      <rPr>
        <b/>
        <u/>
        <sz val="9"/>
        <color theme="1"/>
        <rFont val="Calibri"/>
        <family val="2"/>
        <scheme val="minor"/>
      </rPr>
      <t>más de 5 ofertas</t>
    </r>
    <r>
      <rPr>
        <b/>
        <sz val="9"/>
        <color theme="1"/>
        <rFont val="Calibri"/>
        <family val="2"/>
        <scheme val="minor"/>
      </rPr>
      <t xml:space="preserve"> se deben solicitar aclaraciones a las ofertas que sean inferiores al valor mínimo aceptable</t>
    </r>
  </si>
  <si>
    <t>SERVIASEO S.A</t>
  </si>
  <si>
    <t>CONSORCIO KIOS</t>
  </si>
  <si>
    <t>CONSERJES INMOBILIARIOS LTDA</t>
  </si>
  <si>
    <t>ASECOLBAS LTDA.</t>
  </si>
  <si>
    <t>Promedio del valor de las ofertas</t>
  </si>
  <si>
    <t>Mediana del valor de las ofertas</t>
  </si>
  <si>
    <t>Desviación estándar del valor de las ofertas</t>
  </si>
  <si>
    <t>Diferencia entre el costo estimado del contrato y el promedio del valor de las ofertas</t>
  </si>
  <si>
    <t>Diferencia entre el costo estimado del contrato y mediana del valor de las ofertas</t>
  </si>
  <si>
    <t>Diferencia entre el valor de la oferta que puede ser artificialmente baja y el costo estimado del contrato</t>
  </si>
  <si>
    <t>Valor minimo aceptable cuando se reciben más de 5 ofertas</t>
  </si>
  <si>
    <t>Elaborado siguiendo las metodologías sugeridas por CCE en la Guía para el manejo de ofertas
artificialmente bajas en
Procesos de Contratación</t>
  </si>
  <si>
    <t>Fuente: https://www.colombiacompra.gov.co/sites/cce_public/files/cce_documents/cce_guia_artificialmente_bajas.pdf. Fecha de actualización: 04/18/2018</t>
  </si>
  <si>
    <t>MILTON YESID REY CUBILLOS</t>
  </si>
  <si>
    <t>ISABEL CRISTINA OROZCO RIVILLAS</t>
  </si>
  <si>
    <t>Contratista Dirección Administrativa</t>
  </si>
  <si>
    <t>Contratista Grupo de Apoyo Logístico</t>
  </si>
  <si>
    <t>MONICA ELIZABETH PALACIOS NARANJO</t>
  </si>
  <si>
    <t>ANDERSON VILLAMIL GARRO</t>
  </si>
  <si>
    <t xml:space="preserve">         JOHN JAIRO GARCIA RAMIREZ</t>
  </si>
  <si>
    <t xml:space="preserve">       Contratista Grupo de Apoyo Logístico</t>
  </si>
  <si>
    <t>GRUPO GESTIÓN EMPRESARIAL COLOMBIA SAS</t>
  </si>
  <si>
    <t>UNIÓN TEMPORAL SERVIASEAMOS</t>
  </si>
  <si>
    <t>EVENTO DE COTIZACION 163995 - REGIÓN DE COBERTURA No.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</si>
</sst>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164" formatCode="&quot;$&quot;#,##0;[Red]\-&quot;$&quot;#,##0"/>
    <numFmt numFmtId="165" formatCode="&quot;$&quot;#,##0.00;[Red]\-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 wrapText="1"/>
    </xf>
    <xf numFmtId="165" fontId="0" fillId="3" borderId="1" xfId="0" applyNumberForma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65" fontId="2" fillId="4" borderId="0" xfId="0" applyNumberFormat="1" applyFont="1" applyFill="1" applyAlignment="1">
      <alignment horizontal="center" vertical="center" wrapText="1"/>
    </xf>
    <xf numFmtId="164" fontId="2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161925</xdr:rowOff>
    </xdr:from>
    <xdr:to>
      <xdr:col>0</xdr:col>
      <xdr:colOff>620032</xdr:colOff>
      <xdr:row>3</xdr:row>
      <xdr:rowOff>170544</xdr:rowOff>
    </xdr:to>
    <xdr:pic>
      <xdr:nvPicPr>
        <xdr:cNvPr id="2" name="2 Imagen" descr="Logotipo&#10;&#10;Descripción generada automáticamente">
          <a:extLst>
            <a:ext uri="{FF2B5EF4-FFF2-40B4-BE49-F238E27FC236}">
              <a16:creationId xmlns:a16="http://schemas.microsoft.com/office/drawing/2014/main" id="{23F74E28-E20F-44E5-A74D-639A164E2BB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161925"/>
          <a:ext cx="543832" cy="561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showGridLines="0" tabSelected="1" zoomScale="130" zoomScaleNormal="130" workbookViewId="0">
      <selection activeCell="A6" sqref="A6:B12"/>
    </sheetView>
  </sheetViews>
  <sheetFormatPr baseColWidth="10" defaultColWidth="11.42578125" defaultRowHeight="15" x14ac:dyDescent="0.25"/>
  <cols>
    <col min="1" max="1" width="11.42578125" style="1"/>
    <col min="2" max="2" width="42.140625" style="1" customWidth="1"/>
    <col min="3" max="3" width="19.7109375" style="1" customWidth="1"/>
    <col min="4" max="4" width="23.140625" style="1" customWidth="1"/>
    <col min="5" max="16384" width="11.42578125" style="1"/>
  </cols>
  <sheetData>
    <row r="1" spans="1:4" ht="7.5" customHeight="1" x14ac:dyDescent="0.25"/>
    <row r="2" spans="1:4" ht="15.75" x14ac:dyDescent="0.25">
      <c r="B2" s="19" t="s">
        <v>28</v>
      </c>
      <c r="C2" s="19"/>
      <c r="D2" s="19"/>
    </row>
    <row r="3" spans="1:4" x14ac:dyDescent="0.25">
      <c r="B3" s="11"/>
      <c r="C3" s="12"/>
    </row>
    <row r="4" spans="1:4" x14ac:dyDescent="0.25">
      <c r="B4" s="13" t="s">
        <v>0</v>
      </c>
      <c r="C4" s="14">
        <v>110679222</v>
      </c>
    </row>
    <row r="6" spans="1:4" ht="60" x14ac:dyDescent="0.25">
      <c r="A6" s="16" t="s">
        <v>1</v>
      </c>
      <c r="B6" s="16" t="s">
        <v>2</v>
      </c>
      <c r="C6" s="16" t="s">
        <v>3</v>
      </c>
      <c r="D6" s="17" t="s">
        <v>4</v>
      </c>
    </row>
    <row r="7" spans="1:4" ht="13.5" customHeight="1" x14ac:dyDescent="0.25">
      <c r="A7" s="26">
        <v>1</v>
      </c>
      <c r="B7" s="2" t="s">
        <v>26</v>
      </c>
      <c r="C7" s="3">
        <v>106076894.31</v>
      </c>
      <c r="D7" s="9" t="str">
        <f>IF(C7&lt;$C$21,"Si","No")</f>
        <v>No</v>
      </c>
    </row>
    <row r="8" spans="1:4" ht="13.5" customHeight="1" x14ac:dyDescent="0.25">
      <c r="A8" s="26">
        <f>A7+1</f>
        <v>2</v>
      </c>
      <c r="B8" s="4" t="s">
        <v>7</v>
      </c>
      <c r="C8" s="5">
        <v>122264075.05</v>
      </c>
      <c r="D8" s="9" t="str">
        <f>IF(C8&lt;$C$21,"Si","No")</f>
        <v>No</v>
      </c>
    </row>
    <row r="9" spans="1:4" ht="13.5" customHeight="1" x14ac:dyDescent="0.25">
      <c r="A9" s="26">
        <f t="shared" ref="A9:A12" si="0">A8+1</f>
        <v>3</v>
      </c>
      <c r="B9" s="2" t="s">
        <v>8</v>
      </c>
      <c r="C9" s="3">
        <v>122373889.23999999</v>
      </c>
      <c r="D9" s="9" t="str">
        <f>IF(C9&lt;$C$21,"Si","No")</f>
        <v>No</v>
      </c>
    </row>
    <row r="10" spans="1:4" ht="13.5" customHeight="1" x14ac:dyDescent="0.25">
      <c r="A10" s="26">
        <f t="shared" si="0"/>
        <v>4</v>
      </c>
      <c r="B10" s="2" t="s">
        <v>6</v>
      </c>
      <c r="C10" s="3">
        <v>133015018.62</v>
      </c>
      <c r="D10" s="9" t="str">
        <f>IF(C10&lt;$C$21,"Si","No")</f>
        <v>No</v>
      </c>
    </row>
    <row r="11" spans="1:4" ht="13.5" customHeight="1" x14ac:dyDescent="0.25">
      <c r="A11" s="26">
        <f t="shared" si="0"/>
        <v>5</v>
      </c>
      <c r="B11" s="2" t="s">
        <v>27</v>
      </c>
      <c r="C11" s="3">
        <v>171288080.78</v>
      </c>
      <c r="D11" s="9" t="str">
        <f>IF(C11&lt;$C$21,"Si","No")</f>
        <v>No</v>
      </c>
    </row>
    <row r="12" spans="1:4" ht="13.5" customHeight="1" x14ac:dyDescent="0.25">
      <c r="A12" s="26">
        <f t="shared" si="0"/>
        <v>6</v>
      </c>
      <c r="B12" s="2" t="s">
        <v>5</v>
      </c>
      <c r="C12" s="3">
        <v>217825598.56999999</v>
      </c>
      <c r="D12" s="9" t="str">
        <f>IF(C12&lt;$C$21,"Si","No")</f>
        <v>No</v>
      </c>
    </row>
    <row r="13" spans="1:4" ht="15" customHeight="1" x14ac:dyDescent="0.25"/>
    <row r="14" spans="1:4" x14ac:dyDescent="0.25">
      <c r="A14" s="21" t="s">
        <v>9</v>
      </c>
      <c r="B14" s="21"/>
      <c r="C14" s="6">
        <f>AVERAGE(C7:C12)</f>
        <v>145473926.095</v>
      </c>
      <c r="D14" s="25"/>
    </row>
    <row r="15" spans="1:4" x14ac:dyDescent="0.25">
      <c r="A15" s="21" t="s">
        <v>10</v>
      </c>
      <c r="B15" s="21"/>
      <c r="C15" s="6">
        <f>MEDIAN(C7:C12)</f>
        <v>127694453.93000001</v>
      </c>
    </row>
    <row r="16" spans="1:4" x14ac:dyDescent="0.25">
      <c r="A16" s="21" t="s">
        <v>11</v>
      </c>
      <c r="B16" s="21"/>
      <c r="C16" s="6">
        <f>STDEVA(C7:C12)</f>
        <v>41667240.055475637</v>
      </c>
    </row>
    <row r="17" spans="1:4" ht="15" customHeight="1" x14ac:dyDescent="0.25">
      <c r="A17" s="20" t="s">
        <v>12</v>
      </c>
      <c r="B17" s="20"/>
      <c r="C17" s="6">
        <f>C4-C14</f>
        <v>-34794704.094999999</v>
      </c>
      <c r="D17" s="8"/>
    </row>
    <row r="18" spans="1:4" x14ac:dyDescent="0.25">
      <c r="A18" s="20" t="s">
        <v>13</v>
      </c>
      <c r="B18" s="20"/>
      <c r="C18" s="6">
        <f>C4-C15</f>
        <v>-17015231.930000007</v>
      </c>
    </row>
    <row r="19" spans="1:4" ht="31.5" customHeight="1" x14ac:dyDescent="0.25">
      <c r="A19" s="20" t="s">
        <v>14</v>
      </c>
      <c r="B19" s="20"/>
      <c r="C19" s="7">
        <f>C4-C7</f>
        <v>4602327.6899999976</v>
      </c>
    </row>
    <row r="20" spans="1:4" ht="7.5" customHeight="1" x14ac:dyDescent="0.25"/>
    <row r="21" spans="1:4" x14ac:dyDescent="0.25">
      <c r="A21" s="22" t="s">
        <v>15</v>
      </c>
      <c r="B21" s="22"/>
      <c r="C21" s="15">
        <f>C15-C16</f>
        <v>86027213.87452437</v>
      </c>
    </row>
    <row r="23" spans="1:4" ht="11.25" customHeight="1" x14ac:dyDescent="0.25">
      <c r="A23" s="10" t="s">
        <v>16</v>
      </c>
      <c r="B23" s="10"/>
    </row>
    <row r="24" spans="1:4" ht="11.25" customHeight="1" x14ac:dyDescent="0.25">
      <c r="A24" s="10" t="s">
        <v>17</v>
      </c>
      <c r="B24" s="10"/>
    </row>
    <row r="25" spans="1:4" ht="11.25" customHeight="1" x14ac:dyDescent="0.25">
      <c r="A25" s="10"/>
      <c r="B25" s="10"/>
    </row>
    <row r="28" spans="1:4" x14ac:dyDescent="0.25">
      <c r="A28" s="18" t="s">
        <v>18</v>
      </c>
      <c r="C28" s="18" t="s">
        <v>19</v>
      </c>
    </row>
    <row r="29" spans="1:4" x14ac:dyDescent="0.25">
      <c r="A29" s="1" t="s">
        <v>20</v>
      </c>
      <c r="C29" s="1" t="s">
        <v>21</v>
      </c>
    </row>
    <row r="33" spans="1:3" x14ac:dyDescent="0.25">
      <c r="A33" s="18" t="s">
        <v>22</v>
      </c>
      <c r="C33" s="18" t="s">
        <v>23</v>
      </c>
    </row>
    <row r="34" spans="1:3" x14ac:dyDescent="0.25">
      <c r="A34" s="1" t="s">
        <v>21</v>
      </c>
      <c r="C34" s="1" t="s">
        <v>21</v>
      </c>
    </row>
    <row r="38" spans="1:3" x14ac:dyDescent="0.25">
      <c r="B38" s="23" t="s">
        <v>24</v>
      </c>
      <c r="C38" s="23"/>
    </row>
    <row r="39" spans="1:3" x14ac:dyDescent="0.25">
      <c r="B39" s="24" t="s">
        <v>25</v>
      </c>
      <c r="C39" s="24"/>
    </row>
  </sheetData>
  <sortState xmlns:xlrd2="http://schemas.microsoft.com/office/spreadsheetml/2017/richdata2" ref="B7:C12">
    <sortCondition ref="C7:C12"/>
  </sortState>
  <mergeCells count="10">
    <mergeCell ref="A18:B18"/>
    <mergeCell ref="A19:B19"/>
    <mergeCell ref="A21:B21"/>
    <mergeCell ref="B38:C38"/>
    <mergeCell ref="B39:C39"/>
    <mergeCell ref="B2:D2"/>
    <mergeCell ref="A17:B17"/>
    <mergeCell ref="A14:B14"/>
    <mergeCell ref="A15:B15"/>
    <mergeCell ref="A16:B16"/>
  </mergeCells>
  <printOptions horizontalCentered="1"/>
  <pageMargins left="0.59055118110236227" right="0.59055118110236227" top="0.59055118110236227" bottom="0.3937007874015748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 Alexandra Vargas Yemail</dc:creator>
  <cp:keywords/>
  <dc:description/>
  <cp:lastModifiedBy>Clementina Bermudez</cp:lastModifiedBy>
  <cp:revision/>
  <dcterms:created xsi:type="dcterms:W3CDTF">2019-06-14T22:07:33Z</dcterms:created>
  <dcterms:modified xsi:type="dcterms:W3CDTF">2023-12-01T15:50:58Z</dcterms:modified>
  <cp:category/>
  <cp:contentStatus/>
</cp:coreProperties>
</file>