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etbcsj-my.sharepoint.com/personal/ahadechm_cendoj_ramajudicial_gov_co/Documents/ESTUDIOS/2025/ADQUISICION DE BOTIQUINES TIPO B/"/>
    </mc:Choice>
  </mc:AlternateContent>
  <xr:revisionPtr revIDLastSave="321" documentId="13_ncr:1_{7E096BF5-308C-4CD8-9427-7A4F8902A377}" xr6:coauthVersionLast="47" xr6:coauthVersionMax="47" xr10:uidLastSave="{E61CFADE-B632-4A91-AC8E-D33753098E03}"/>
  <bookViews>
    <workbookView xWindow="10200" yWindow="60" windowWidth="15630" windowHeight="14985" firstSheet="1" activeTab="1" xr2:uid="{00000000-000D-0000-FFFF-FFFF00000000}"/>
  </bookViews>
  <sheets>
    <sheet name="Ficha Avance" sheetId="3" state="hidden" r:id="rId1"/>
    <sheet name="Inf. Supervisión AFCJ" sheetId="2" r:id="rId2"/>
    <sheet name="Hoja1" sheetId="6" state="hidden" r:id="rId3"/>
    <sheet name="Control de pagos" sheetId="5" state="hidden" r:id="rId4"/>
    <sheet name="Datos" sheetId="4" state="hidden" r:id="rId5"/>
  </sheets>
  <definedNames>
    <definedName name="_xlnm.Print_Area" localSheetId="3">'Control de pagos'!$A$1:$S$74</definedName>
    <definedName name="_xlnm.Print_Area" localSheetId="0">'Ficha Avance'!$A$1:$L$108</definedName>
    <definedName name="_xlnm.Print_Area" localSheetId="1">'Inf. Supervisión AFCJ'!$A$1:$L$139</definedName>
    <definedName name="_xlnm.Print_Titles" localSheetId="0">'Ficha Avance'!$1:$4</definedName>
    <definedName name="_xlnm.Print_Titles" localSheetId="1">'Inf. Supervisión AFCJ'!$1:$2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2" l="1"/>
  <c r="L31" i="2" s="1"/>
  <c r="J31" i="2" l="1"/>
  <c r="H131" i="2" l="1"/>
  <c r="H129" i="2"/>
  <c r="H127" i="2"/>
  <c r="F131" i="2"/>
  <c r="F129" i="2"/>
  <c r="F127" i="2"/>
  <c r="D131" i="2"/>
  <c r="D129" i="2"/>
  <c r="E37" i="2" l="1"/>
  <c r="H111" i="2"/>
  <c r="J37" i="2" l="1"/>
  <c r="I37" i="2"/>
  <c r="D127" i="2" l="1"/>
  <c r="H133" i="2"/>
  <c r="H37" i="2" l="1"/>
  <c r="K37" i="2"/>
  <c r="L37" i="2" l="1"/>
  <c r="D39" i="2"/>
  <c r="F96" i="2"/>
  <c r="D42" i="2" s="1"/>
  <c r="A4" i="6"/>
  <c r="H22" i="5" l="1"/>
  <c r="H23" i="5"/>
  <c r="H49" i="5" s="1"/>
  <c r="H48" i="5" l="1"/>
  <c r="H47" i="5"/>
  <c r="H46" i="5"/>
  <c r="H45" i="5"/>
  <c r="H44" i="5"/>
  <c r="H43" i="5"/>
  <c r="H42" i="5"/>
  <c r="H41" i="5"/>
  <c r="H40" i="5"/>
  <c r="H39" i="5"/>
  <c r="H38" i="5"/>
  <c r="H37" i="5"/>
  <c r="H36" i="5"/>
  <c r="B48" i="5"/>
  <c r="C48" i="5"/>
  <c r="D48" i="5"/>
  <c r="E48" i="5"/>
  <c r="F48" i="5"/>
  <c r="B49" i="5"/>
  <c r="C49" i="5"/>
  <c r="D49" i="5"/>
  <c r="E49" i="5"/>
  <c r="F49" i="5"/>
  <c r="I9" i="5"/>
  <c r="I8" i="5"/>
  <c r="D10" i="5"/>
  <c r="D9" i="5"/>
  <c r="B8" i="5"/>
  <c r="F3" i="5"/>
  <c r="F2" i="5"/>
  <c r="C6" i="5"/>
  <c r="C5" i="5"/>
  <c r="O76" i="3"/>
  <c r="P76" i="3"/>
  <c r="O77" i="3"/>
  <c r="O78" i="3"/>
  <c r="O82" i="3"/>
  <c r="O84" i="3"/>
  <c r="D99" i="2"/>
  <c r="N82" i="3" l="1"/>
  <c r="N77" i="3"/>
  <c r="N76" i="3"/>
  <c r="N84" i="3"/>
  <c r="N78" i="3"/>
  <c r="A41" i="2"/>
  <c r="A42" i="2"/>
  <c r="A96" i="2"/>
  <c r="J59" i="3" l="1"/>
  <c r="C71" i="3"/>
  <c r="G39" i="2"/>
  <c r="K71" i="3"/>
  <c r="A10" i="4"/>
  <c r="H36" i="3"/>
  <c r="H38" i="3"/>
  <c r="I22" i="2" s="1"/>
  <c r="H39" i="3"/>
  <c r="K22" i="2"/>
  <c r="K23" i="2"/>
  <c r="K24" i="2"/>
  <c r="B9" i="3"/>
  <c r="E25" i="2" l="1"/>
  <c r="D40" i="2" s="1"/>
  <c r="D41" i="2" s="1"/>
  <c r="H47" i="2" s="1"/>
  <c r="K96" i="2"/>
  <c r="H48" i="2" l="1"/>
  <c r="L110" i="2"/>
  <c r="L109" i="2"/>
  <c r="L108" i="2"/>
  <c r="L107" i="2"/>
  <c r="L106" i="2"/>
  <c r="L105" i="2"/>
  <c r="L104" i="2"/>
  <c r="L103" i="2"/>
  <c r="H64" i="2"/>
  <c r="L100" i="2"/>
  <c r="L101" i="2"/>
  <c r="L102" i="2"/>
  <c r="H87" i="2"/>
  <c r="H72" i="2"/>
  <c r="H49" i="2"/>
  <c r="H69" i="2"/>
  <c r="H85" i="2"/>
  <c r="H89" i="2"/>
  <c r="H77" i="2"/>
  <c r="H53" i="2"/>
  <c r="H93" i="2"/>
  <c r="H83" i="2"/>
  <c r="H81" i="2"/>
  <c r="H55" i="2"/>
  <c r="H71" i="2"/>
  <c r="H63" i="2"/>
  <c r="H79" i="2"/>
  <c r="H59" i="2"/>
  <c r="H80" i="2"/>
  <c r="H84" i="2"/>
  <c r="H51" i="2"/>
  <c r="H58" i="2"/>
  <c r="H62" i="2"/>
  <c r="H90" i="2"/>
  <c r="H95" i="2"/>
  <c r="H65" i="2"/>
  <c r="H60" i="2"/>
  <c r="H61" i="2"/>
  <c r="H88" i="2"/>
  <c r="H78" i="2"/>
  <c r="H86" i="2"/>
  <c r="H56" i="2"/>
  <c r="K39" i="2"/>
  <c r="H52" i="2"/>
  <c r="H92" i="2"/>
  <c r="H46" i="2"/>
  <c r="H66" i="2"/>
  <c r="H75" i="2"/>
  <c r="H73" i="2"/>
  <c r="H76" i="2"/>
  <c r="H67" i="2"/>
  <c r="H57" i="2"/>
  <c r="H50" i="2"/>
  <c r="H82" i="2"/>
  <c r="H94" i="2"/>
  <c r="H68" i="2"/>
  <c r="H54" i="2"/>
  <c r="H74" i="2"/>
  <c r="H91" i="2"/>
  <c r="H70" i="2"/>
  <c r="A5" i="2"/>
  <c r="H33" i="5"/>
  <c r="H32" i="5"/>
  <c r="H31" i="5"/>
  <c r="H30" i="5"/>
  <c r="H29" i="5"/>
  <c r="H28" i="5"/>
  <c r="H27" i="5"/>
  <c r="H26" i="5"/>
  <c r="H25" i="5"/>
  <c r="H24" i="5"/>
  <c r="L111" i="2" l="1"/>
  <c r="H96" i="2"/>
  <c r="E42" i="2" s="1"/>
  <c r="H40" i="3"/>
  <c r="E42" i="3" l="1"/>
  <c r="J17" i="3" l="1"/>
  <c r="D71" i="3" l="1"/>
  <c r="J42" i="2"/>
  <c r="E59" i="3" l="1"/>
  <c r="K42" i="2"/>
  <c r="E60" i="3" l="1"/>
  <c r="L71" i="3"/>
  <c r="L9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tc={C7F073BE-BE88-4ADC-B7D2-F60DA66E34A5}</author>
  </authors>
  <commentList>
    <comment ref="B19" authorId="0" shapeId="0" xr:uid="{00000000-0006-0000-0200-000001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incluir rubro a nivel de contabilización y uso.</t>
      </text>
    </comment>
  </commentList>
</comments>
</file>

<file path=xl/sharedStrings.xml><?xml version="1.0" encoding="utf-8"?>
<sst xmlns="http://schemas.openxmlformats.org/spreadsheetml/2006/main" count="500" uniqueCount="355">
  <si>
    <t xml:space="preserve">Dirección Ejecutiva de Administración Judicial </t>
  </si>
  <si>
    <t>SIGCMA</t>
  </si>
  <si>
    <t>FICHA DE AVANCE DE EJECUCIÓN DE CONTRATO</t>
  </si>
  <si>
    <t>A. INFORMACIÓN GENERAL</t>
  </si>
  <si>
    <t>Entidad</t>
  </si>
  <si>
    <t>NACION -CONSEJO SUPERIOR DE LA JUDICATURA</t>
  </si>
  <si>
    <t>Contrato / Convenio</t>
  </si>
  <si>
    <t>No. interno</t>
  </si>
  <si>
    <t>082 DE 2023</t>
  </si>
  <si>
    <t>Fecha reporte</t>
  </si>
  <si>
    <t xml:space="preserve">Ficha No. </t>
  </si>
  <si>
    <t xml:space="preserve">No. SECOP o TVEC </t>
  </si>
  <si>
    <t>CO1.PCCNTR.5293634</t>
  </si>
  <si>
    <t xml:space="preserve">Supervisor(a) AFCJ </t>
  </si>
  <si>
    <t>RODRIGO JOSE ZABALETA BAÑOL</t>
  </si>
  <si>
    <r>
      <t xml:space="preserve">Fecha
</t>
    </r>
    <r>
      <rPr>
        <sz val="8"/>
        <rFont val="Arial"/>
        <family val="2"/>
      </rPr>
      <t>(AAAA-MM-DD)</t>
    </r>
  </si>
  <si>
    <t>Suscripción</t>
  </si>
  <si>
    <t>18 de agosto de 2023</t>
  </si>
  <si>
    <t>Supervisión Técnica</t>
  </si>
  <si>
    <t>Unidad Responsable</t>
  </si>
  <si>
    <t>División de Mantenimiento y Mejoramiento</t>
  </si>
  <si>
    <r>
      <t>Inicio</t>
    </r>
    <r>
      <rPr>
        <sz val="8"/>
        <rFont val="Arial"/>
        <family val="2"/>
      </rPr>
      <t xml:space="preserve"> </t>
    </r>
  </si>
  <si>
    <t>31 de agosto de 2023</t>
  </si>
  <si>
    <t>Nombre supervisor(a)</t>
  </si>
  <si>
    <t>Néstor Andrés Sánchez Hernández</t>
  </si>
  <si>
    <r>
      <t xml:space="preserve">Terminación 
</t>
    </r>
    <r>
      <rPr>
        <sz val="8"/>
        <rFont val="Arial"/>
        <family val="2"/>
      </rPr>
      <t>(inicialmente pactada)</t>
    </r>
  </si>
  <si>
    <r>
      <t xml:space="preserve">Interventoría
</t>
    </r>
    <r>
      <rPr>
        <sz val="8"/>
        <rFont val="Arial"/>
        <family val="2"/>
      </rPr>
      <t>(si aplica)</t>
    </r>
  </si>
  <si>
    <t>No aplica</t>
  </si>
  <si>
    <r>
      <t xml:space="preserve">Terminación definitiva
</t>
    </r>
    <r>
      <rPr>
        <sz val="8"/>
        <rFont val="Arial"/>
        <family val="2"/>
      </rPr>
      <t>(incluídas prórrogas, si aplica)</t>
    </r>
  </si>
  <si>
    <t>Contratista</t>
  </si>
  <si>
    <t>Razón social</t>
  </si>
  <si>
    <t>DETECTA CORP S.A.</t>
  </si>
  <si>
    <t>Plazo inicial</t>
  </si>
  <si>
    <t>NIT</t>
  </si>
  <si>
    <t>Plazo final</t>
  </si>
  <si>
    <t>Modalidad de Selección</t>
  </si>
  <si>
    <t>CONTRATACIÓN DIRECTA</t>
  </si>
  <si>
    <t>Valor Inicial</t>
  </si>
  <si>
    <t>No. proceso de selección</t>
  </si>
  <si>
    <t>CD-045-2023</t>
  </si>
  <si>
    <r>
      <t xml:space="preserve">Valor total </t>
    </r>
    <r>
      <rPr>
        <sz val="8"/>
        <color theme="5" tint="-0.499984740745262"/>
        <rFont val="Arial"/>
        <family val="2"/>
      </rPr>
      <t>(Incluídas adiciones)</t>
    </r>
  </si>
  <si>
    <t>Pertenece al Plan Operativo</t>
  </si>
  <si>
    <t>SI</t>
  </si>
  <si>
    <t>NO</t>
  </si>
  <si>
    <t>% Avance</t>
  </si>
  <si>
    <t>Ejecución presupuestal</t>
  </si>
  <si>
    <t>Link consulta en SECOP o TVEC</t>
  </si>
  <si>
    <t>Tiempo</t>
  </si>
  <si>
    <r>
      <t>Entregables</t>
    </r>
    <r>
      <rPr>
        <sz val="8"/>
        <rFont val="Arial"/>
        <family val="2"/>
      </rPr>
      <t xml:space="preserve"> (si aplica)</t>
    </r>
  </si>
  <si>
    <t xml:space="preserve">Objeto </t>
  </si>
  <si>
    <t>Prestar el servicio de mantenimiento integral para los equipos de rayos X marca Smith Detection y el arco detector de metales marca CEIA</t>
  </si>
  <si>
    <t>Lugar de ejecución</t>
  </si>
  <si>
    <t>Bogotá D.C.</t>
  </si>
  <si>
    <t>Póliza No.</t>
  </si>
  <si>
    <t>33-44-101238863</t>
  </si>
  <si>
    <t>Aseguradora</t>
  </si>
  <si>
    <t>Vigencia</t>
  </si>
  <si>
    <t>Amparos</t>
  </si>
  <si>
    <t>Desde</t>
  </si>
  <si>
    <t>Hasta</t>
  </si>
  <si>
    <t>Fecha aprobación</t>
  </si>
  <si>
    <t>Mundial de Seguros S.A.</t>
  </si>
  <si>
    <t>Cumplimiento</t>
  </si>
  <si>
    <t>Pago de salarios, prestaciones sociales legales e indemnizaciones laborales.</t>
  </si>
  <si>
    <t>Calidad del servicio</t>
  </si>
  <si>
    <t>Calidad de los bienes</t>
  </si>
  <si>
    <t>Modificaciones a la póliza</t>
  </si>
  <si>
    <t>Tipo de modificación</t>
  </si>
  <si>
    <t>Fecha</t>
  </si>
  <si>
    <t>Observaciones</t>
  </si>
  <si>
    <t xml:space="preserve">B. MODIFICACIONES </t>
  </si>
  <si>
    <t xml:space="preserve">Tipo </t>
  </si>
  <si>
    <t>Modificación No.</t>
  </si>
  <si>
    <t>No. SECOP o TVEC</t>
  </si>
  <si>
    <r>
      <t xml:space="preserve">Valor
</t>
    </r>
    <r>
      <rPr>
        <sz val="8"/>
        <rFont val="Arial"/>
        <family val="2"/>
      </rPr>
      <t>(Si aplica)</t>
    </r>
  </si>
  <si>
    <r>
      <t xml:space="preserve">Desde
</t>
    </r>
    <r>
      <rPr>
        <sz val="6"/>
        <rFont val="Arial"/>
        <family val="2"/>
      </rPr>
      <t>(AAAA-MM-DD)</t>
    </r>
    <r>
      <rPr>
        <b/>
        <sz val="6"/>
        <rFont val="Arial"/>
        <family val="2"/>
      </rPr>
      <t xml:space="preserve"> </t>
    </r>
  </si>
  <si>
    <r>
      <t xml:space="preserve">Hasta
</t>
    </r>
    <r>
      <rPr>
        <sz val="6"/>
        <rFont val="Arial"/>
        <family val="2"/>
      </rPr>
      <t>(AAAA-MM-DD)</t>
    </r>
  </si>
  <si>
    <r>
      <t xml:space="preserve">Comentarios / Observaciones
</t>
    </r>
    <r>
      <rPr>
        <sz val="6"/>
        <rFont val="Arial"/>
        <family val="2"/>
      </rPr>
      <t>(Registrar #RP, #CDP y Unidad Ejecutora, en caso de adiciones o reducciones)</t>
    </r>
  </si>
  <si>
    <t>ADICIÓN</t>
  </si>
  <si>
    <t>PRÓRROGA</t>
  </si>
  <si>
    <t>-</t>
  </si>
  <si>
    <t>OTROSÍ</t>
  </si>
  <si>
    <t>REDUCCIÓN</t>
  </si>
  <si>
    <t>Total adiciones</t>
  </si>
  <si>
    <t>C. INFORMACIÓN PRESUPUESTAL</t>
  </si>
  <si>
    <t>Unidad Ejecutora</t>
  </si>
  <si>
    <t>CDP</t>
  </si>
  <si>
    <r>
      <t xml:space="preserve">Rubro(s) </t>
    </r>
    <r>
      <rPr>
        <sz val="7"/>
        <color rgb="FF000000"/>
        <rFont val="Arial"/>
        <family val="2"/>
      </rPr>
      <t>(Posición catálogo del gasto)</t>
    </r>
  </si>
  <si>
    <t>Valor CDP</t>
  </si>
  <si>
    <t>Movimientos</t>
  </si>
  <si>
    <t>Registro Presupuestal</t>
  </si>
  <si>
    <t>No.</t>
  </si>
  <si>
    <t>Valor</t>
  </si>
  <si>
    <t>02 - CONSEJO SUPERIOR DE LA JUDICATURA</t>
  </si>
  <si>
    <t>A-02-02-02-008-007 SERVICIOS DE 
MANTENIMIENTO, REPARACIÓN E INSTALACIÓN 
(EXCEPTO SERVICIOS DE CONSTRUCCIÓN</t>
  </si>
  <si>
    <t>N/A</t>
  </si>
  <si>
    <t>03 - CORTE SUPREMA DE JUSTICIA</t>
  </si>
  <si>
    <t>04 - CONSEJO DE ESTADO</t>
  </si>
  <si>
    <t>05 - CORTE CONSTITUCIONAL</t>
  </si>
  <si>
    <t>09 - COMISIÓN NACIONAL DE DISCIPLINA JUDICIAL</t>
  </si>
  <si>
    <t>TOTAL</t>
  </si>
  <si>
    <t>D. AVANCE EJECUCIÓN PRESUPUESTAL</t>
  </si>
  <si>
    <r>
      <t>Total pagado a la fecha</t>
    </r>
    <r>
      <rPr>
        <b/>
        <sz val="9"/>
        <color theme="5" tint="-0.499984740745262"/>
        <rFont val="Arial"/>
        <family val="2"/>
      </rPr>
      <t xml:space="preserve"> </t>
    </r>
    <r>
      <rPr>
        <sz val="9"/>
        <color theme="5" tint="-0.499984740745262"/>
        <rFont val="Arial"/>
        <family val="2"/>
      </rPr>
      <t>(incluido anticipo)</t>
    </r>
  </si>
  <si>
    <t>Valor anticipo</t>
  </si>
  <si>
    <t>Saldo por pagar a la fecha</t>
  </si>
  <si>
    <t>Fecha pago anticipo</t>
  </si>
  <si>
    <t>I. PAGOS REALIZADOS SIIF NACIÓN</t>
  </si>
  <si>
    <r>
      <t>II. AMORTIZACIÓN ANTICIPO</t>
    </r>
    <r>
      <rPr>
        <sz val="8"/>
        <rFont val="Arial"/>
        <family val="2"/>
      </rPr>
      <t xml:space="preserve"> (si aplica)</t>
    </r>
  </si>
  <si>
    <r>
      <t xml:space="preserve">No. OP </t>
    </r>
    <r>
      <rPr>
        <sz val="8"/>
        <rFont val="Arial"/>
        <family val="2"/>
      </rPr>
      <t>(SIIF)</t>
    </r>
  </si>
  <si>
    <t>Fecha OP</t>
  </si>
  <si>
    <t xml:space="preserve">Valor </t>
  </si>
  <si>
    <t>% ejecución</t>
  </si>
  <si>
    <t>Factura(s) No.</t>
  </si>
  <si>
    <t xml:space="preserve">Fecha </t>
  </si>
  <si>
    <t>Soporte / actividad</t>
  </si>
  <si>
    <t>%</t>
  </si>
  <si>
    <t>Total pagos SIIF</t>
  </si>
  <si>
    <t>Total amortizado</t>
  </si>
  <si>
    <r>
      <t xml:space="preserve">E. AVANCE DE EJECUCIÓN </t>
    </r>
    <r>
      <rPr>
        <sz val="10"/>
        <rFont val="Arial"/>
        <family val="2"/>
      </rPr>
      <t>(Tiempo)</t>
    </r>
  </si>
  <si>
    <t>Obligaciones del contratista</t>
  </si>
  <si>
    <t>Obligación(es) específica(s) (No.)</t>
  </si>
  <si>
    <r>
      <t xml:space="preserve">Actividades realizadas para el cumplimiento de las obligaciones 
</t>
    </r>
    <r>
      <rPr>
        <sz val="7"/>
        <rFont val="Arial"/>
        <family val="2"/>
      </rPr>
      <t>(Soportes, entregables, productos, evidencias, etc.)</t>
    </r>
  </si>
  <si>
    <t>Factura relacionada</t>
  </si>
  <si>
    <t>RP a afectar</t>
  </si>
  <si>
    <t>Fecha de reporte
(AAAA-MM-DD)</t>
  </si>
  <si>
    <t>Diferencia entre la fecha de reporte y la fecha de inicio</t>
  </si>
  <si>
    <t>Diferencia entre la fecha de terminación definitiva y la fecha de inicio</t>
  </si>
  <si>
    <t>Periodo facturado</t>
  </si>
  <si>
    <t>1. Obrar con buena fe en las distintas etapas contractuales evitando las dilaciones y tropiezos que puedan presentarse y obligándose no sólo a lo pactado expresamente en el presente contrato, sino a todo lo que corresponda a la naturaleza del mismo, según la ley, la costumbre o la equidad natural. 2. No acceder a peticiones o amenazas de quienes actúen por fuera de la ley, con el fin de obligarlos a hacer u omitir algún acto o hecho. Cuando una situación así se presente, el Contratista debe informar inmediatamente su ocurrencia a la Entidad y a las demás autoridades competentes. 3. Constituir las garantías requeridas por la Nación – Consejo Superior de la Judicatura, en los términos del Decreto 1082 de 2015 y solicitar la ampliación o modificación de las garantías en el evento de presentarse alguna adición o prórroga o suspensión del contrato. Así como informar a la aseguradora sobre las suspensiones y reanudaciones que se llegaran a presentar, dentro de los 5 días hábiles siguientes a su suscripción. 4. Garantizar la calidad del servicio objeto del contrato y responder por ello de conformidad con lo establecido por el numeral 4 del artículo 5 de la Ley 80 de 1993. 5. Cumplir el objeto contractual, en los tiempos establecidos, obedeciendo las condiciones y características señaladas en el estudio previo y la oferta respecto del servicio contratado. 6. Informar toda suspensión y reinicio del contrato a la compañía aseguradora, a efectos de prorrogar la vigencia de las pólizas. 7. Asumir todos los gastos que se ocasionen en relación con la ejecución del contrato. 8. Designar y mantener a su costa, durante todo el período de ejecución del contrato, al personal idóneo solicitado en el proceso y demás profesionales y personal de apoyo que se requiera para la correcta y normal ejecución del contrato. 9. Tomar las previsiones necesarias e indispensables para garantizar la seguridad industrial del personal a su cargo o servicio, de acuerdo con las reglamentaciones vigentes. 10. Pagar oportunamente los salarios y prestaciones sociales a todo el personal empleado en la ejecución del contrato y, en general, dar estricto cumplimiento a la totalidad de obligaciones con el sistema integral de seguridad social y aportes parafiscales derivadas de la ejecución del contrato. El incumplimiento de estas obligaciones por parte del contratista para con sus empleados podrá generar la imposición de multas sucesivas, de conformidad con lo establecido en el artículo 23 de la Ley 1150 de 2007. 11. Entregar los documentos requeridos para el pago de conformidad con la forma de pago estipulada en el presente contrato. 12. Suministrar a la Dirección Ejecutiva de Administración Judicial para la realización de cada pago derivado del contrato y a la finalización del mismo, la información que acredite el pago de las obligaciones con el sistema integral de seguridad. 13. Reportar de forma inmediata a la Dirección Ejecutiva de Administración Judicial - DEAJ - cualquier novedad o anomalía presentada en la continuidad y correcta prestación del servicio. El incidente debe ser comunicado al supervisor del contrato por escrito por los medios tecnológicos disponibles. 14. Suministrar al Consejo Superior de la Judicatura - Dirección Ejecutiva de Administración Judicial y al supervisor, cuando lo soliciten, informe sobre cualquier aspecto del contrato, para verificar el correcto y oportuno cumplimiento de las obligaciones que contrae. 15. Suministrar al supervisor del contrato la información necesaria para elaborar el proyecto de acta de liquidación del mismo, dentro de los cuatro (4) meses siguientes a la terminación del contrato, conforme a lo establecido en el artículo 11 Ley 1150 de 2007. 16. Realizar el mantenimiento preventivo y correctivo de acuerdo con los procedimientos técnicos establecidos en las especificaciones técnicas del Proceso de Selección CD-045-2023 y en la oferta presentada, de acuerdo con los tiempos establecido en el cronograma aprobado por el Supervisor del Contrato. 17. Atender de lunes a domingo, las solicitudes de mantenimiento correctivo con un tiempo de respuesta no superior a cuatro (4) horas. 18. Ejecutar las labores contratadas con personal experimentado, especializado, certificado y calificado por DETECTA CORP, SMITHS DETECTION INC. y CEIA. para intervenir equipos de la marca y características del estudio previo. 19. Mantener a los técnicos certificados y aprobados por fábrica para realizar procedimientos de control avanzados y para los casos que ameriten conceptos o soluciones para los equipos que forman parte del contrato. 20. Suministrar los repuestos nuevos y originales de consumo básico de cada rutina tales como: tornillos, lubricantes, arandelas, partes, y todos los demás insumos que sean necesarios para la intervención técnica básica y para garantizar la continuidad del servicio y el funcionamiento de cada máquina de RX y del arco detector de metales. En caso de que se requiera hacer efectiva alguna garantía, durante los plazos antes señalados, bien sea por la prestación de servicios o por los repuestos, la misma no conllevará ninguna contraprestación adicional para el contratista a cargo de la entidad. 21. Ejecutar las rutinas de mantenimiento de conformidad con el “programa de mantenimiento preventivo y correctivo proyecto Consejo Superior de la Judicatura”, definido por el contratista y la supervisión del contrato. Se debe presentar un informe sobre la actividad desarrollada. 22. Mantener vigente la certificación en la que acredita que es la representante comercial autorizada para Colombia de la empresa SMITHS DETECTION INC., para ejecutar contratos de mantenimiento y la intervención técnica de equipos. 23. Mantener vigente la certificación en la que acredita que es el único distribuidor autorizado para Colombia de la firma CEIA COSTRUZIONI ELETTRONICHE INDUSTRIALI AUTOMATISMI S.A. para suministrar sus productos, proporcionar la puesta en marcha, mantenimiento y servicio post venta, incluyendo el suministro de piezas de repuesto. 24. Adelantar las labores de mantenimiento preventivo de forma trimestral, dentro del plazo estipulado, en un cronograma de ejecución presentado por el contratista y aprobado previamente por el supervisor del contrato. 25. Reparar, dentro del plazo señalado por el supervisor del contrato, cualquier daño que ocurra a los equipos por causa imputable a sus empleados. 26. Garantizar la consecución y entrega oportuna, dentro de los términos establecidos por el supervisor del contrato, de los repuestos requeridos para el servicio contratado. 27. Las demás obligaciones relacionadas con la naturaleza del servicio que se va a contratar.</t>
  </si>
  <si>
    <t>% Ejecución en tiempo (acumulado)</t>
  </si>
  <si>
    <r>
      <t>F. AVANCE ENTREGA DE BIENES, PRODUCTOS Y/O SERVICIOS</t>
    </r>
    <r>
      <rPr>
        <sz val="10"/>
        <rFont val="Arial"/>
        <family val="2"/>
      </rPr>
      <t xml:space="preserve"> (Si se han establecido entregables)</t>
    </r>
  </si>
  <si>
    <t>Cantidad entregables pactados</t>
  </si>
  <si>
    <t xml:space="preserve">Entregable No. </t>
  </si>
  <si>
    <t>Descripción del bien, producto o servicio PACTADO</t>
  </si>
  <si>
    <t>Descripción del bien, producto o servicio RECIBIDO</t>
  </si>
  <si>
    <t>Fecha Recibido</t>
  </si>
  <si>
    <t>% acumulado entregables</t>
  </si>
  <si>
    <t>G. REQUERIMIENTOS ENVIADOS AL CONTRATISTA</t>
  </si>
  <si>
    <t>Fecha presentación requerimiento</t>
  </si>
  <si>
    <t>Descripción (Causas, hechos)</t>
  </si>
  <si>
    <t>Alternativas de solución</t>
  </si>
  <si>
    <t>Acciones y/o compromisos adelantados por el contratista como respuesta</t>
  </si>
  <si>
    <t>Fecha solución</t>
  </si>
  <si>
    <t>Resultados</t>
  </si>
  <si>
    <t>FIRMAS</t>
  </si>
  <si>
    <t>Firma</t>
  </si>
  <si>
    <t>Nombre</t>
  </si>
  <si>
    <t xml:space="preserve">                       RODRIGO JOSE ZABALETA BAÑOL</t>
  </si>
  <si>
    <t>Cargo</t>
  </si>
  <si>
    <t>Supervisor Administrativo, financiero, contable y jurídico - Profesional Universitario Grado 13</t>
  </si>
  <si>
    <t>Elaboró</t>
  </si>
  <si>
    <t xml:space="preserve">Revisó: </t>
  </si>
  <si>
    <t>DIANA CAROLINA RODRIGUEZ RAMOS</t>
  </si>
  <si>
    <t xml:space="preserve">Aprobó: </t>
  </si>
  <si>
    <t>DIRECCION EJECUTIVA DE ADMINISTRACION JUDICIAL</t>
  </si>
  <si>
    <t>INFORME DE SUPERVISION TÉCNICA, ADMINISTRATIVA, FINANCIERA, CONTABLE Y JURÍDICA</t>
  </si>
  <si>
    <t>Fecha de Presentación del informe</t>
  </si>
  <si>
    <t>Período del Informe - Entregable No.</t>
  </si>
  <si>
    <t xml:space="preserve">Contratista </t>
  </si>
  <si>
    <t xml:space="preserve">Pago No. </t>
  </si>
  <si>
    <t>Objeto contractual</t>
  </si>
  <si>
    <t>Nombres Supervisores</t>
  </si>
  <si>
    <t>Sup. Técnica</t>
  </si>
  <si>
    <t>Sup. AFJC</t>
  </si>
  <si>
    <t>CONTRATO / CONVENIO</t>
  </si>
  <si>
    <t xml:space="preserve">No. Interno </t>
  </si>
  <si>
    <t>No. SECOP o TEVC (Si aplica)</t>
  </si>
  <si>
    <t>Tipo</t>
  </si>
  <si>
    <t>Valor Inicial del Contrato</t>
  </si>
  <si>
    <t xml:space="preserve">Póliza No. </t>
  </si>
  <si>
    <t>Vigencia póliza:</t>
  </si>
  <si>
    <t>CONTRATO</t>
  </si>
  <si>
    <t>Fecha de suscripción</t>
  </si>
  <si>
    <r>
      <t>Fecha de inicio</t>
    </r>
    <r>
      <rPr>
        <sz val="11"/>
        <rFont val="Arial"/>
        <family val="2"/>
      </rPr>
      <t xml:space="preserve"> </t>
    </r>
  </si>
  <si>
    <r>
      <t xml:space="preserve">Modificación No. </t>
    </r>
    <r>
      <rPr>
        <sz val="11"/>
        <rFont val="Arial"/>
        <family val="2"/>
      </rPr>
      <t>(consecutivo)</t>
    </r>
  </si>
  <si>
    <r>
      <t xml:space="preserve">Valor
</t>
    </r>
    <r>
      <rPr>
        <sz val="11"/>
        <rFont val="Arial"/>
        <family val="2"/>
      </rPr>
      <t>(Si aplica)</t>
    </r>
  </si>
  <si>
    <r>
      <t xml:space="preserve">Desde
</t>
    </r>
    <r>
      <rPr>
        <sz val="11"/>
        <rFont val="Arial"/>
        <family val="2"/>
      </rPr>
      <t>(AAAA-MM-DD)</t>
    </r>
    <r>
      <rPr>
        <b/>
        <sz val="11"/>
        <rFont val="Arial"/>
        <family val="2"/>
      </rPr>
      <t xml:space="preserve"> </t>
    </r>
  </si>
  <si>
    <r>
      <t xml:space="preserve">Hasta
</t>
    </r>
    <r>
      <rPr>
        <sz val="11"/>
        <rFont val="Arial"/>
        <family val="2"/>
      </rPr>
      <t>(AAAA-MM-DD)</t>
    </r>
  </si>
  <si>
    <r>
      <t xml:space="preserve">Tiempo
</t>
    </r>
    <r>
      <rPr>
        <sz val="11"/>
        <rFont val="Arial"/>
        <family val="2"/>
      </rPr>
      <t>(años, meses y días)</t>
    </r>
  </si>
  <si>
    <r>
      <t xml:space="preserve">Comentarios / Observaciones
</t>
    </r>
    <r>
      <rPr>
        <sz val="11"/>
        <rFont val="Arial"/>
        <family val="2"/>
      </rPr>
      <t>(Registrar #RP, #CDP y Unidad Ejecutora, en caso de adiciones o reducciones)</t>
    </r>
  </si>
  <si>
    <t>C. INFORMACIÓN FINANCIERA</t>
  </si>
  <si>
    <r>
      <t xml:space="preserve">Rubro(s) </t>
    </r>
    <r>
      <rPr>
        <sz val="11"/>
        <color rgb="FF000000"/>
        <rFont val="Arial"/>
        <family val="2"/>
      </rPr>
      <t>(Posición catálogo del gasto)</t>
    </r>
  </si>
  <si>
    <t>No. RP</t>
  </si>
  <si>
    <t>Fecha del RP</t>
  </si>
  <si>
    <t>Valor RP</t>
  </si>
  <si>
    <t>Total Pagos Realizados con el RP</t>
  </si>
  <si>
    <t>% de Ejecución del RP</t>
  </si>
  <si>
    <t>Liberaciones</t>
  </si>
  <si>
    <t>Saldo Por Utilizar RP</t>
  </si>
  <si>
    <t xml:space="preserve">Total </t>
  </si>
  <si>
    <t>Total</t>
  </si>
  <si>
    <t>Valor inicial del contrato</t>
  </si>
  <si>
    <t xml:space="preserve">   Valor Adiciones o Reucciones</t>
  </si>
  <si>
    <r>
      <t>Valor anticipo</t>
    </r>
    <r>
      <rPr>
        <sz val="11"/>
        <rFont val="Arial"/>
        <family val="2"/>
      </rPr>
      <t xml:space="preserve"> (Si aplica)</t>
    </r>
  </si>
  <si>
    <t>II. AMORTIZACIÓN ANTICIPO (si aplica)</t>
  </si>
  <si>
    <t>RP</t>
  </si>
  <si>
    <t>Sub-Unidad</t>
  </si>
  <si>
    <t>Rubro</t>
  </si>
  <si>
    <t>Fecha del Pago</t>
  </si>
  <si>
    <r>
      <t xml:space="preserve">No. Orden de Pago </t>
    </r>
    <r>
      <rPr>
        <sz val="11"/>
        <rFont val="Arial"/>
        <family val="2"/>
      </rPr>
      <t>(SIIF)</t>
    </r>
  </si>
  <si>
    <t>Valor Orden de Pago SIIF</t>
  </si>
  <si>
    <t>Factura No. - Cuenta de Cobro</t>
  </si>
  <si>
    <t>Porcentaje Valor Pagado</t>
  </si>
  <si>
    <t>Soporte/Actividad</t>
  </si>
  <si>
    <t>Total Porcentaje Ejecución Financiera</t>
  </si>
  <si>
    <t>Para el caso de convenios interadministrativos y otros relacionados, se deberán anexar todos los soportes adicionales solicitados por el supervisor y/o interventor. 
(Facturas, comprobantes de pago de rendimientos, de acuerdo con el formato establecido)</t>
  </si>
  <si>
    <r>
      <t xml:space="preserve">D. CUMPLIMIENTO DE LAS OBLIGACIONES </t>
    </r>
    <r>
      <rPr>
        <b/>
        <u/>
        <sz val="11"/>
        <rFont val="Arial"/>
        <family val="2"/>
      </rPr>
      <t>DURANTE EL PERIODO REPORTADO</t>
    </r>
  </si>
  <si>
    <t>Obligaciones contractuales</t>
  </si>
  <si>
    <t>Obligación Especifica</t>
  </si>
  <si>
    <t>Factura  No. /Cuenta de Cobro No.</t>
  </si>
  <si>
    <t>Valor factura - Valor a Cobrar</t>
  </si>
  <si>
    <t>Sub-unidad Ejecutora</t>
  </si>
  <si>
    <t>% del Pago a realizar</t>
  </si>
  <si>
    <t>Total de pagos solicitados al corte del informe</t>
  </si>
  <si>
    <t>% Total de pagos solicitados al corte del informe</t>
  </si>
  <si>
    <t>% Ejecución Fisica del Contrato al corte de este informe:</t>
  </si>
  <si>
    <t>E. CONCEPTO DE LA SUPERVISIÓN TÉCNICA, ADMINISTRATIVA, FINANCIERA, CONTABLE Y JURÍDICA</t>
  </si>
  <si>
    <t>¿El contrato se está ejecutando normalmente?</t>
  </si>
  <si>
    <t>¿El contrato presenta retraso?</t>
  </si>
  <si>
    <t>¿La prestación del objeto contratado cumple con las especificaciones y obligaciones pactadas?</t>
  </si>
  <si>
    <t>I. Resumen ejecución del contrato:</t>
  </si>
  <si>
    <t>II. Resumen asuntos pendientes del contratista:</t>
  </si>
  <si>
    <t>III. Matriz de Riesgo (Seguimiento Mensual)</t>
  </si>
  <si>
    <t>¿Se configuró algún riesgo contemplado en la matriz?</t>
  </si>
  <si>
    <r>
      <rPr>
        <b/>
        <sz val="11"/>
        <color theme="1"/>
        <rFont val="Arial"/>
        <family val="2"/>
      </rPr>
      <t>DESCRIPCION SEGUIMIENTO A MATRIZ DE RIESGO (S).</t>
    </r>
    <r>
      <rPr>
        <b/>
        <sz val="11"/>
        <color rgb="FFFF0000"/>
        <rFont val="Arial"/>
        <family val="2"/>
      </rPr>
      <t xml:space="preserve"> Describir riesgo configurado, en caso de señalar la opción SI y medidas a adoptar y/o adoptadas para mitigarlo.
</t>
    </r>
  </si>
  <si>
    <t xml:space="preserve">   IV Validación de Pagos de Salarios, Aportes Parafiscales y Seguridad Social</t>
  </si>
  <si>
    <t>Declaración Juramentada o Certificación de Parafiscales (Si Aplica)</t>
  </si>
  <si>
    <t>Fecha Certificación o Declaración Juramentada</t>
  </si>
  <si>
    <t>Certificado antecedentes Revisor Fiscal (Si aplica)</t>
  </si>
  <si>
    <t>Fecha certificado antecedentes Revisor Fiscal (Si aplica)</t>
  </si>
  <si>
    <t>Nombre de quien expide certificado y/o declaración juramentada (Si aplica</t>
  </si>
  <si>
    <t>Mes de la Planilla de Pago Seguridad Social (Si aplica)</t>
  </si>
  <si>
    <t>No. de la Planilla de Pago Seguridad Social (Si aplica)</t>
  </si>
  <si>
    <t>¿Validación de la Planilla del Pago de Seguridad Social? (Si aplica)</t>
  </si>
  <si>
    <t xml:space="preserve">¿El contrato tiene Personal de trabajo?       </t>
  </si>
  <si>
    <t>¿Cantidad del Personal de trabajo del Contrato?</t>
  </si>
  <si>
    <r>
      <t xml:space="preserve">Observación: </t>
    </r>
    <r>
      <rPr>
        <b/>
        <sz val="11"/>
        <color rgb="FFFF0000"/>
        <rFont val="Arial"/>
        <family val="2"/>
      </rPr>
      <t>(Planilla)</t>
    </r>
    <r>
      <rPr>
        <b/>
        <sz val="11"/>
        <rFont val="Arial"/>
        <family val="2"/>
      </rPr>
      <t xml:space="preserve">
</t>
    </r>
  </si>
  <si>
    <t>V. Observaciones:</t>
  </si>
  <si>
    <t>UNIDAD</t>
  </si>
  <si>
    <t>RP AFECTAR</t>
  </si>
  <si>
    <t>FACTURA</t>
  </si>
  <si>
    <t xml:space="preserve">VALOR </t>
  </si>
  <si>
    <t>27-01-02-000</t>
  </si>
  <si>
    <t>TOTAL A PAGAR</t>
  </si>
  <si>
    <t>F. SUSCRIPCIÓN DEL INFORME</t>
  </si>
  <si>
    <t>Supervisor</t>
  </si>
  <si>
    <t xml:space="preserve">Código: F-XXXX-XX
Versión: XX
Fecha de aprobación: dd/mm/aaaa
Página 1 de
</t>
  </si>
  <si>
    <t>Período del Informe y/ Entregable</t>
  </si>
  <si>
    <t xml:space="preserve">Pago Realizados No. </t>
  </si>
  <si>
    <r>
      <t xml:space="preserve">Fecha de terminación </t>
    </r>
    <r>
      <rPr>
        <sz val="10"/>
        <rFont val="Arial"/>
        <family val="2"/>
      </rPr>
      <t>(inicialmente pactada)</t>
    </r>
  </si>
  <si>
    <r>
      <t>Fecha de inicio</t>
    </r>
    <r>
      <rPr>
        <sz val="10"/>
        <rFont val="Arial"/>
        <family val="2"/>
      </rPr>
      <t xml:space="preserve"> </t>
    </r>
  </si>
  <si>
    <r>
      <t xml:space="preserve">Fecha final </t>
    </r>
    <r>
      <rPr>
        <sz val="10"/>
        <rFont val="Arial"/>
        <family val="2"/>
      </rPr>
      <t>(incluídas prórrogas, si aplica)</t>
    </r>
  </si>
  <si>
    <t>MATRIZ DE CONTROL DE PAGOS</t>
  </si>
  <si>
    <t>Contrato N°</t>
  </si>
  <si>
    <t>No. Interno</t>
  </si>
  <si>
    <t>082 de 2023</t>
  </si>
  <si>
    <t>Objeto</t>
  </si>
  <si>
    <t>Proceso de selección</t>
  </si>
  <si>
    <t>Dirección</t>
  </si>
  <si>
    <t>Avenida Calle 26 No 96J-66  Bogotá</t>
  </si>
  <si>
    <t>e-mail</t>
  </si>
  <si>
    <t>contabilidad@detectacorp.com</t>
  </si>
  <si>
    <t>Teléfono</t>
  </si>
  <si>
    <t>(601) 2968900</t>
  </si>
  <si>
    <r>
      <t xml:space="preserve">Fecha terminación  </t>
    </r>
    <r>
      <rPr>
        <sz val="10"/>
        <rFont val="Arial"/>
        <family val="2"/>
      </rPr>
      <t>(inicialmente pactada)</t>
    </r>
  </si>
  <si>
    <r>
      <t>Fecha  de inicio</t>
    </r>
    <r>
      <rPr>
        <sz val="10"/>
        <rFont val="Arial"/>
        <family val="2"/>
      </rPr>
      <t xml:space="preserve"> </t>
    </r>
  </si>
  <si>
    <r>
      <t xml:space="preserve">Terminación definitiva
</t>
    </r>
    <r>
      <rPr>
        <sz val="10"/>
        <rFont val="Arial"/>
        <family val="2"/>
      </rPr>
      <t>(incluídas prórrogas, si aplica)</t>
    </r>
  </si>
  <si>
    <t xml:space="preserve"> </t>
  </si>
  <si>
    <t>C-2701-0800-36-0-2701048-021</t>
  </si>
  <si>
    <t>Valor inicial</t>
  </si>
  <si>
    <t>Valor adiciones</t>
  </si>
  <si>
    <t>Valor total</t>
  </si>
  <si>
    <t>Forma de pago</t>
  </si>
  <si>
    <t>De acuerdo a lo pactado en el contrato.</t>
  </si>
  <si>
    <t>Fecha oportuna Liquidación</t>
  </si>
  <si>
    <t>02</t>
  </si>
  <si>
    <t>03</t>
  </si>
  <si>
    <t>04</t>
  </si>
  <si>
    <t>05</t>
  </si>
  <si>
    <t>08</t>
  </si>
  <si>
    <t>09</t>
  </si>
  <si>
    <t>FECHA RADICADO EN OLIMPIA IT</t>
  </si>
  <si>
    <t>FECHA APROBACIÓN SUPERVISOR (en olimpia IT)</t>
  </si>
  <si>
    <t>PERÍODO FACTURADO</t>
  </si>
  <si>
    <t>MEMORANDO PAGO</t>
  </si>
  <si>
    <t>OBLIGACIÓN</t>
  </si>
  <si>
    <t>ORDEN DE PAGO SIIF</t>
  </si>
  <si>
    <t>FECHA</t>
  </si>
  <si>
    <t>ORDEN DE PAGO SIIF UNIDAD 03</t>
  </si>
  <si>
    <t>ORDEN DE PAGO SIIF UNIDAD 04</t>
  </si>
  <si>
    <t>ORDEN DE PAGO SIIF UNIDAD 05</t>
  </si>
  <si>
    <t xml:space="preserve">No. </t>
  </si>
  <si>
    <t>RP VIGENCIA</t>
  </si>
  <si>
    <t>VALOR</t>
  </si>
  <si>
    <t>VALOR FACTURADO</t>
  </si>
  <si>
    <t xml:space="preserve">  </t>
  </si>
  <si>
    <t xml:space="preserve">SALDO </t>
  </si>
  <si>
    <t>FACTURADO - PAGADO</t>
  </si>
  <si>
    <t>EJECUCION FISICA</t>
  </si>
  <si>
    <t xml:space="preserve">TIPO DE MODIFICACIÓN </t>
  </si>
  <si>
    <t>RANGO MAX Y MIN</t>
  </si>
  <si>
    <t>Fórmula conteo tiempo (quitando datos en ceros)</t>
  </si>
  <si>
    <t>MODALIDAD DE SELECCIÓN</t>
  </si>
  <si>
    <t>UNIDADES EJECUTORAS</t>
  </si>
  <si>
    <t>AMPAROS</t>
  </si>
  <si>
    <t>01/01/2000</t>
  </si>
  <si>
    <t>.=SI(SIFECHA(fecha inicial,fecha final,"y")=0,"", SIFECHA(fecha inicial,fecha final,"y") &amp; " años ") &amp; SI(SIFECHA(fecha inicial,fecha final,"ym")=0,"",SIFECHA(fecha inicial,fecha final,"ym") &amp; " meses ") &amp; SI(SIFECHA(fecha inicial,fecha final,"md")=0,"",SIFECHA(fecha inicial,fecha final,"md") &amp; " días")</t>
  </si>
  <si>
    <t>LICITACIÓN PÚBLICA</t>
  </si>
  <si>
    <t>31/12/2050</t>
  </si>
  <si>
    <t>SELECCIÓN ABREVIADA MENOR CUANTÍA</t>
  </si>
  <si>
    <t>27-01-03-000</t>
  </si>
  <si>
    <t>Responsabilidad Civil Extracontractual</t>
  </si>
  <si>
    <t>SELECCIÓN ABREVIADA SUBASTA INVERSA</t>
  </si>
  <si>
    <t>27-01-04-000</t>
  </si>
  <si>
    <t>Buen manejo y correcta inversión del anticipo</t>
  </si>
  <si>
    <t>SUSPENSIÓN</t>
  </si>
  <si>
    <t>SELECCIÓN ABREVIADA AMP</t>
  </si>
  <si>
    <t>27-01-05-000</t>
  </si>
  <si>
    <t>Pago anticipado</t>
  </si>
  <si>
    <t>REINICIO</t>
  </si>
  <si>
    <t>MÍNIMA CUANTÍA</t>
  </si>
  <si>
    <t>27-01-08-000</t>
  </si>
  <si>
    <t>GRANDES SUPERFICIES TVEC</t>
  </si>
  <si>
    <t>27-01-09-000</t>
  </si>
  <si>
    <t>Estabilidad y calidad de la obra</t>
  </si>
  <si>
    <t>CAMBIO DE SUPERVISIÓN</t>
  </si>
  <si>
    <t>27-01-02-032</t>
  </si>
  <si>
    <t xml:space="preserve">Condicionante </t>
  </si>
  <si>
    <t>CONCURSO DE MÉRITOS</t>
  </si>
  <si>
    <t>27-01-01-200</t>
  </si>
  <si>
    <t>27-01-01-300</t>
  </si>
  <si>
    <t>27-01-01-400</t>
  </si>
  <si>
    <t>27-01-01-500</t>
  </si>
  <si>
    <t>27-01-01-800</t>
  </si>
  <si>
    <t>CONVENIO</t>
  </si>
  <si>
    <t>27-01-01-900</t>
  </si>
  <si>
    <t xml:space="preserve">PRESTACIÓN DE SERVICIOS </t>
  </si>
  <si>
    <r>
      <t xml:space="preserve">Fecha de terminación </t>
    </r>
    <r>
      <rPr>
        <sz val="11"/>
        <rFont val="Arial"/>
        <family val="2"/>
      </rPr>
      <t>(inicialmente pactada)</t>
    </r>
  </si>
  <si>
    <r>
      <t xml:space="preserve">Fecha final </t>
    </r>
    <r>
      <rPr>
        <sz val="11"/>
        <rFont val="Arial"/>
        <family val="2"/>
      </rPr>
      <t>(incluídas prórrogas, si aplica)</t>
    </r>
  </si>
  <si>
    <t xml:space="preserve"> MELINA DE LOS ANGELES ROBLEDO DE LA HOZ</t>
  </si>
  <si>
    <t xml:space="preserve">N/A </t>
  </si>
  <si>
    <t>Adquisición de botiquines tipo B para dotar los despachos judiciales a cargo de la Dirección Ejecutiva Seccional de Administración Judicial Barranquilla.</t>
  </si>
  <si>
    <t>025-2025</t>
  </si>
  <si>
    <t>ORDEN DE COMPRA NO.158501</t>
  </si>
  <si>
    <t>SHALOM GES S.A.S.</t>
  </si>
  <si>
    <t>Treinta ( 30) Dias</t>
  </si>
  <si>
    <t>Veintisiete ( 27) DIAS</t>
  </si>
  <si>
    <t>A-02-02-01-003-005 OTROS PRODUCTOS QUÍMICOS; FIBRAS ARTIFICIALES (O FIBRAS INDUSTRIALES HECHAS POR EL HOMBRE)</t>
  </si>
  <si>
    <t>61725</t>
  </si>
  <si>
    <t>2025-12-23</t>
  </si>
  <si>
    <t>Adquisición de botiquines tipo B para dotar los despachos judiciales a cargo de la Dirección Ejecutiva Seccional de Administración Judicial Barranquilla</t>
  </si>
  <si>
    <t xml:space="preserve">Entrega a satisfacción de los Botiquines </t>
  </si>
  <si>
    <t>FVSH3504</t>
  </si>
  <si>
    <t xml:space="preserve">MELINA DE LOS ANGELES ROBLEDO  DE LA HOZ </t>
  </si>
  <si>
    <t xml:space="preserve">Profesional Universitario, Grado 12
Coordinadora Del Área de Talento Humano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</si>
</sst>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 #,##0;\-&quot;$&quot;\ #,##0"/>
    <numFmt numFmtId="7" formatCode="&quot;$&quot;\ #,##0.00;\-&quot;$&quot;\ #,##0.00"/>
    <numFmt numFmtId="164" formatCode="&quot;$&quot;#,##0;\-&quot;$&quot;#,##0"/>
    <numFmt numFmtId="165" formatCode="_-&quot;$&quot;* #,##0.00_-;\-&quot;$&quot;* #,##0.00_-;_-&quot;$&quot;* &quot;-&quot;??_-;_-@_-"/>
    <numFmt numFmtId="166" formatCode="_-&quot;$&quot;* #,##0_-;\-&quot;$&quot;* #,##0_-;_-&quot;$&quot;* &quot;-&quot;??_-;_-@_-"/>
    <numFmt numFmtId="167" formatCode="[$-240A]d&quot; de &quot;mmmm&quot; de &quot;yyyy;@"/>
    <numFmt numFmtId="168" formatCode="&quot;$&quot;\ #,##0.00"/>
    <numFmt numFmtId="169" formatCode="_ * #,##0.00_ ;_ * \-#,##0.00_ ;_ * &quot;-&quot;??_ ;_ @_ "/>
    <numFmt numFmtId="170" formatCode="_ &quot;$&quot;\ * #,##0.00_ ;_ &quot;$&quot;\ * \-#,##0.00_ ;_ &quot;$&quot;\ * &quot;-&quot;??_ ;_ @_ "/>
    <numFmt numFmtId="171" formatCode="_ &quot;$&quot;\ * #,##0_ ;_ &quot;$&quot;\ * \-#,##0_ ;_ &quot;$&quot;\ * &quot;-&quot;??_ ;_ @_ "/>
    <numFmt numFmtId="172" formatCode="d/mm/yyyy;@"/>
    <numFmt numFmtId="173" formatCode="&quot;$&quot;#,##0"/>
    <numFmt numFmtId="174" formatCode="0.0%"/>
    <numFmt numFmtId="175" formatCode="yyyy/mm/dd;@"/>
    <numFmt numFmtId="176" formatCode="dd/mm/yyyy;@"/>
    <numFmt numFmtId="177" formatCode="_-* #,##0.00\ _P_t_s_-;\-* #,##0.00\ _P_t_s_-;_-* &quot;-&quot;??\ _P_t_s_-;_-@_-"/>
    <numFmt numFmtId="178" formatCode="[$-C0A]d\ &quot;de&quot;\ mmmm\ &quot;de&quot;\ yyyy;@"/>
    <numFmt numFmtId="179" formatCode="dd/mm/yy;@"/>
    <numFmt numFmtId="180" formatCode="&quot;$&quot;\ #,##0"/>
    <numFmt numFmtId="181" formatCode="yyyy\-mm\-dd;@"/>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8"/>
      <name val="Arial"/>
      <family val="2"/>
    </font>
    <font>
      <sz val="10"/>
      <name val="Arial"/>
      <family val="2"/>
    </font>
    <font>
      <b/>
      <i/>
      <sz val="8"/>
      <name val="Arial"/>
      <family val="2"/>
    </font>
    <font>
      <b/>
      <sz val="12"/>
      <name val="Arial"/>
      <family val="2"/>
    </font>
    <font>
      <b/>
      <sz val="10"/>
      <name val="Arial"/>
      <family val="2"/>
    </font>
    <font>
      <b/>
      <sz val="8"/>
      <name val="Arial"/>
      <family val="2"/>
    </font>
    <font>
      <sz val="7"/>
      <name val="Arial"/>
      <family val="2"/>
    </font>
    <font>
      <sz val="8"/>
      <color rgb="FFFF0000"/>
      <name val="Arial"/>
      <family val="2"/>
    </font>
    <font>
      <b/>
      <sz val="6"/>
      <name val="Arial"/>
      <family val="2"/>
    </font>
    <font>
      <sz val="9"/>
      <name val="Arial"/>
      <family val="2"/>
    </font>
    <font>
      <b/>
      <sz val="7"/>
      <name val="Arial"/>
      <family val="2"/>
    </font>
    <font>
      <sz val="6"/>
      <name val="Arial"/>
      <family val="2"/>
    </font>
    <font>
      <b/>
      <sz val="22"/>
      <name val="Arial"/>
      <family val="2"/>
    </font>
    <font>
      <b/>
      <sz val="7"/>
      <color theme="1"/>
      <name val="Arial"/>
      <family val="2"/>
    </font>
    <font>
      <sz val="7"/>
      <color theme="1"/>
      <name val="Arial"/>
      <family val="2"/>
    </font>
    <font>
      <sz val="10"/>
      <color theme="1"/>
      <name val="Arial"/>
      <family val="2"/>
    </font>
    <font>
      <u/>
      <sz val="10"/>
      <color theme="10"/>
      <name val="Arial"/>
      <family val="2"/>
    </font>
    <font>
      <b/>
      <sz val="9"/>
      <name val="Arial"/>
      <family val="2"/>
    </font>
    <font>
      <b/>
      <sz val="9"/>
      <name val="Calibri"/>
      <family val="2"/>
    </font>
    <font>
      <sz val="9"/>
      <name val="Calibri"/>
      <family val="2"/>
    </font>
    <font>
      <b/>
      <sz val="14"/>
      <name val="Arial"/>
      <family val="2"/>
    </font>
    <font>
      <b/>
      <sz val="11"/>
      <name val="Arial"/>
      <family val="2"/>
    </font>
    <font>
      <b/>
      <sz val="10"/>
      <color rgb="FFC00000"/>
      <name val="Arial"/>
      <family val="2"/>
    </font>
    <font>
      <b/>
      <sz val="9"/>
      <color theme="5" tint="-0.499984740745262"/>
      <name val="Arial"/>
      <family val="2"/>
    </font>
    <font>
      <sz val="9"/>
      <color theme="5" tint="-0.499984740745262"/>
      <name val="Arial"/>
      <family val="2"/>
    </font>
    <font>
      <b/>
      <i/>
      <sz val="12"/>
      <name val="Arial"/>
      <family val="2"/>
    </font>
    <font>
      <b/>
      <sz val="9"/>
      <color indexed="8"/>
      <name val="Arial"/>
      <family val="2"/>
    </font>
    <font>
      <sz val="7"/>
      <color rgb="FF000000"/>
      <name val="Arial"/>
      <family val="2"/>
    </font>
    <font>
      <b/>
      <sz val="16"/>
      <name val="Arial"/>
      <family val="2"/>
    </font>
    <font>
      <sz val="8"/>
      <color theme="5" tint="-0.499984740745262"/>
      <name val="Arial"/>
      <family val="2"/>
    </font>
    <font>
      <u/>
      <sz val="8"/>
      <color theme="10"/>
      <name val="Arial"/>
      <family val="2"/>
    </font>
    <font>
      <b/>
      <sz val="10"/>
      <color indexed="8"/>
      <name val="Arial"/>
      <family val="2"/>
    </font>
    <font>
      <sz val="8"/>
      <color indexed="8"/>
      <name val="Arial"/>
      <family val="2"/>
    </font>
    <font>
      <sz val="8"/>
      <color theme="1"/>
      <name val="Arial"/>
      <family val="2"/>
    </font>
    <font>
      <sz val="10"/>
      <color rgb="FFFF0000"/>
      <name val="Arial"/>
      <family val="2"/>
    </font>
    <font>
      <b/>
      <sz val="10"/>
      <color rgb="FFFF0000"/>
      <name val="Arial"/>
      <family val="2"/>
    </font>
    <font>
      <sz val="10"/>
      <color indexed="8"/>
      <name val="Arial"/>
      <family val="2"/>
    </font>
    <font>
      <b/>
      <sz val="11"/>
      <name val="Arial"/>
      <family val="2"/>
    </font>
    <font>
      <sz val="11"/>
      <name val="Arial"/>
      <family val="2"/>
    </font>
    <font>
      <b/>
      <sz val="11"/>
      <color rgb="FFC00000"/>
      <name val="Arial"/>
      <family val="2"/>
    </font>
    <font>
      <sz val="11"/>
      <color rgb="FFC00000"/>
      <name val="Arial"/>
      <family val="2"/>
    </font>
    <font>
      <b/>
      <sz val="11"/>
      <color indexed="8"/>
      <name val="Arial"/>
      <family val="2"/>
    </font>
    <font>
      <sz val="11"/>
      <color rgb="FF000000"/>
      <name val="Arial"/>
      <family val="2"/>
    </font>
    <font>
      <sz val="11"/>
      <color indexed="8"/>
      <name val="Arial"/>
      <family val="2"/>
    </font>
    <font>
      <b/>
      <sz val="11"/>
      <color theme="5" tint="-0.499984740745262"/>
      <name val="Arial"/>
      <family val="2"/>
    </font>
    <font>
      <i/>
      <sz val="11"/>
      <name val="Arial"/>
      <family val="2"/>
    </font>
    <font>
      <b/>
      <u/>
      <sz val="11"/>
      <name val="Arial"/>
      <family val="2"/>
    </font>
    <font>
      <sz val="11"/>
      <color theme="1"/>
      <name val="Arial"/>
      <family val="2"/>
    </font>
    <font>
      <b/>
      <sz val="11"/>
      <color theme="1"/>
      <name val="Arial"/>
      <family val="2"/>
    </font>
    <font>
      <b/>
      <sz val="11"/>
      <color rgb="FFFF0000"/>
      <name val="Arial"/>
      <family val="2"/>
    </font>
    <font>
      <sz val="8"/>
      <color rgb="FF000000"/>
      <name val="Segoe UI"/>
      <family val="2"/>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2"/>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style="hair">
        <color theme="1" tint="0.34998626667073579"/>
      </right>
      <top style="hair">
        <color theme="1" tint="0.34998626667073579"/>
      </top>
      <bottom/>
      <diagonal/>
    </border>
    <border>
      <left/>
      <right style="hair">
        <color theme="1" tint="0.34998626667073579"/>
      </right>
      <top/>
      <bottom/>
      <diagonal/>
    </border>
    <border>
      <left/>
      <right/>
      <top/>
      <bottom style="hair">
        <color theme="1" tint="0.34998626667073579"/>
      </bottom>
      <diagonal/>
    </border>
    <border>
      <left/>
      <right style="hair">
        <color theme="1" tint="0.34998626667073579"/>
      </right>
      <top/>
      <bottom style="hair">
        <color theme="1" tint="0.34998626667073579"/>
      </bottom>
      <diagonal/>
    </border>
    <border>
      <left style="hair">
        <color theme="1" tint="0.34998626667073579"/>
      </left>
      <right style="hair">
        <color theme="1" tint="0.34998626667073579"/>
      </right>
      <top style="hair">
        <color theme="1" tint="0.34998626667073579"/>
      </top>
      <bottom/>
      <diagonal/>
    </border>
    <border>
      <left style="hair">
        <color theme="1" tint="0.34998626667073579"/>
      </left>
      <right/>
      <top style="hair">
        <color theme="1" tint="0.34998626667073579"/>
      </top>
      <bottom/>
      <diagonal/>
    </border>
    <border>
      <left style="hair">
        <color theme="1" tint="0.34998626667073579"/>
      </left>
      <right/>
      <top/>
      <bottom style="hair">
        <color theme="1" tint="0.34998626667073579"/>
      </bottom>
      <diagonal/>
    </border>
    <border>
      <left style="hair">
        <color theme="1" tint="0.34998626667073579"/>
      </left>
      <right/>
      <top/>
      <bottom/>
      <diagonal/>
    </border>
    <border>
      <left style="hair">
        <color theme="1" tint="0.34998626667073579"/>
      </left>
      <right style="hair">
        <color theme="1" tint="0.34998626667073579"/>
      </right>
      <top/>
      <bottom style="hair">
        <color theme="1" tint="0.34998626667073579"/>
      </bottom>
      <diagonal/>
    </border>
    <border>
      <left style="hair">
        <color indexed="64"/>
      </left>
      <right style="hair">
        <color indexed="64"/>
      </right>
      <top/>
      <bottom style="hair">
        <color indexed="64"/>
      </bottom>
      <diagonal/>
    </border>
    <border>
      <left style="hair">
        <color indexed="64"/>
      </left>
      <right/>
      <top style="hair">
        <color theme="1" tint="0.34998626667073579"/>
      </top>
      <bottom style="hair">
        <color theme="1" tint="0.34998626667073579"/>
      </bottom>
      <diagonal/>
    </border>
    <border>
      <left/>
      <right style="hair">
        <color indexed="64"/>
      </right>
      <top style="hair">
        <color theme="1" tint="0.34998626667073579"/>
      </top>
      <bottom style="hair">
        <color theme="1" tint="0.34998626667073579"/>
      </bottom>
      <diagonal/>
    </border>
    <border>
      <left/>
      <right style="hair">
        <color indexed="64"/>
      </right>
      <top/>
      <bottom style="hair">
        <color theme="1" tint="0.34998626667073579"/>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ashed">
        <color rgb="FF000000"/>
      </left>
      <right/>
      <top style="dashed">
        <color rgb="FF000000"/>
      </top>
      <bottom/>
      <diagonal/>
    </border>
    <border>
      <left/>
      <right/>
      <top style="dashed">
        <color rgb="FF000000"/>
      </top>
      <bottom/>
      <diagonal/>
    </border>
    <border>
      <left/>
      <right style="dashed">
        <color rgb="FF000000"/>
      </right>
      <top style="dashed">
        <color rgb="FF000000"/>
      </top>
      <bottom/>
      <diagonal/>
    </border>
    <border>
      <left style="dashed">
        <color rgb="FF000000"/>
      </left>
      <right/>
      <top/>
      <bottom style="dashed">
        <color rgb="FF000000"/>
      </bottom>
      <diagonal/>
    </border>
    <border>
      <left/>
      <right/>
      <top/>
      <bottom style="dashed">
        <color rgb="FF000000"/>
      </bottom>
      <diagonal/>
    </border>
    <border>
      <left/>
      <right style="dashed">
        <color rgb="FF000000"/>
      </right>
      <top/>
      <bottom style="dashed">
        <color rgb="FF000000"/>
      </bottom>
      <diagonal/>
    </border>
    <border>
      <left style="thin">
        <color rgb="FF000000"/>
      </left>
      <right style="thin">
        <color rgb="FF000000"/>
      </right>
      <top/>
      <bottom style="thin">
        <color rgb="FF000000"/>
      </bottom>
      <diagonal/>
    </border>
    <border>
      <left style="dashed">
        <color rgb="FF000000"/>
      </left>
      <right style="hair">
        <color theme="1" tint="0.34998626667073579"/>
      </right>
      <top style="dashed">
        <color rgb="FF000000"/>
      </top>
      <bottom style="hair">
        <color theme="1" tint="0.34998626667073579"/>
      </bottom>
      <diagonal/>
    </border>
    <border>
      <left style="hair">
        <color theme="1" tint="0.34998626667073579"/>
      </left>
      <right style="hair">
        <color theme="1" tint="0.34998626667073579"/>
      </right>
      <top style="dashed">
        <color rgb="FF000000"/>
      </top>
      <bottom/>
      <diagonal/>
    </border>
    <border>
      <left style="hair">
        <color theme="1" tint="0.34998626667073579"/>
      </left>
      <right/>
      <top style="dashed">
        <color rgb="FF000000"/>
      </top>
      <bottom/>
      <diagonal/>
    </border>
    <border>
      <left style="dashed">
        <color rgb="FF000000"/>
      </left>
      <right/>
      <top style="hair">
        <color theme="1" tint="0.34998626667073579"/>
      </top>
      <bottom style="hair">
        <color theme="1" tint="0.34998626667073579"/>
      </bottom>
      <diagonal/>
    </border>
    <border>
      <left style="dashed">
        <color rgb="FF000000"/>
      </left>
      <right/>
      <top style="hair">
        <color theme="1" tint="0.34998626667073579"/>
      </top>
      <bottom style="dashed">
        <color rgb="FF000000"/>
      </bottom>
      <diagonal/>
    </border>
    <border>
      <left/>
      <right style="dashed">
        <color rgb="FF000000"/>
      </right>
      <top style="dashed">
        <color rgb="FF000000"/>
      </top>
      <bottom style="hair">
        <color theme="1" tint="0.34998626667073579"/>
      </bottom>
      <diagonal/>
    </border>
    <border>
      <left/>
      <right style="dashed">
        <color rgb="FF000000"/>
      </right>
      <top style="hair">
        <color theme="1" tint="0.34998626667073579"/>
      </top>
      <bottom style="hair">
        <color theme="1" tint="0.34998626667073579"/>
      </bottom>
      <diagonal/>
    </border>
    <border>
      <left/>
      <right style="dashed">
        <color rgb="FF000000"/>
      </right>
      <top style="hair">
        <color theme="1" tint="0.34998626667073579"/>
      </top>
      <bottom style="dashed">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theme="1" tint="0.34998626667073579"/>
      </left>
      <right/>
      <top style="hair">
        <color indexed="64"/>
      </top>
      <bottom style="hair">
        <color theme="1" tint="0.34998626667073579"/>
      </bottom>
      <diagonal/>
    </border>
    <border>
      <left/>
      <right/>
      <top style="hair">
        <color indexed="64"/>
      </top>
      <bottom style="hair">
        <color theme="1" tint="0.34998626667073579"/>
      </bottom>
      <diagonal/>
    </border>
    <border>
      <left/>
      <right style="hair">
        <color theme="1" tint="0.34998626667073579"/>
      </right>
      <top style="hair">
        <color indexed="64"/>
      </top>
      <bottom style="hair">
        <color theme="1" tint="0.34998626667073579"/>
      </bottom>
      <diagonal/>
    </border>
    <border>
      <left style="thin">
        <color indexed="64"/>
      </left>
      <right/>
      <top style="hair">
        <color indexed="64"/>
      </top>
      <bottom/>
      <diagonal/>
    </border>
    <border>
      <left style="thin">
        <color indexed="64"/>
      </left>
      <right/>
      <top/>
      <bottom style="hair">
        <color indexed="64"/>
      </bottom>
      <diagonal/>
    </border>
  </borders>
  <cellStyleXfs count="18">
    <xf numFmtId="0" fontId="0" fillId="0" borderId="0" applyNumberFormat="0" applyFont="0" applyFill="0" applyBorder="0" applyAlignment="0" applyProtection="0">
      <alignment vertical="top"/>
    </xf>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7" fillId="0" borderId="0"/>
    <xf numFmtId="169" fontId="7" fillId="0" borderId="0" applyFont="0" applyFill="0" applyBorder="0" applyAlignment="0" applyProtection="0"/>
    <xf numFmtId="170" fontId="7" fillId="0" borderId="0" applyFont="0" applyFill="0" applyBorder="0" applyAlignment="0" applyProtection="0"/>
    <xf numFmtId="9" fontId="7" fillId="0" borderId="0" applyFont="0" applyFill="0" applyBorder="0" applyAlignment="0" applyProtection="0"/>
    <xf numFmtId="0" fontId="3" fillId="0" borderId="0"/>
    <xf numFmtId="165" fontId="4" fillId="0" borderId="0" applyFont="0" applyFill="0" applyBorder="0" applyAlignment="0" applyProtection="0"/>
    <xf numFmtId="0" fontId="2" fillId="0" borderId="0"/>
    <xf numFmtId="165" fontId="4" fillId="0" borderId="0" applyFont="0" applyFill="0" applyBorder="0" applyAlignment="0" applyProtection="0"/>
    <xf numFmtId="0" fontId="1" fillId="0" borderId="0"/>
    <xf numFmtId="0" fontId="22" fillId="0" borderId="0" applyNumberFormat="0" applyFill="0" applyBorder="0" applyAlignment="0" applyProtection="0"/>
    <xf numFmtId="177" fontId="7" fillId="0" borderId="0" applyFont="0" applyFill="0" applyBorder="0" applyAlignment="0" applyProtection="0"/>
    <xf numFmtId="177" fontId="4" fillId="0" borderId="0" applyFont="0" applyFill="0" applyBorder="0" applyAlignment="0" applyProtection="0"/>
    <xf numFmtId="0" fontId="22" fillId="0" borderId="0" applyNumberFormat="0" applyFill="0" applyBorder="0" applyAlignment="0" applyProtection="0">
      <alignment vertical="top"/>
    </xf>
  </cellStyleXfs>
  <cellXfs count="782">
    <xf numFmtId="0" fontId="4" fillId="0" borderId="0" xfId="0" applyNumberFormat="1" applyFont="1" applyFill="1" applyBorder="1" applyAlignment="1" applyProtection="1">
      <alignment vertical="top"/>
    </xf>
    <xf numFmtId="0" fontId="10" fillId="10" borderId="17" xfId="0" applyNumberFormat="1"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xf>
    <xf numFmtId="0" fontId="4" fillId="7" borderId="17" xfId="0" applyNumberFormat="1" applyFont="1" applyFill="1" applyBorder="1" applyAlignment="1" applyProtection="1">
      <alignment vertical="top"/>
    </xf>
    <xf numFmtId="0" fontId="10" fillId="8" borderId="17" xfId="0" applyNumberFormat="1" applyFont="1" applyFill="1" applyBorder="1" applyAlignment="1" applyProtection="1">
      <alignment horizontal="center" vertical="center"/>
    </xf>
    <xf numFmtId="0" fontId="4" fillId="8" borderId="17" xfId="0" applyNumberFormat="1" applyFont="1" applyFill="1" applyBorder="1" applyAlignment="1" applyProtection="1">
      <alignment horizontal="center" vertical="top"/>
    </xf>
    <xf numFmtId="0" fontId="10" fillId="9" borderId="17" xfId="0" applyNumberFormat="1" applyFont="1" applyFill="1" applyBorder="1" applyAlignment="1" applyProtection="1">
      <alignment horizontal="center" vertical="top" wrapText="1"/>
    </xf>
    <xf numFmtId="9" fontId="4" fillId="9" borderId="17" xfId="0" applyNumberFormat="1" applyFont="1" applyFill="1" applyBorder="1" applyAlignment="1" applyProtection="1">
      <alignment vertical="top"/>
    </xf>
    <xf numFmtId="0" fontId="10" fillId="9" borderId="0"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center" vertical="center"/>
    </xf>
    <xf numFmtId="0" fontId="4" fillId="0" borderId="19" xfId="0" applyNumberFormat="1" applyFont="1" applyFill="1" applyBorder="1" applyAlignment="1" applyProtection="1">
      <alignment vertical="top"/>
    </xf>
    <xf numFmtId="0" fontId="10" fillId="15" borderId="19" xfId="0" applyNumberFormat="1" applyFont="1" applyFill="1" applyBorder="1" applyAlignment="1" applyProtection="1">
      <alignment horizontal="center" vertical="center" wrapText="1"/>
    </xf>
    <xf numFmtId="14" fontId="4" fillId="0" borderId="17" xfId="0" applyNumberFormat="1" applyFont="1" applyFill="1" applyBorder="1" applyAlignment="1" applyProtection="1">
      <alignment vertical="top"/>
    </xf>
    <xf numFmtId="0" fontId="28" fillId="0" borderId="17"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vertical="top"/>
    </xf>
    <xf numFmtId="0" fontId="6" fillId="0" borderId="0" xfId="5" applyFont="1" applyAlignment="1" applyProtection="1">
      <alignment vertical="center"/>
      <protection locked="0"/>
    </xf>
    <xf numFmtId="0" fontId="8" fillId="0" borderId="0" xfId="5" applyFont="1" applyAlignment="1" applyProtection="1">
      <alignment vertical="center"/>
      <protection locked="0"/>
    </xf>
    <xf numFmtId="0" fontId="11" fillId="6" borderId="19" xfId="5" applyFont="1" applyFill="1" applyBorder="1" applyAlignment="1" applyProtection="1">
      <alignment horizontal="center" vertical="center" wrapText="1"/>
      <protection locked="0"/>
    </xf>
    <xf numFmtId="0" fontId="11" fillId="0" borderId="20" xfId="5" applyFont="1" applyBorder="1" applyAlignment="1" applyProtection="1">
      <alignment horizontal="center" vertical="center" wrapText="1"/>
      <protection locked="0"/>
    </xf>
    <xf numFmtId="0" fontId="11" fillId="6" borderId="0" xfId="5" applyFont="1" applyFill="1" applyAlignment="1" applyProtection="1">
      <alignment horizontal="center" vertical="center"/>
      <protection locked="0"/>
    </xf>
    <xf numFmtId="0" fontId="11" fillId="6" borderId="28" xfId="5" applyFont="1" applyFill="1" applyBorder="1" applyAlignment="1" applyProtection="1">
      <alignment horizontal="center" vertical="center"/>
      <protection locked="0"/>
    </xf>
    <xf numFmtId="0" fontId="11" fillId="6" borderId="20" xfId="5" applyFont="1" applyFill="1" applyBorder="1" applyAlignment="1" applyProtection="1">
      <alignment horizontal="center" vertical="center" wrapText="1"/>
      <protection locked="0"/>
    </xf>
    <xf numFmtId="0" fontId="6" fillId="0" borderId="17" xfId="5" applyFont="1" applyBorder="1" applyAlignment="1" applyProtection="1">
      <alignment horizontal="center" vertical="center"/>
      <protection locked="0"/>
    </xf>
    <xf numFmtId="0" fontId="6" fillId="0" borderId="19" xfId="5" applyFont="1" applyBorder="1" applyAlignment="1" applyProtection="1">
      <alignment horizontal="center" vertical="center"/>
      <protection locked="0"/>
    </xf>
    <xf numFmtId="0" fontId="6" fillId="0" borderId="20" xfId="5" applyFont="1" applyBorder="1" applyAlignment="1" applyProtection="1">
      <alignment horizontal="center" vertical="center"/>
      <protection locked="0"/>
    </xf>
    <xf numFmtId="0" fontId="6" fillId="0" borderId="19" xfId="5" applyFont="1" applyBorder="1" applyAlignment="1" applyProtection="1">
      <alignment horizontal="center" vertical="center" wrapText="1"/>
      <protection locked="0"/>
    </xf>
    <xf numFmtId="0" fontId="11" fillId="6" borderId="28" xfId="5" applyFont="1" applyFill="1" applyBorder="1" applyAlignment="1" applyProtection="1">
      <alignment horizontal="center" vertical="center" wrapText="1"/>
      <protection locked="0"/>
    </xf>
    <xf numFmtId="0" fontId="11" fillId="0" borderId="0" xfId="5" applyFont="1" applyAlignment="1" applyProtection="1">
      <alignment horizontal="center" vertical="center" wrapText="1"/>
      <protection locked="0"/>
    </xf>
    <xf numFmtId="0" fontId="6" fillId="0" borderId="0" xfId="5" applyFont="1" applyAlignment="1" applyProtection="1">
      <alignment horizontal="center" vertical="center" wrapText="1"/>
      <protection locked="0"/>
    </xf>
    <xf numFmtId="0" fontId="11" fillId="6" borderId="17" xfId="5" applyFont="1" applyFill="1" applyBorder="1" applyAlignment="1" applyProtection="1">
      <alignment horizontal="center" vertical="center"/>
      <protection locked="0"/>
    </xf>
    <xf numFmtId="0" fontId="11" fillId="0" borderId="19"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vertical="top"/>
      <protection locked="0"/>
    </xf>
    <xf numFmtId="0" fontId="11" fillId="0" borderId="14" xfId="5" applyFont="1" applyBorder="1" applyAlignment="1" applyProtection="1">
      <alignment horizontal="left" vertical="top"/>
      <protection locked="0"/>
    </xf>
    <xf numFmtId="0" fontId="11" fillId="0" borderId="19" xfId="5" applyFont="1" applyBorder="1" applyAlignment="1" applyProtection="1">
      <alignment horizontal="center" vertical="center"/>
      <protection locked="0"/>
    </xf>
    <xf numFmtId="14" fontId="6" fillId="0" borderId="19" xfId="5" applyNumberFormat="1" applyFont="1" applyBorder="1" applyAlignment="1" applyProtection="1">
      <alignment horizontal="center" vertical="center" wrapText="1"/>
      <protection locked="0"/>
    </xf>
    <xf numFmtId="173" fontId="6" fillId="0" borderId="19" xfId="5" applyNumberFormat="1" applyFont="1" applyBorder="1" applyAlignment="1" applyProtection="1">
      <alignment horizontal="center" vertical="center"/>
      <protection locked="0"/>
    </xf>
    <xf numFmtId="175" fontId="12" fillId="0" borderId="19" xfId="0" applyNumberFormat="1" applyFont="1" applyFill="1" applyBorder="1" applyAlignment="1" applyProtection="1">
      <alignment horizontal="center" vertical="center"/>
      <protection locked="0"/>
    </xf>
    <xf numFmtId="0" fontId="11" fillId="0" borderId="19" xfId="5" applyFont="1" applyBorder="1" applyAlignment="1" applyProtection="1">
      <alignment vertical="center"/>
      <protection locked="0"/>
    </xf>
    <xf numFmtId="0" fontId="4" fillId="0" borderId="0" xfId="0" applyNumberFormat="1" applyFont="1" applyFill="1" applyBorder="1" applyAlignment="1" applyProtection="1">
      <alignment horizontal="center" vertical="top"/>
      <protection locked="0"/>
    </xf>
    <xf numFmtId="173" fontId="11" fillId="0" borderId="17" xfId="5" applyNumberFormat="1" applyFont="1" applyBorder="1" applyAlignment="1" applyProtection="1">
      <alignment horizontal="center" vertical="center"/>
      <protection locked="0"/>
    </xf>
    <xf numFmtId="1" fontId="11" fillId="0" borderId="0" xfId="5" applyNumberFormat="1" applyFont="1" applyAlignment="1" applyProtection="1">
      <alignment vertical="center" wrapText="1"/>
      <protection locked="0"/>
    </xf>
    <xf numFmtId="0" fontId="6" fillId="0" borderId="0" xfId="5" applyFont="1" applyAlignment="1" applyProtection="1">
      <alignment horizontal="center" vertical="center"/>
      <protection locked="0"/>
    </xf>
    <xf numFmtId="0" fontId="11" fillId="0" borderId="11" xfId="5" applyFont="1" applyBorder="1" applyAlignment="1" applyProtection="1">
      <alignment horizontal="center" vertical="center"/>
      <protection locked="0"/>
    </xf>
    <xf numFmtId="0" fontId="11" fillId="0" borderId="0" xfId="5" applyFont="1" applyAlignment="1" applyProtection="1">
      <alignment horizontal="center" vertical="center"/>
      <protection locked="0"/>
    </xf>
    <xf numFmtId="1" fontId="6" fillId="0" borderId="0" xfId="5" applyNumberFormat="1" applyFont="1" applyAlignment="1" applyProtection="1">
      <alignment horizontal="center" vertical="center"/>
      <protection locked="0"/>
    </xf>
    <xf numFmtId="0" fontId="6" fillId="0" borderId="0" xfId="5" applyFont="1" applyAlignment="1" applyProtection="1">
      <alignment vertical="center" wrapText="1"/>
      <protection locked="0"/>
    </xf>
    <xf numFmtId="0" fontId="23" fillId="6" borderId="17" xfId="0" applyNumberFormat="1" applyFont="1" applyFill="1" applyBorder="1" applyAlignment="1" applyProtection="1">
      <alignment horizontal="center" vertical="center"/>
      <protection locked="0"/>
    </xf>
    <xf numFmtId="166" fontId="6" fillId="0" borderId="17" xfId="7" applyNumberFormat="1" applyFont="1" applyFill="1" applyBorder="1" applyAlignment="1" applyProtection="1">
      <alignment vertical="center"/>
      <protection locked="0"/>
    </xf>
    <xf numFmtId="9" fontId="11" fillId="6" borderId="17" xfId="2" applyFont="1" applyFill="1" applyBorder="1" applyAlignment="1" applyProtection="1">
      <alignment horizontal="center" vertical="center"/>
      <protection locked="0"/>
    </xf>
    <xf numFmtId="0" fontId="11" fillId="0" borderId="0" xfId="5" applyFont="1" applyAlignment="1" applyProtection="1">
      <alignment vertical="center"/>
      <protection locked="0"/>
    </xf>
    <xf numFmtId="0" fontId="11" fillId="6" borderId="32" xfId="5" applyFont="1" applyFill="1" applyBorder="1" applyAlignment="1" applyProtection="1">
      <alignment horizontal="center" vertical="center"/>
      <protection locked="0"/>
    </xf>
    <xf numFmtId="0" fontId="11" fillId="6" borderId="30" xfId="5" applyFont="1" applyFill="1" applyBorder="1" applyAlignment="1" applyProtection="1">
      <alignment horizontal="center" vertical="center"/>
      <protection locked="0"/>
    </xf>
    <xf numFmtId="0" fontId="16" fillId="6" borderId="33" xfId="5" applyFont="1" applyFill="1" applyBorder="1" applyAlignment="1" applyProtection="1">
      <alignment horizontal="center" vertical="center"/>
      <protection locked="0"/>
    </xf>
    <xf numFmtId="0" fontId="16" fillId="6" borderId="17" xfId="5" applyFont="1" applyFill="1" applyBorder="1" applyAlignment="1" applyProtection="1">
      <alignment horizontal="center" vertical="center"/>
      <protection locked="0"/>
    </xf>
    <xf numFmtId="0" fontId="11" fillId="6" borderId="17" xfId="0" applyNumberFormat="1" applyFont="1" applyFill="1" applyBorder="1" applyAlignment="1" applyProtection="1">
      <alignment horizontal="center" vertical="center" wrapText="1"/>
      <protection locked="0"/>
    </xf>
    <xf numFmtId="9" fontId="11" fillId="6" borderId="17" xfId="2" applyFont="1" applyFill="1" applyBorder="1" applyAlignment="1" applyProtection="1">
      <alignment horizontal="center" vertical="center" wrapText="1"/>
      <protection locked="0"/>
    </xf>
    <xf numFmtId="1" fontId="6" fillId="0" borderId="20" xfId="8" applyNumberFormat="1" applyFont="1" applyFill="1" applyBorder="1" applyAlignment="1" applyProtection="1">
      <alignment horizontal="center" vertical="center"/>
      <protection locked="0"/>
    </xf>
    <xf numFmtId="176" fontId="6" fillId="0" borderId="19" xfId="8" applyNumberFormat="1" applyFont="1" applyFill="1" applyBorder="1" applyAlignment="1" applyProtection="1">
      <alignment horizontal="center" vertical="center"/>
      <protection locked="0"/>
    </xf>
    <xf numFmtId="166" fontId="6" fillId="0" borderId="20" xfId="5" applyNumberFormat="1" applyFont="1" applyBorder="1" applyAlignment="1" applyProtection="1">
      <alignment horizontal="center" vertical="center"/>
      <protection locked="0"/>
    </xf>
    <xf numFmtId="174" fontId="12" fillId="0" borderId="17" xfId="2" applyNumberFormat="1" applyFont="1" applyFill="1" applyBorder="1" applyAlignment="1" applyProtection="1">
      <alignment horizontal="center" vertical="center"/>
      <protection locked="0"/>
    </xf>
    <xf numFmtId="0" fontId="6" fillId="0" borderId="17" xfId="0" applyNumberFormat="1" applyFont="1" applyFill="1" applyBorder="1" applyAlignment="1" applyProtection="1">
      <alignment horizontal="center" vertical="center" wrapText="1"/>
      <protection locked="0"/>
    </xf>
    <xf numFmtId="166" fontId="6" fillId="0" borderId="17" xfId="2" applyNumberFormat="1" applyFont="1" applyBorder="1" applyAlignment="1" applyProtection="1">
      <alignment vertical="center"/>
      <protection locked="0"/>
    </xf>
    <xf numFmtId="174" fontId="6" fillId="0" borderId="17" xfId="2" applyNumberFormat="1" applyFont="1" applyBorder="1" applyAlignment="1" applyProtection="1">
      <alignment horizontal="center" vertical="center"/>
      <protection locked="0"/>
    </xf>
    <xf numFmtId="14" fontId="6" fillId="0" borderId="19" xfId="8" applyNumberFormat="1" applyFont="1" applyFill="1" applyBorder="1" applyAlignment="1" applyProtection="1">
      <alignment horizontal="center" vertical="center"/>
      <protection locked="0"/>
    </xf>
    <xf numFmtId="0" fontId="4" fillId="0" borderId="17" xfId="0" applyNumberFormat="1" applyFont="1" applyFill="1" applyBorder="1" applyAlignment="1" applyProtection="1">
      <alignment vertical="center" wrapText="1"/>
      <protection locked="0"/>
    </xf>
    <xf numFmtId="1" fontId="6" fillId="0" borderId="29" xfId="8" applyNumberFormat="1" applyFont="1" applyFill="1" applyBorder="1" applyAlignment="1" applyProtection="1">
      <alignment horizontal="center" vertical="center"/>
      <protection locked="0"/>
    </xf>
    <xf numFmtId="171" fontId="6" fillId="0" borderId="21" xfId="7" applyNumberFormat="1" applyFont="1" applyFill="1" applyBorder="1" applyAlignment="1" applyProtection="1">
      <alignment vertical="center"/>
      <protection locked="0"/>
    </xf>
    <xf numFmtId="174" fontId="11" fillId="3" borderId="33" xfId="5" applyNumberFormat="1" applyFont="1" applyFill="1" applyBorder="1" applyAlignment="1" applyProtection="1">
      <alignment horizontal="center" vertical="center"/>
      <protection locked="0"/>
    </xf>
    <xf numFmtId="174" fontId="6" fillId="0" borderId="0" xfId="8" applyNumberFormat="1" applyFont="1" applyBorder="1" applyAlignment="1" applyProtection="1">
      <alignment vertical="top" wrapText="1"/>
      <protection locked="0"/>
    </xf>
    <xf numFmtId="0" fontId="16" fillId="6" borderId="0" xfId="5" applyFont="1" applyFill="1" applyAlignment="1" applyProtection="1">
      <alignment horizontal="center" vertical="center"/>
      <protection locked="0"/>
    </xf>
    <xf numFmtId="9" fontId="6" fillId="0" borderId="19" xfId="2" applyFont="1" applyBorder="1" applyAlignment="1" applyProtection="1">
      <alignment horizontal="center" vertical="center"/>
      <protection locked="0"/>
    </xf>
    <xf numFmtId="0" fontId="16" fillId="6" borderId="16" xfId="5" applyFont="1" applyFill="1" applyBorder="1" applyAlignment="1" applyProtection="1">
      <alignment horizontal="center" vertical="center" wrapText="1"/>
      <protection locked="0"/>
    </xf>
    <xf numFmtId="0" fontId="16" fillId="6" borderId="31" xfId="5" applyFont="1" applyFill="1" applyBorder="1" applyAlignment="1" applyProtection="1">
      <alignment horizontal="center" vertical="center" wrapText="1"/>
      <protection locked="0"/>
    </xf>
    <xf numFmtId="0" fontId="16" fillId="6" borderId="18" xfId="5" applyFont="1" applyFill="1" applyBorder="1" applyAlignment="1" applyProtection="1">
      <alignment horizontal="center" vertical="center"/>
      <protection locked="0"/>
    </xf>
    <xf numFmtId="0" fontId="11" fillId="0" borderId="20" xfId="5" applyFont="1" applyBorder="1" applyAlignment="1" applyProtection="1">
      <alignment vertical="center" wrapText="1"/>
      <protection locked="0"/>
    </xf>
    <xf numFmtId="0" fontId="19" fillId="9" borderId="19" xfId="9" applyFont="1" applyFill="1" applyBorder="1" applyAlignment="1" applyProtection="1">
      <alignment horizontal="center" vertical="center"/>
      <protection locked="0"/>
    </xf>
    <xf numFmtId="0" fontId="20" fillId="0" borderId="0" xfId="9" applyFont="1" applyAlignment="1" applyProtection="1">
      <alignment vertical="center"/>
      <protection locked="0"/>
    </xf>
    <xf numFmtId="0" fontId="12" fillId="0" borderId="0" xfId="5" applyFont="1" applyAlignment="1" applyProtection="1">
      <alignment vertical="center"/>
      <protection locked="0"/>
    </xf>
    <xf numFmtId="0" fontId="6" fillId="0" borderId="17" xfId="5" applyFont="1" applyBorder="1" applyAlignment="1" applyProtection="1">
      <alignment horizontal="center" vertical="center" wrapText="1"/>
      <protection locked="0"/>
    </xf>
    <xf numFmtId="0" fontId="11" fillId="6" borderId="19" xfId="5" applyFont="1" applyFill="1" applyBorder="1" applyAlignment="1" applyProtection="1">
      <alignment horizontal="left" vertical="center" indent="1"/>
      <protection locked="0"/>
    </xf>
    <xf numFmtId="9" fontId="11" fillId="0" borderId="17" xfId="5" applyNumberFormat="1" applyFont="1" applyBorder="1" applyAlignment="1" applyProtection="1">
      <alignment vertical="center"/>
      <protection locked="0"/>
    </xf>
    <xf numFmtId="174" fontId="11" fillId="6" borderId="17" xfId="2" applyNumberFormat="1" applyFont="1" applyFill="1" applyBorder="1" applyAlignment="1" applyProtection="1">
      <alignment horizontal="center" vertical="center"/>
      <protection locked="0"/>
    </xf>
    <xf numFmtId="0" fontId="12" fillId="0" borderId="0" xfId="5" applyFont="1" applyAlignment="1" applyProtection="1">
      <alignment vertical="center" wrapText="1"/>
      <protection locked="0"/>
    </xf>
    <xf numFmtId="167" fontId="6" fillId="0" borderId="0" xfId="5" applyNumberFormat="1" applyFont="1" applyAlignment="1" applyProtection="1">
      <alignment vertical="center"/>
      <protection locked="0"/>
    </xf>
    <xf numFmtId="14" fontId="6" fillId="0" borderId="17" xfId="5" applyNumberFormat="1" applyFont="1" applyBorder="1" applyAlignment="1" applyProtection="1">
      <alignment horizontal="center" vertical="center"/>
      <protection locked="0"/>
    </xf>
    <xf numFmtId="174" fontId="11" fillId="0" borderId="17" xfId="8" applyNumberFormat="1" applyFont="1" applyBorder="1" applyAlignment="1" applyProtection="1">
      <alignment horizontal="right" vertical="center"/>
      <protection locked="0"/>
    </xf>
    <xf numFmtId="176" fontId="6" fillId="0" borderId="21" xfId="0" applyNumberFormat="1" applyFont="1" applyFill="1" applyBorder="1" applyAlignment="1" applyProtection="1">
      <alignment horizontal="center" vertical="center"/>
      <protection locked="0"/>
    </xf>
    <xf numFmtId="2" fontId="6" fillId="11" borderId="17" xfId="5" applyNumberFormat="1" applyFont="1" applyFill="1" applyBorder="1" applyAlignment="1" applyProtection="1">
      <alignment vertical="center"/>
      <protection locked="0"/>
    </xf>
    <xf numFmtId="174" fontId="6" fillId="0" borderId="17" xfId="8" applyNumberFormat="1" applyFont="1" applyBorder="1" applyAlignment="1" applyProtection="1">
      <alignment horizontal="center" vertical="center"/>
      <protection locked="0"/>
    </xf>
    <xf numFmtId="174" fontId="6" fillId="0" borderId="17" xfId="8" applyNumberFormat="1" applyFont="1" applyBorder="1" applyAlignment="1" applyProtection="1">
      <alignment horizontal="center" vertical="center" wrapText="1"/>
      <protection locked="0"/>
    </xf>
    <xf numFmtId="174" fontId="11" fillId="0" borderId="17" xfId="5" applyNumberFormat="1" applyFont="1" applyBorder="1" applyAlignment="1" applyProtection="1">
      <alignment horizontal="center" vertical="center"/>
      <protection locked="0"/>
    </xf>
    <xf numFmtId="0" fontId="9" fillId="0" borderId="0" xfId="5" applyFont="1" applyAlignment="1" applyProtection="1">
      <alignment vertical="center"/>
      <protection locked="0"/>
    </xf>
    <xf numFmtId="0" fontId="11" fillId="6" borderId="24" xfId="5" applyFont="1" applyFill="1" applyBorder="1" applyAlignment="1" applyProtection="1">
      <alignment horizontal="center" vertical="center" wrapText="1"/>
      <protection locked="0"/>
    </xf>
    <xf numFmtId="0" fontId="4" fillId="6" borderId="17"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left" vertical="top"/>
      <protection locked="0"/>
    </xf>
    <xf numFmtId="176" fontId="25" fillId="0" borderId="0" xfId="3" applyNumberFormat="1" applyFont="1" applyAlignment="1" applyProtection="1">
      <alignment vertical="top"/>
      <protection locked="0"/>
    </xf>
    <xf numFmtId="0" fontId="25" fillId="0" borderId="0" xfId="3" applyFont="1" applyAlignment="1" applyProtection="1">
      <alignment vertical="top"/>
      <protection locked="0"/>
    </xf>
    <xf numFmtId="49" fontId="25" fillId="12" borderId="3" xfId="3" applyNumberFormat="1" applyFont="1" applyFill="1" applyBorder="1" applyAlignment="1" applyProtection="1">
      <alignment horizontal="left" vertical="top" wrapText="1"/>
      <protection locked="0"/>
    </xf>
    <xf numFmtId="49" fontId="24" fillId="12" borderId="3" xfId="3" applyNumberFormat="1" applyFont="1" applyFill="1" applyBorder="1" applyAlignment="1" applyProtection="1">
      <alignment horizontal="left" vertical="top" wrapText="1"/>
      <protection locked="0"/>
    </xf>
    <xf numFmtId="49" fontId="24" fillId="12" borderId="4" xfId="3" applyNumberFormat="1" applyFont="1" applyFill="1" applyBorder="1" applyAlignment="1" applyProtection="1">
      <alignment horizontal="left" vertical="top" wrapText="1"/>
      <protection locked="0"/>
    </xf>
    <xf numFmtId="176" fontId="24" fillId="0" borderId="0" xfId="3" applyNumberFormat="1" applyFont="1" applyAlignment="1" applyProtection="1">
      <alignment vertical="top"/>
      <protection locked="0"/>
    </xf>
    <xf numFmtId="0" fontId="24" fillId="0" borderId="0" xfId="3" applyFont="1" applyAlignment="1" applyProtection="1">
      <alignment vertical="top"/>
      <protection locked="0"/>
    </xf>
    <xf numFmtId="49" fontId="25" fillId="12" borderId="0" xfId="3" applyNumberFormat="1" applyFont="1" applyFill="1" applyAlignment="1" applyProtection="1">
      <alignment horizontal="left" vertical="top" wrapText="1"/>
      <protection locked="0"/>
    </xf>
    <xf numFmtId="49" fontId="24" fillId="12" borderId="0" xfId="3" applyNumberFormat="1" applyFont="1" applyFill="1" applyAlignment="1" applyProtection="1">
      <alignment horizontal="left" vertical="top" wrapText="1"/>
      <protection locked="0"/>
    </xf>
    <xf numFmtId="49" fontId="24" fillId="12" borderId="5" xfId="3" applyNumberFormat="1" applyFont="1" applyFill="1" applyBorder="1" applyAlignment="1" applyProtection="1">
      <alignment horizontal="left" vertical="top" wrapText="1"/>
      <protection locked="0"/>
    </xf>
    <xf numFmtId="0" fontId="25" fillId="12" borderId="0" xfId="3" applyFont="1" applyFill="1" applyAlignment="1" applyProtection="1">
      <alignment horizontal="left" vertical="top" wrapText="1"/>
      <protection locked="0"/>
    </xf>
    <xf numFmtId="0" fontId="25" fillId="12" borderId="5" xfId="3" applyFont="1" applyFill="1" applyBorder="1" applyAlignment="1" applyProtection="1">
      <alignment horizontal="left" vertical="top" wrapText="1"/>
      <protection locked="0"/>
    </xf>
    <xf numFmtId="0" fontId="25" fillId="12" borderId="0" xfId="3" applyFont="1" applyFill="1" applyAlignment="1" applyProtection="1">
      <alignment vertical="top"/>
      <protection locked="0"/>
    </xf>
    <xf numFmtId="0" fontId="25" fillId="12" borderId="5" xfId="3" applyFont="1" applyFill="1" applyBorder="1" applyAlignment="1" applyProtection="1">
      <alignment vertical="top"/>
      <protection locked="0"/>
    </xf>
    <xf numFmtId="14" fontId="25" fillId="12" borderId="0" xfId="3" applyNumberFormat="1" applyFont="1" applyFill="1" applyAlignment="1" applyProtection="1">
      <alignment horizontal="left" vertical="top"/>
      <protection locked="0"/>
    </xf>
    <xf numFmtId="14" fontId="25" fillId="12" borderId="5" xfId="3" applyNumberFormat="1" applyFont="1" applyFill="1" applyBorder="1" applyAlignment="1" applyProtection="1">
      <alignment horizontal="left" vertical="top"/>
      <protection locked="0"/>
    </xf>
    <xf numFmtId="49" fontId="24" fillId="13" borderId="1" xfId="3" applyNumberFormat="1" applyFont="1" applyFill="1" applyBorder="1" applyAlignment="1" applyProtection="1">
      <alignment horizontal="justify" vertical="top"/>
      <protection locked="0"/>
    </xf>
    <xf numFmtId="49" fontId="24" fillId="13" borderId="1" xfId="3" applyNumberFormat="1" applyFont="1" applyFill="1" applyBorder="1" applyAlignment="1" applyProtection="1">
      <alignment horizontal="center" vertical="top"/>
      <protection locked="0"/>
    </xf>
    <xf numFmtId="176" fontId="25" fillId="0" borderId="0" xfId="3" applyNumberFormat="1" applyFont="1" applyAlignment="1" applyProtection="1">
      <alignment horizontal="justify" vertical="top"/>
      <protection locked="0"/>
    </xf>
    <xf numFmtId="0" fontId="25" fillId="0" borderId="0" xfId="3" applyFont="1" applyAlignment="1" applyProtection="1">
      <alignment horizontal="justify" vertical="top"/>
      <protection locked="0"/>
    </xf>
    <xf numFmtId="14" fontId="24" fillId="13" borderId="1" xfId="3" applyNumberFormat="1" applyFont="1" applyFill="1" applyBorder="1" applyAlignment="1" applyProtection="1">
      <alignment horizontal="center" vertical="top"/>
      <protection locked="0"/>
    </xf>
    <xf numFmtId="14" fontId="25" fillId="13" borderId="1" xfId="3" applyNumberFormat="1" applyFont="1" applyFill="1" applyBorder="1" applyAlignment="1" applyProtection="1">
      <alignment vertical="top"/>
      <protection locked="0"/>
    </xf>
    <xf numFmtId="1" fontId="25" fillId="0" borderId="0" xfId="3" applyNumberFormat="1" applyFont="1" applyAlignment="1" applyProtection="1">
      <alignment vertical="top"/>
      <protection locked="0"/>
    </xf>
    <xf numFmtId="176" fontId="25" fillId="4" borderId="0" xfId="3" applyNumberFormat="1" applyFont="1" applyFill="1" applyAlignment="1" applyProtection="1">
      <alignment vertical="top"/>
      <protection locked="0"/>
    </xf>
    <xf numFmtId="0" fontId="25" fillId="0" borderId="1" xfId="3" applyFont="1" applyBorder="1" applyAlignment="1" applyProtection="1">
      <alignment vertical="top"/>
      <protection locked="0"/>
    </xf>
    <xf numFmtId="14" fontId="25" fillId="0" borderId="1" xfId="3" applyNumberFormat="1" applyFont="1" applyBorder="1" applyAlignment="1" applyProtection="1">
      <alignment vertical="top"/>
      <protection locked="0"/>
    </xf>
    <xf numFmtId="0" fontId="24" fillId="13" borderId="1" xfId="3" applyFont="1" applyFill="1" applyBorder="1" applyAlignment="1" applyProtection="1">
      <alignment vertical="top"/>
      <protection locked="0"/>
    </xf>
    <xf numFmtId="168" fontId="25" fillId="13" borderId="1" xfId="3" applyNumberFormat="1" applyFont="1" applyFill="1" applyBorder="1" applyAlignment="1" applyProtection="1">
      <alignment vertical="top"/>
      <protection locked="0"/>
    </xf>
    <xf numFmtId="1" fontId="6" fillId="0" borderId="17" xfId="8" applyNumberFormat="1" applyFont="1" applyBorder="1" applyAlignment="1" applyProtection="1">
      <alignment horizontal="center" vertical="center"/>
      <protection locked="0"/>
    </xf>
    <xf numFmtId="0" fontId="10" fillId="0" borderId="19" xfId="5" applyFont="1" applyBorder="1" applyAlignment="1" applyProtection="1">
      <alignment horizontal="center" vertical="center"/>
      <protection locked="0"/>
    </xf>
    <xf numFmtId="9" fontId="11" fillId="0" borderId="19" xfId="8" applyFont="1" applyBorder="1" applyAlignment="1" applyProtection="1">
      <alignment horizontal="center" vertical="center"/>
    </xf>
    <xf numFmtId="0" fontId="5" fillId="0" borderId="19" xfId="5" applyFont="1" applyBorder="1" applyAlignment="1" applyProtection="1">
      <alignment horizontal="center" vertical="center"/>
      <protection locked="0"/>
    </xf>
    <xf numFmtId="14" fontId="6" fillId="0" borderId="17" xfId="0" applyNumberFormat="1" applyFont="1" applyFill="1" applyBorder="1" applyAlignment="1" applyProtection="1">
      <alignment horizontal="center" vertical="center" wrapText="1"/>
      <protection locked="0"/>
    </xf>
    <xf numFmtId="14" fontId="6" fillId="0" borderId="17" xfId="0" applyNumberFormat="1" applyFont="1" applyFill="1" applyBorder="1" applyAlignment="1" applyProtection="1">
      <alignment horizontal="center" vertical="center"/>
      <protection locked="0"/>
    </xf>
    <xf numFmtId="0" fontId="11" fillId="6" borderId="30" xfId="5" applyFont="1" applyFill="1" applyBorder="1" applyAlignment="1" applyProtection="1">
      <alignment horizontal="center" vertical="center" wrapText="1"/>
      <protection locked="0"/>
    </xf>
    <xf numFmtId="14" fontId="6" fillId="3" borderId="17" xfId="5" applyNumberFormat="1" applyFont="1" applyFill="1" applyBorder="1" applyAlignment="1" applyProtection="1">
      <alignment horizontal="center" vertical="center"/>
      <protection locked="0"/>
    </xf>
    <xf numFmtId="0" fontId="16" fillId="6" borderId="39" xfId="5" applyFont="1" applyFill="1" applyBorder="1" applyAlignment="1" applyProtection="1">
      <alignment horizontal="center" vertical="center"/>
      <protection locked="0"/>
    </xf>
    <xf numFmtId="174" fontId="6" fillId="0" borderId="33" xfId="8" applyNumberFormat="1" applyFont="1" applyBorder="1" applyAlignment="1" applyProtection="1">
      <alignment horizontal="center" vertical="center" wrapText="1"/>
      <protection locked="0"/>
    </xf>
    <xf numFmtId="180" fontId="6" fillId="0" borderId="49" xfId="8" applyNumberFormat="1" applyFont="1" applyBorder="1" applyAlignment="1" applyProtection="1">
      <alignment horizontal="center" vertical="center"/>
      <protection locked="0"/>
    </xf>
    <xf numFmtId="0" fontId="39" fillId="0" borderId="50" xfId="0" applyNumberFormat="1" applyFont="1" applyFill="1" applyBorder="1" applyAlignment="1" applyProtection="1">
      <alignment horizontal="center" vertical="center" wrapText="1"/>
      <protection locked="0"/>
    </xf>
    <xf numFmtId="174" fontId="6" fillId="0" borderId="9" xfId="8" applyNumberFormat="1" applyFont="1" applyBorder="1" applyAlignment="1" applyProtection="1">
      <alignment horizontal="center" vertical="center"/>
      <protection locked="0"/>
    </xf>
    <xf numFmtId="174" fontId="6" fillId="0" borderId="33" xfId="8" applyNumberFormat="1" applyFont="1" applyBorder="1" applyAlignment="1" applyProtection="1">
      <alignment horizontal="center" vertical="center"/>
      <protection locked="0"/>
    </xf>
    <xf numFmtId="0" fontId="11" fillId="6" borderId="9" xfId="5" applyFont="1" applyFill="1" applyBorder="1" applyAlignment="1" applyProtection="1">
      <alignment horizontal="center" vertical="center" wrapText="1"/>
      <protection locked="0"/>
    </xf>
    <xf numFmtId="0" fontId="11" fillId="0" borderId="60" xfId="5" applyFont="1" applyBorder="1" applyAlignment="1" applyProtection="1">
      <alignment horizontal="center" vertical="center"/>
      <protection locked="0"/>
    </xf>
    <xf numFmtId="0" fontId="6" fillId="0" borderId="52" xfId="5" applyFont="1" applyBorder="1" applyAlignment="1" applyProtection="1">
      <alignment vertical="center"/>
      <protection locked="0"/>
    </xf>
    <xf numFmtId="0" fontId="11" fillId="0" borderId="53" xfId="5" applyFont="1" applyBorder="1" applyAlignment="1" applyProtection="1">
      <alignment vertical="center"/>
      <protection locked="0"/>
    </xf>
    <xf numFmtId="174" fontId="6" fillId="0" borderId="37" xfId="8" applyNumberFormat="1" applyFont="1" applyBorder="1" applyAlignment="1" applyProtection="1">
      <alignment horizontal="center" vertical="center" wrapText="1"/>
      <protection locked="0"/>
    </xf>
    <xf numFmtId="0" fontId="10" fillId="6"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wrapText="1"/>
      <protection locked="0"/>
    </xf>
    <xf numFmtId="14" fontId="6" fillId="0" borderId="1" xfId="0" applyNumberFormat="1" applyFont="1" applyFill="1" applyBorder="1" applyAlignment="1" applyProtection="1">
      <alignment horizontal="center" vertical="center" wrapText="1"/>
      <protection locked="0"/>
    </xf>
    <xf numFmtId="3" fontId="4" fillId="0" borderId="1" xfId="0" applyNumberFormat="1" applyFont="1" applyFill="1" applyBorder="1" applyAlignment="1" applyProtection="1">
      <alignment horizontal="center" vertical="center" wrapText="1"/>
    </xf>
    <xf numFmtId="0" fontId="10" fillId="0" borderId="0" xfId="5" applyFont="1" applyAlignment="1" applyProtection="1">
      <alignment vertical="center" wrapText="1"/>
      <protection locked="0"/>
    </xf>
    <xf numFmtId="0" fontId="6" fillId="0" borderId="17" xfId="0" applyNumberFormat="1" applyFont="1" applyFill="1" applyBorder="1" applyAlignment="1" applyProtection="1">
      <alignment horizontal="center" vertical="center"/>
      <protection locked="0"/>
    </xf>
    <xf numFmtId="165" fontId="4" fillId="0" borderId="0" xfId="1" applyFont="1" applyFill="1" applyBorder="1" applyAlignment="1" applyProtection="1">
      <alignment vertical="top"/>
      <protection locked="0"/>
    </xf>
    <xf numFmtId="180" fontId="4" fillId="0" borderId="0" xfId="0" applyNumberFormat="1" applyFont="1" applyFill="1" applyBorder="1" applyAlignment="1" applyProtection="1">
      <alignment vertical="top"/>
      <protection locked="0"/>
    </xf>
    <xf numFmtId="180" fontId="6" fillId="0" borderId="17" xfId="0" applyNumberFormat="1" applyFont="1" applyFill="1" applyBorder="1" applyAlignment="1" applyProtection="1">
      <alignment horizontal="center" vertical="center"/>
      <protection locked="0"/>
    </xf>
    <xf numFmtId="0" fontId="12" fillId="0" borderId="10" xfId="5" applyFont="1" applyBorder="1" applyAlignment="1" applyProtection="1">
      <alignment vertical="center" wrapText="1"/>
      <protection locked="0"/>
    </xf>
    <xf numFmtId="0" fontId="23" fillId="6" borderId="37" xfId="0" applyNumberFormat="1" applyFont="1" applyFill="1" applyBorder="1" applyAlignment="1" applyProtection="1">
      <alignment horizontal="center" vertical="center" wrapText="1"/>
      <protection locked="0"/>
    </xf>
    <xf numFmtId="181" fontId="6" fillId="0" borderId="17" xfId="0" applyNumberFormat="1" applyFont="1" applyFill="1" applyBorder="1" applyAlignment="1" applyProtection="1">
      <alignment horizontal="center" vertical="center"/>
      <protection locked="0"/>
    </xf>
    <xf numFmtId="0" fontId="10" fillId="6" borderId="33" xfId="3" applyFont="1" applyFill="1" applyBorder="1" applyAlignment="1" applyProtection="1">
      <alignment horizontal="center" vertical="center" wrapText="1"/>
      <protection locked="0"/>
    </xf>
    <xf numFmtId="0" fontId="10" fillId="6" borderId="17" xfId="3" applyFont="1" applyFill="1" applyBorder="1" applyAlignment="1" applyProtection="1">
      <alignment horizontal="center" vertical="center" wrapText="1"/>
      <protection locked="0"/>
    </xf>
    <xf numFmtId="49" fontId="10" fillId="0" borderId="0" xfId="3" applyNumberFormat="1" applyFont="1" applyAlignment="1" applyProtection="1">
      <alignment horizontal="left" vertical="top" wrapText="1"/>
      <protection locked="0"/>
    </xf>
    <xf numFmtId="49" fontId="4" fillId="0" borderId="0" xfId="3" applyNumberFormat="1" applyAlignment="1" applyProtection="1">
      <alignment horizontal="left" vertical="top" wrapText="1"/>
      <protection locked="0"/>
    </xf>
    <xf numFmtId="0" fontId="10" fillId="6" borderId="17" xfId="5" applyFont="1" applyFill="1" applyBorder="1" applyAlignment="1" applyProtection="1">
      <alignment horizontal="center" vertical="center" wrapText="1"/>
      <protection locked="0"/>
    </xf>
    <xf numFmtId="0" fontId="4" fillId="0" borderId="0" xfId="3" applyAlignment="1" applyProtection="1">
      <alignment horizontal="left" vertical="top" wrapText="1"/>
      <protection locked="0"/>
    </xf>
    <xf numFmtId="0" fontId="10" fillId="6" borderId="17" xfId="3" applyFont="1" applyFill="1" applyBorder="1" applyAlignment="1" applyProtection="1">
      <alignment horizontal="center" vertical="top" wrapText="1"/>
      <protection locked="0"/>
    </xf>
    <xf numFmtId="0" fontId="10" fillId="0" borderId="2" xfId="3" applyFont="1" applyBorder="1" applyAlignment="1" applyProtection="1">
      <alignment horizontal="center" vertical="center" wrapText="1"/>
      <protection locked="0"/>
    </xf>
    <xf numFmtId="0" fontId="40" fillId="0" borderId="0" xfId="3" applyFont="1" applyAlignment="1" applyProtection="1">
      <alignment horizontal="left" vertical="top" wrapText="1"/>
      <protection locked="0"/>
    </xf>
    <xf numFmtId="0" fontId="10" fillId="0" borderId="0" xfId="3" applyFont="1" applyAlignment="1" applyProtection="1">
      <alignment horizontal="left" vertical="top" wrapText="1"/>
      <protection locked="0"/>
    </xf>
    <xf numFmtId="0" fontId="10" fillId="6" borderId="20" xfId="5" applyFont="1" applyFill="1" applyBorder="1" applyAlignment="1" applyProtection="1">
      <alignment horizontal="center" vertical="center" wrapText="1"/>
      <protection locked="0"/>
    </xf>
    <xf numFmtId="167" fontId="4" fillId="0" borderId="17" xfId="5" applyNumberFormat="1" applyFont="1" applyBorder="1" applyAlignment="1" applyProtection="1">
      <alignment horizontal="center" vertical="center"/>
      <protection locked="0"/>
    </xf>
    <xf numFmtId="0" fontId="4" fillId="0" borderId="0" xfId="3" applyAlignment="1" applyProtection="1">
      <alignment vertical="top"/>
      <protection locked="0"/>
    </xf>
    <xf numFmtId="167" fontId="4" fillId="0" borderId="0" xfId="5" applyNumberFormat="1" applyFont="1" applyAlignment="1" applyProtection="1">
      <alignment vertical="center"/>
      <protection locked="0"/>
    </xf>
    <xf numFmtId="0" fontId="10" fillId="0" borderId="0" xfId="3" applyFont="1" applyAlignment="1" applyProtection="1">
      <alignment horizontal="center" vertical="center" wrapText="1"/>
      <protection locked="0"/>
    </xf>
    <xf numFmtId="14" fontId="4" fillId="0" borderId="0" xfId="3" applyNumberFormat="1" applyAlignment="1" applyProtection="1">
      <alignment vertical="center" wrapText="1"/>
      <protection locked="0"/>
    </xf>
    <xf numFmtId="0" fontId="40" fillId="0" borderId="0" xfId="3" applyFont="1" applyAlignment="1" applyProtection="1">
      <alignment vertical="top" wrapText="1"/>
      <protection locked="0"/>
    </xf>
    <xf numFmtId="0" fontId="10" fillId="6" borderId="17" xfId="3" applyFont="1" applyFill="1" applyBorder="1" applyAlignment="1" applyProtection="1">
      <alignment horizontal="center" vertical="center"/>
      <protection locked="0"/>
    </xf>
    <xf numFmtId="168" fontId="4" fillId="0" borderId="0" xfId="3" applyNumberFormat="1" applyAlignment="1" applyProtection="1">
      <alignment vertical="top"/>
      <protection locked="0"/>
    </xf>
    <xf numFmtId="0" fontId="10" fillId="0" borderId="0" xfId="3" applyFont="1" applyAlignment="1" applyProtection="1">
      <alignment vertical="top"/>
      <protection locked="0"/>
    </xf>
    <xf numFmtId="168" fontId="41" fillId="0" borderId="0" xfId="3" applyNumberFormat="1" applyFont="1" applyAlignment="1" applyProtection="1">
      <alignment vertical="top"/>
      <protection locked="0"/>
    </xf>
    <xf numFmtId="168" fontId="4" fillId="0" borderId="17" xfId="3" applyNumberFormat="1" applyBorder="1" applyAlignment="1" applyProtection="1">
      <alignment vertical="top"/>
      <protection locked="0"/>
    </xf>
    <xf numFmtId="14" fontId="4" fillId="0" borderId="0" xfId="3" applyNumberFormat="1" applyAlignment="1" applyProtection="1">
      <alignment vertical="top"/>
      <protection locked="0"/>
    </xf>
    <xf numFmtId="14" fontId="4" fillId="0" borderId="0" xfId="3" applyNumberFormat="1" applyAlignment="1" applyProtection="1">
      <alignment horizontal="left" vertical="top"/>
      <protection locked="0"/>
    </xf>
    <xf numFmtId="14" fontId="4" fillId="0" borderId="0" xfId="3" applyNumberFormat="1" applyAlignment="1" applyProtection="1">
      <alignment vertical="top" wrapText="1"/>
      <protection locked="0"/>
    </xf>
    <xf numFmtId="14" fontId="4" fillId="0" borderId="0" xfId="3" applyNumberFormat="1" applyAlignment="1" applyProtection="1">
      <alignment horizontal="left" vertical="top" wrapText="1"/>
      <protection locked="0"/>
    </xf>
    <xf numFmtId="49" fontId="10" fillId="6" borderId="17" xfId="3" applyNumberFormat="1" applyFont="1" applyFill="1" applyBorder="1" applyAlignment="1" applyProtection="1">
      <alignment horizontal="center" vertical="center"/>
      <protection locked="0"/>
    </xf>
    <xf numFmtId="49" fontId="37" fillId="6" borderId="42" xfId="5" applyNumberFormat="1" applyFont="1" applyFill="1" applyBorder="1" applyAlignment="1" applyProtection="1">
      <alignment horizontal="center" vertical="center"/>
      <protection locked="0"/>
    </xf>
    <xf numFmtId="49" fontId="37" fillId="6" borderId="1" xfId="5" applyNumberFormat="1" applyFont="1" applyFill="1" applyBorder="1" applyAlignment="1" applyProtection="1">
      <alignment horizontal="center" vertical="center"/>
      <protection locked="0"/>
    </xf>
    <xf numFmtId="49" fontId="37" fillId="6" borderId="1" xfId="15" applyNumberFormat="1" applyFont="1" applyFill="1" applyBorder="1" applyAlignment="1" applyProtection="1">
      <alignment horizontal="center" vertical="center"/>
      <protection locked="0"/>
    </xf>
    <xf numFmtId="49" fontId="10" fillId="6" borderId="38" xfId="3" applyNumberFormat="1" applyFont="1" applyFill="1" applyBorder="1" applyAlignment="1" applyProtection="1">
      <alignment horizontal="left" vertical="top"/>
      <protection locked="0"/>
    </xf>
    <xf numFmtId="49" fontId="37" fillId="6" borderId="1" xfId="5" applyNumberFormat="1" applyFont="1" applyFill="1" applyBorder="1" applyAlignment="1" applyProtection="1">
      <alignment horizontal="center" vertical="top"/>
      <protection locked="0"/>
    </xf>
    <xf numFmtId="49" fontId="37" fillId="6" borderId="1" xfId="15" applyNumberFormat="1" applyFont="1" applyFill="1" applyBorder="1" applyAlignment="1" applyProtection="1">
      <alignment horizontal="center" vertical="top"/>
      <protection locked="0"/>
    </xf>
    <xf numFmtId="1" fontId="4" fillId="6" borderId="1" xfId="3" applyNumberFormat="1" applyFill="1" applyBorder="1" applyAlignment="1" applyProtection="1">
      <alignment horizontal="left" vertical="top"/>
      <protection locked="0"/>
    </xf>
    <xf numFmtId="1" fontId="42" fillId="6" borderId="1" xfId="5" quotePrefix="1" applyNumberFormat="1" applyFont="1" applyFill="1" applyBorder="1" applyAlignment="1" applyProtection="1">
      <alignment horizontal="center" vertical="top"/>
      <protection locked="0"/>
    </xf>
    <xf numFmtId="1" fontId="42" fillId="6" borderId="1" xfId="16" applyNumberFormat="1" applyFont="1" applyFill="1" applyBorder="1" applyAlignment="1" applyProtection="1">
      <alignment horizontal="right" vertical="top"/>
      <protection locked="0"/>
    </xf>
    <xf numFmtId="49" fontId="10" fillId="6" borderId="1" xfId="3" applyNumberFormat="1" applyFont="1" applyFill="1" applyBorder="1" applyAlignment="1" applyProtection="1">
      <alignment horizontal="left" vertical="top"/>
      <protection locked="0"/>
    </xf>
    <xf numFmtId="168" fontId="42" fillId="6" borderId="1" xfId="5" quotePrefix="1" applyNumberFormat="1" applyFont="1" applyFill="1" applyBorder="1" applyAlignment="1" applyProtection="1">
      <alignment horizontal="right" vertical="top"/>
      <protection locked="0"/>
    </xf>
    <xf numFmtId="168" fontId="42" fillId="6" borderId="1" xfId="5" applyNumberFormat="1" applyFont="1" applyFill="1" applyBorder="1" applyAlignment="1" applyProtection="1">
      <alignment horizontal="right" vertical="top"/>
      <protection locked="0"/>
    </xf>
    <xf numFmtId="168" fontId="37" fillId="6" borderId="1" xfId="5" applyNumberFormat="1" applyFont="1" applyFill="1" applyBorder="1" applyAlignment="1" applyProtection="1">
      <alignment horizontal="right" vertical="top"/>
      <protection locked="0"/>
    </xf>
    <xf numFmtId="168" fontId="42" fillId="0" borderId="1" xfId="4" quotePrefix="1" applyNumberFormat="1" applyFont="1" applyBorder="1" applyAlignment="1" applyProtection="1">
      <alignment horizontal="right" vertical="top"/>
      <protection locked="0"/>
    </xf>
    <xf numFmtId="168" fontId="42" fillId="0" borderId="1" xfId="5" applyNumberFormat="1" applyFont="1" applyBorder="1" applyAlignment="1" applyProtection="1">
      <alignment horizontal="right" vertical="top"/>
      <protection locked="0"/>
    </xf>
    <xf numFmtId="168" fontId="4" fillId="3" borderId="1" xfId="5" applyNumberFormat="1" applyFont="1" applyFill="1" applyBorder="1" applyAlignment="1" applyProtection="1">
      <alignment horizontal="right" vertical="top"/>
      <protection locked="0"/>
    </xf>
    <xf numFmtId="0" fontId="4" fillId="0" borderId="1" xfId="3" applyBorder="1" applyAlignment="1" applyProtection="1">
      <alignment horizontal="center" vertical="top"/>
      <protection locked="0"/>
    </xf>
    <xf numFmtId="14" fontId="4" fillId="0" borderId="1" xfId="3" applyNumberFormat="1" applyBorder="1" applyAlignment="1" applyProtection="1">
      <alignment horizontal="center" vertical="top"/>
      <protection locked="0"/>
    </xf>
    <xf numFmtId="17" fontId="4" fillId="0" borderId="1" xfId="3" applyNumberFormat="1" applyBorder="1" applyAlignment="1" applyProtection="1">
      <alignment horizontal="center" vertical="center"/>
      <protection locked="0"/>
    </xf>
    <xf numFmtId="17" fontId="4" fillId="0" borderId="1" xfId="3" applyNumberFormat="1" applyBorder="1" applyAlignment="1" applyProtection="1">
      <alignment vertical="top"/>
      <protection locked="0"/>
    </xf>
    <xf numFmtId="1" fontId="4" fillId="0" borderId="1" xfId="3" applyNumberFormat="1" applyBorder="1" applyAlignment="1" applyProtection="1">
      <alignment vertical="top"/>
      <protection locked="0"/>
    </xf>
    <xf numFmtId="0" fontId="4" fillId="0" borderId="1" xfId="3" applyBorder="1" applyAlignment="1" applyProtection="1">
      <alignment vertical="top"/>
      <protection locked="0"/>
    </xf>
    <xf numFmtId="14" fontId="4" fillId="0" borderId="1" xfId="3" applyNumberFormat="1" applyBorder="1" applyAlignment="1" applyProtection="1">
      <alignment vertical="top"/>
      <protection locked="0"/>
    </xf>
    <xf numFmtId="168" fontId="42" fillId="0" borderId="1" xfId="15" applyNumberFormat="1" applyFont="1" applyBorder="1" applyAlignment="1" applyProtection="1">
      <alignment horizontal="right" vertical="top"/>
      <protection locked="0"/>
    </xf>
    <xf numFmtId="14" fontId="4" fillId="0" borderId="1" xfId="3" applyNumberFormat="1" applyBorder="1" applyAlignment="1" applyProtection="1">
      <alignment horizontal="right" vertical="top"/>
      <protection locked="0"/>
    </xf>
    <xf numFmtId="0" fontId="42" fillId="0" borderId="1" xfId="5" quotePrefix="1" applyFont="1" applyBorder="1" applyAlignment="1" applyProtection="1">
      <alignment horizontal="right" vertical="top"/>
      <protection locked="0"/>
    </xf>
    <xf numFmtId="14" fontId="42" fillId="0" borderId="1" xfId="5" applyNumberFormat="1" applyFont="1" applyBorder="1" applyAlignment="1" applyProtection="1">
      <alignment horizontal="right" vertical="top"/>
      <protection locked="0"/>
    </xf>
    <xf numFmtId="0" fontId="42" fillId="0" borderId="1" xfId="5" applyFont="1" applyBorder="1" applyAlignment="1" applyProtection="1">
      <alignment horizontal="right" vertical="top"/>
      <protection locked="0"/>
    </xf>
    <xf numFmtId="1" fontId="42" fillId="0" borderId="1" xfId="5" applyNumberFormat="1" applyFont="1" applyBorder="1" applyAlignment="1" applyProtection="1">
      <alignment horizontal="right" vertical="top"/>
      <protection locked="0"/>
    </xf>
    <xf numFmtId="0" fontId="10" fillId="13" borderId="1" xfId="3" applyFont="1" applyFill="1" applyBorder="1" applyAlignment="1" applyProtection="1">
      <alignment horizontal="center" vertical="top"/>
      <protection locked="0"/>
    </xf>
    <xf numFmtId="168" fontId="37" fillId="13" borderId="1" xfId="5" quotePrefix="1" applyNumberFormat="1" applyFont="1" applyFill="1" applyBorder="1" applyAlignment="1" applyProtection="1">
      <alignment horizontal="right" vertical="top"/>
      <protection locked="0"/>
    </xf>
    <xf numFmtId="168" fontId="37" fillId="13" borderId="1" xfId="15" applyNumberFormat="1" applyFont="1" applyFill="1" applyBorder="1" applyAlignment="1" applyProtection="1">
      <alignment vertical="top"/>
      <protection locked="0"/>
    </xf>
    <xf numFmtId="0" fontId="10" fillId="13" borderId="1" xfId="3" applyFont="1" applyFill="1" applyBorder="1" applyAlignment="1" applyProtection="1">
      <alignment vertical="top"/>
      <protection locked="0"/>
    </xf>
    <xf numFmtId="168" fontId="37" fillId="13" borderId="40" xfId="5" quotePrefix="1" applyNumberFormat="1" applyFont="1" applyFill="1" applyBorder="1" applyAlignment="1" applyProtection="1">
      <alignment horizontal="right" vertical="top"/>
      <protection locked="0"/>
    </xf>
    <xf numFmtId="168" fontId="37" fillId="13" borderId="40" xfId="15" applyNumberFormat="1" applyFont="1" applyFill="1" applyBorder="1" applyAlignment="1" applyProtection="1">
      <alignment vertical="top"/>
      <protection locked="0"/>
    </xf>
    <xf numFmtId="168" fontId="41" fillId="13" borderId="1" xfId="3" applyNumberFormat="1" applyFont="1" applyFill="1" applyBorder="1" applyAlignment="1" applyProtection="1">
      <alignment vertical="top"/>
      <protection locked="0"/>
    </xf>
    <xf numFmtId="168" fontId="4" fillId="13" borderId="1" xfId="3" applyNumberFormat="1" applyFill="1" applyBorder="1" applyAlignment="1" applyProtection="1">
      <alignment vertical="top"/>
      <protection locked="0"/>
    </xf>
    <xf numFmtId="0" fontId="10" fillId="17" borderId="0" xfId="3" applyFont="1" applyFill="1" applyAlignment="1" applyProtection="1">
      <alignment vertical="top"/>
      <protection locked="0"/>
    </xf>
    <xf numFmtId="10" fontId="4" fillId="0" borderId="0" xfId="3" applyNumberFormat="1" applyAlignment="1" applyProtection="1">
      <alignment vertical="top"/>
      <protection locked="0"/>
    </xf>
    <xf numFmtId="9" fontId="4" fillId="0" borderId="0" xfId="8" applyFont="1" applyFill="1" applyAlignment="1" applyProtection="1">
      <alignment vertical="top"/>
      <protection locked="0"/>
    </xf>
    <xf numFmtId="10" fontId="4" fillId="0" borderId="0" xfId="0" applyNumberFormat="1" applyFont="1" applyFill="1" applyBorder="1" applyAlignment="1" applyProtection="1">
      <alignment vertical="top"/>
      <protection locked="0"/>
    </xf>
    <xf numFmtId="0" fontId="10" fillId="0" borderId="66" xfId="0" applyNumberFormat="1" applyFont="1" applyFill="1" applyBorder="1" applyAlignment="1" applyProtection="1">
      <alignment horizontal="center" vertical="top"/>
    </xf>
    <xf numFmtId="0" fontId="43"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vertical="top"/>
      <protection locked="0"/>
    </xf>
    <xf numFmtId="0" fontId="43" fillId="6" borderId="1" xfId="0" applyNumberFormat="1" applyFont="1" applyFill="1" applyBorder="1" applyAlignment="1" applyProtection="1">
      <alignment horizontal="center" vertical="center" wrapText="1"/>
      <protection locked="0"/>
    </xf>
    <xf numFmtId="0" fontId="43" fillId="6" borderId="1" xfId="0" applyNumberFormat="1" applyFont="1" applyFill="1" applyBorder="1" applyAlignment="1" applyProtection="1">
      <alignment horizontal="center" vertical="center"/>
      <protection locked="0"/>
    </xf>
    <xf numFmtId="3" fontId="44" fillId="0" borderId="1"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horizontal="center" vertical="center"/>
      <protection locked="0"/>
    </xf>
    <xf numFmtId="0" fontId="44" fillId="0" borderId="1" xfId="5" applyFont="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vertical="center" wrapText="1"/>
      <protection locked="0"/>
    </xf>
    <xf numFmtId="0" fontId="43" fillId="6" borderId="1" xfId="5" applyFont="1" applyFill="1" applyBorder="1" applyAlignment="1" applyProtection="1">
      <alignment horizontal="center" vertical="center" wrapText="1"/>
      <protection locked="0"/>
    </xf>
    <xf numFmtId="0" fontId="43" fillId="6" borderId="1" xfId="5" applyFont="1" applyFill="1" applyBorder="1" applyAlignment="1" applyProtection="1">
      <alignment horizontal="center" vertical="center"/>
      <protection locked="0"/>
    </xf>
    <xf numFmtId="0" fontId="43" fillId="0" borderId="6" xfId="0" applyNumberFormat="1" applyFont="1" applyFill="1" applyBorder="1" applyAlignment="1" applyProtection="1">
      <alignment vertical="center" wrapText="1"/>
      <protection locked="0"/>
    </xf>
    <xf numFmtId="0" fontId="43" fillId="0" borderId="0" xfId="0" applyNumberFormat="1" applyFont="1" applyFill="1" applyBorder="1" applyAlignment="1" applyProtection="1">
      <alignment vertical="center" wrapText="1"/>
      <protection locked="0"/>
    </xf>
    <xf numFmtId="0" fontId="43" fillId="0" borderId="19" xfId="5" applyFont="1" applyBorder="1" applyAlignment="1" applyProtection="1">
      <alignment horizontal="center" vertical="center"/>
      <protection locked="0"/>
    </xf>
    <xf numFmtId="0" fontId="44" fillId="0" borderId="19" xfId="5" applyFont="1" applyBorder="1" applyAlignment="1" applyProtection="1">
      <alignment horizontal="center" vertical="center" wrapText="1"/>
      <protection locked="0"/>
    </xf>
    <xf numFmtId="0" fontId="44" fillId="0" borderId="19" xfId="5" applyFont="1" applyBorder="1" applyAlignment="1" applyProtection="1">
      <alignment horizontal="center" vertical="center"/>
      <protection locked="0"/>
    </xf>
    <xf numFmtId="173" fontId="44" fillId="0" borderId="19" xfId="5" applyNumberFormat="1" applyFont="1" applyBorder="1" applyAlignment="1" applyProtection="1">
      <alignment horizontal="right" vertical="center"/>
      <protection locked="0"/>
    </xf>
    <xf numFmtId="0" fontId="43" fillId="6" borderId="17" xfId="0" applyNumberFormat="1" applyFont="1" applyFill="1" applyBorder="1" applyAlignment="1" applyProtection="1">
      <alignment horizontal="center" vertical="center"/>
      <protection locked="0"/>
    </xf>
    <xf numFmtId="173" fontId="43" fillId="3" borderId="17" xfId="0" applyNumberFormat="1" applyFont="1" applyFill="1" applyBorder="1" applyAlignment="1" applyProtection="1">
      <alignment horizontal="center" vertical="center"/>
      <protection locked="0"/>
    </xf>
    <xf numFmtId="0" fontId="43" fillId="0" borderId="0" xfId="5" applyFont="1" applyAlignment="1" applyProtection="1">
      <alignment vertical="center"/>
      <protection locked="0"/>
    </xf>
    <xf numFmtId="0" fontId="43" fillId="0" borderId="0" xfId="0" applyNumberFormat="1" applyFont="1" applyFill="1" applyBorder="1" applyAlignment="1" applyProtection="1">
      <alignment horizontal="center" vertical="center"/>
      <protection locked="0"/>
    </xf>
    <xf numFmtId="0" fontId="45" fillId="0" borderId="0" xfId="5" applyFont="1" applyAlignment="1" applyProtection="1">
      <alignment horizontal="left" vertical="center" wrapText="1" indent="1"/>
      <protection locked="0"/>
    </xf>
    <xf numFmtId="165" fontId="46" fillId="0" borderId="0" xfId="7" applyNumberFormat="1" applyFont="1" applyFill="1" applyBorder="1" applyAlignment="1" applyProtection="1">
      <alignment horizontal="center" vertical="center"/>
      <protection locked="0"/>
    </xf>
    <xf numFmtId="0" fontId="43" fillId="6" borderId="1" xfId="0" applyNumberFormat="1" applyFont="1" applyFill="1" applyBorder="1" applyAlignment="1" applyProtection="1">
      <alignment vertical="center"/>
      <protection locked="0"/>
    </xf>
    <xf numFmtId="49" fontId="47" fillId="6" borderId="1" xfId="5" applyNumberFormat="1" applyFont="1" applyFill="1" applyBorder="1" applyAlignment="1" applyProtection="1">
      <alignment vertical="center" wrapText="1"/>
      <protection locked="0"/>
    </xf>
    <xf numFmtId="0" fontId="44" fillId="0" borderId="1" xfId="5" applyFont="1" applyBorder="1" applyAlignment="1" applyProtection="1">
      <alignment vertical="center" wrapText="1"/>
      <protection locked="0"/>
    </xf>
    <xf numFmtId="0" fontId="44" fillId="0" borderId="1" xfId="0" applyNumberFormat="1" applyFont="1" applyFill="1" applyBorder="1" applyAlignment="1" applyProtection="1">
      <alignment horizontal="center" vertical="center"/>
      <protection locked="0"/>
    </xf>
    <xf numFmtId="181" fontId="44" fillId="0" borderId="1" xfId="0" applyNumberFormat="1" applyFont="1" applyFill="1" applyBorder="1" applyAlignment="1" applyProtection="1">
      <alignment horizontal="center" vertical="center"/>
      <protection locked="0"/>
    </xf>
    <xf numFmtId="49" fontId="49" fillId="0" borderId="1" xfId="5" applyNumberFormat="1" applyFont="1" applyBorder="1" applyAlignment="1" applyProtection="1">
      <alignment horizontal="center" vertical="center" wrapText="1"/>
      <protection locked="0"/>
    </xf>
    <xf numFmtId="180" fontId="49" fillId="0" borderId="1" xfId="1" applyNumberFormat="1" applyFont="1" applyBorder="1" applyAlignment="1" applyProtection="1">
      <alignment horizontal="center" vertical="center" wrapText="1"/>
      <protection locked="0"/>
    </xf>
    <xf numFmtId="49" fontId="49" fillId="0" borderId="1" xfId="5" applyNumberFormat="1" applyFont="1" applyBorder="1" applyAlignment="1" applyProtection="1">
      <alignment horizontal="center" vertical="center"/>
      <protection locked="0"/>
    </xf>
    <xf numFmtId="168" fontId="49" fillId="0" borderId="1" xfId="5" applyNumberFormat="1" applyFont="1" applyBorder="1" applyAlignment="1" applyProtection="1">
      <alignment horizontal="center" vertical="center" wrapText="1"/>
      <protection locked="0"/>
    </xf>
    <xf numFmtId="10" fontId="44" fillId="0" borderId="1" xfId="2" applyNumberFormat="1" applyFont="1" applyFill="1" applyBorder="1" applyAlignment="1" applyProtection="1">
      <alignment vertical="top"/>
      <protection locked="0"/>
    </xf>
    <xf numFmtId="180" fontId="43" fillId="6" borderId="1" xfId="5" applyNumberFormat="1" applyFont="1" applyFill="1" applyBorder="1" applyAlignment="1" applyProtection="1">
      <alignment vertical="center"/>
      <protection locked="0"/>
    </xf>
    <xf numFmtId="180" fontId="43" fillId="0" borderId="1" xfId="1" applyNumberFormat="1" applyFont="1" applyFill="1" applyBorder="1" applyAlignment="1" applyProtection="1">
      <alignment horizontal="center" vertical="center"/>
      <protection locked="0"/>
    </xf>
    <xf numFmtId="180" fontId="43" fillId="0" borderId="1" xfId="0" applyNumberFormat="1" applyFont="1" applyFill="1" applyBorder="1" applyAlignment="1" applyProtection="1">
      <alignment horizontal="center" vertical="center"/>
      <protection locked="0"/>
    </xf>
    <xf numFmtId="180" fontId="43" fillId="0" borderId="1" xfId="7" applyNumberFormat="1" applyFont="1" applyFill="1" applyBorder="1" applyAlignment="1" applyProtection="1">
      <alignment horizontal="center" vertical="center"/>
    </xf>
    <xf numFmtId="9" fontId="43" fillId="3" borderId="1" xfId="5" applyNumberFormat="1" applyFont="1" applyFill="1" applyBorder="1" applyAlignment="1">
      <alignment horizontal="center" vertical="center" wrapText="1"/>
    </xf>
    <xf numFmtId="0" fontId="44" fillId="0" borderId="0" xfId="0" applyNumberFormat="1" applyFont="1" applyFill="1" applyBorder="1" applyAlignment="1" applyProtection="1">
      <alignment vertical="center"/>
      <protection locked="0"/>
    </xf>
    <xf numFmtId="10" fontId="44" fillId="0" borderId="0" xfId="0" applyNumberFormat="1" applyFont="1" applyFill="1" applyBorder="1" applyAlignment="1" applyProtection="1">
      <alignment vertical="top"/>
      <protection locked="0"/>
    </xf>
    <xf numFmtId="0" fontId="44" fillId="0" borderId="0" xfId="5" applyFont="1" applyAlignment="1" applyProtection="1">
      <alignment vertical="center"/>
      <protection locked="0"/>
    </xf>
    <xf numFmtId="0" fontId="43" fillId="6" borderId="1" xfId="0" applyNumberFormat="1" applyFont="1" applyFill="1" applyBorder="1" applyAlignment="1" applyProtection="1">
      <alignment vertical="center" wrapText="1"/>
      <protection locked="0"/>
    </xf>
    <xf numFmtId="0" fontId="44" fillId="0" borderId="1" xfId="0" applyNumberFormat="1" applyFont="1" applyFill="1" applyBorder="1" applyAlignment="1" applyProtection="1">
      <alignment vertical="center" wrapText="1"/>
    </xf>
    <xf numFmtId="0" fontId="43" fillId="6" borderId="1" xfId="5" applyFont="1" applyFill="1" applyBorder="1" applyAlignment="1" applyProtection="1">
      <alignment vertical="center"/>
      <protection locked="0"/>
    </xf>
    <xf numFmtId="9" fontId="43" fillId="6" borderId="1" xfId="2" applyFont="1" applyFill="1" applyBorder="1" applyAlignment="1" applyProtection="1">
      <alignment horizontal="center" vertical="center" wrapText="1"/>
      <protection locked="0"/>
    </xf>
    <xf numFmtId="1" fontId="44" fillId="3" borderId="1" xfId="8" applyNumberFormat="1" applyFont="1" applyFill="1" applyBorder="1" applyAlignment="1" applyProtection="1">
      <alignment horizontal="center" vertical="center"/>
      <protection locked="0"/>
    </xf>
    <xf numFmtId="0" fontId="43" fillId="3" borderId="1" xfId="5" applyFont="1" applyFill="1" applyBorder="1" applyAlignment="1" applyProtection="1">
      <alignment horizontal="center" vertical="center"/>
      <protection locked="0"/>
    </xf>
    <xf numFmtId="49" fontId="49" fillId="0" borderId="47" xfId="5" applyNumberFormat="1" applyFont="1" applyBorder="1" applyAlignment="1" applyProtection="1">
      <alignment horizontal="center" vertical="center" wrapText="1"/>
      <protection locked="0"/>
    </xf>
    <xf numFmtId="14" fontId="43" fillId="3" borderId="1" xfId="5" applyNumberFormat="1" applyFont="1" applyFill="1" applyBorder="1" applyAlignment="1" applyProtection="1">
      <alignment horizontal="center" vertical="center"/>
      <protection locked="0"/>
    </xf>
    <xf numFmtId="0" fontId="44" fillId="0" borderId="1" xfId="1" applyNumberFormat="1" applyFont="1" applyBorder="1" applyAlignment="1" applyProtection="1">
      <alignment horizontal="center" vertical="center"/>
      <protection locked="0"/>
    </xf>
    <xf numFmtId="168" fontId="47" fillId="0" borderId="47" xfId="1" applyNumberFormat="1" applyFont="1" applyBorder="1" applyAlignment="1" applyProtection="1">
      <alignment vertical="center"/>
      <protection locked="0"/>
    </xf>
    <xf numFmtId="49" fontId="44" fillId="0" borderId="1" xfId="0" applyNumberFormat="1" applyFont="1" applyFill="1" applyBorder="1" applyAlignment="1" applyProtection="1">
      <alignment vertical="center" wrapText="1"/>
      <protection locked="0"/>
    </xf>
    <xf numFmtId="9" fontId="44" fillId="0" borderId="1" xfId="2" applyFont="1" applyBorder="1" applyAlignment="1" applyProtection="1">
      <alignment vertical="center"/>
      <protection locked="0"/>
    </xf>
    <xf numFmtId="166" fontId="44" fillId="0" borderId="1" xfId="2" applyNumberFormat="1" applyFont="1" applyBorder="1" applyAlignment="1" applyProtection="1">
      <alignment vertical="center"/>
      <protection locked="0"/>
    </xf>
    <xf numFmtId="174" fontId="44" fillId="0" borderId="1" xfId="2" applyNumberFormat="1" applyFont="1" applyBorder="1" applyAlignment="1" applyProtection="1">
      <alignment horizontal="center" vertical="center"/>
      <protection locked="0"/>
    </xf>
    <xf numFmtId="179" fontId="44" fillId="3" borderId="1" xfId="8" applyNumberFormat="1" applyFont="1" applyFill="1" applyBorder="1" applyAlignment="1" applyProtection="1">
      <alignment horizontal="center" vertical="center"/>
      <protection locked="0"/>
    </xf>
    <xf numFmtId="0" fontId="44" fillId="0" borderId="1" xfId="0" applyNumberFormat="1" applyFont="1" applyFill="1" applyBorder="1" applyAlignment="1" applyProtection="1">
      <alignment vertical="top"/>
    </xf>
    <xf numFmtId="180" fontId="44" fillId="0" borderId="47" xfId="1" applyNumberFormat="1" applyFont="1" applyBorder="1" applyAlignment="1" applyProtection="1">
      <alignment horizontal="center" vertical="center"/>
      <protection locked="0"/>
    </xf>
    <xf numFmtId="7" fontId="44" fillId="0" borderId="1" xfId="1" applyNumberFormat="1" applyFont="1" applyFill="1" applyBorder="1" applyAlignment="1" applyProtection="1">
      <alignment horizontal="center" vertical="center"/>
      <protection locked="0"/>
    </xf>
    <xf numFmtId="0" fontId="44" fillId="0" borderId="1" xfId="5" applyFont="1" applyBorder="1" applyAlignment="1" applyProtection="1">
      <alignment horizontal="center" vertical="center"/>
      <protection locked="0"/>
    </xf>
    <xf numFmtId="0" fontId="44" fillId="3" borderId="1" xfId="0" applyNumberFormat="1" applyFont="1" applyFill="1" applyBorder="1" applyAlignment="1" applyProtection="1">
      <alignment horizontal="center" vertical="top"/>
      <protection locked="0"/>
    </xf>
    <xf numFmtId="0" fontId="44" fillId="0" borderId="1" xfId="0" applyNumberFormat="1" applyFont="1" applyFill="1" applyBorder="1" applyAlignment="1" applyProtection="1">
      <alignment horizontal="center" vertical="top"/>
      <protection locked="0"/>
    </xf>
    <xf numFmtId="0" fontId="44" fillId="0" borderId="1" xfId="0" applyNumberFormat="1" applyFont="1" applyFill="1" applyBorder="1" applyAlignment="1" applyProtection="1">
      <alignment vertical="top"/>
      <protection locked="0"/>
    </xf>
    <xf numFmtId="1" fontId="44" fillId="3" borderId="1" xfId="8" applyNumberFormat="1" applyFont="1" applyFill="1" applyBorder="1" applyAlignment="1" applyProtection="1">
      <alignment horizontal="center" vertical="center" wrapText="1"/>
      <protection locked="0"/>
    </xf>
    <xf numFmtId="180" fontId="44" fillId="3" borderId="47" xfId="1" applyNumberFormat="1" applyFont="1" applyFill="1" applyBorder="1" applyAlignment="1" applyProtection="1">
      <alignment horizontal="center" vertical="center"/>
      <protection locked="0"/>
    </xf>
    <xf numFmtId="7" fontId="44" fillId="3" borderId="1" xfId="1" applyNumberFormat="1" applyFont="1" applyFill="1" applyBorder="1" applyAlignment="1" applyProtection="1">
      <alignment horizontal="center" vertical="center"/>
      <protection locked="0"/>
    </xf>
    <xf numFmtId="166" fontId="44" fillId="0" borderId="40" xfId="2" applyNumberFormat="1" applyFont="1" applyBorder="1" applyAlignment="1" applyProtection="1">
      <alignment vertical="center"/>
      <protection locked="0"/>
    </xf>
    <xf numFmtId="174" fontId="44" fillId="0" borderId="40" xfId="2" applyNumberFormat="1" applyFont="1" applyBorder="1" applyAlignment="1" applyProtection="1">
      <alignment horizontal="center" vertical="center"/>
      <protection locked="0"/>
    </xf>
    <xf numFmtId="180" fontId="44" fillId="0" borderId="40" xfId="5" applyNumberFormat="1" applyFont="1" applyBorder="1" applyAlignment="1" applyProtection="1">
      <alignment vertical="center"/>
      <protection locked="0"/>
    </xf>
    <xf numFmtId="0" fontId="43" fillId="6" borderId="40" xfId="5" applyFont="1" applyFill="1" applyBorder="1" applyAlignment="1" applyProtection="1">
      <alignment horizontal="center" vertical="center"/>
      <protection locked="0"/>
    </xf>
    <xf numFmtId="9" fontId="44" fillId="0" borderId="40" xfId="5" applyNumberFormat="1" applyFont="1" applyBorder="1" applyAlignment="1" applyProtection="1">
      <alignment vertical="center"/>
      <protection locked="0"/>
    </xf>
    <xf numFmtId="165" fontId="43" fillId="6" borderId="40" xfId="1" applyFont="1" applyFill="1" applyBorder="1" applyAlignment="1" applyProtection="1">
      <alignment vertical="center" wrapText="1"/>
      <protection locked="0"/>
    </xf>
    <xf numFmtId="166" fontId="43" fillId="0" borderId="40" xfId="2" applyNumberFormat="1" applyFont="1" applyBorder="1" applyAlignment="1" applyProtection="1">
      <alignment vertical="center"/>
      <protection locked="0"/>
    </xf>
    <xf numFmtId="174" fontId="43" fillId="0" borderId="40" xfId="5" applyNumberFormat="1" applyFont="1" applyBorder="1" applyAlignment="1" applyProtection="1">
      <alignment horizontal="center" vertical="center"/>
      <protection locked="0"/>
    </xf>
    <xf numFmtId="0" fontId="43" fillId="6" borderId="47" xfId="0" applyNumberFormat="1" applyFont="1" applyFill="1" applyBorder="1" applyAlignment="1" applyProtection="1">
      <alignment vertical="center" wrapText="1"/>
      <protection locked="0"/>
    </xf>
    <xf numFmtId="1" fontId="44" fillId="0" borderId="1" xfId="0" applyNumberFormat="1" applyFont="1" applyFill="1" applyBorder="1" applyAlignment="1" applyProtection="1">
      <alignment vertical="center" wrapText="1"/>
      <protection locked="0"/>
    </xf>
    <xf numFmtId="168" fontId="47" fillId="0" borderId="1" xfId="1" applyNumberFormat="1" applyFont="1" applyBorder="1" applyAlignment="1" applyProtection="1">
      <alignment vertical="center"/>
      <protection locked="0"/>
    </xf>
    <xf numFmtId="0" fontId="53" fillId="0" borderId="1" xfId="0" applyNumberFormat="1" applyFont="1" applyFill="1" applyBorder="1" applyAlignment="1" applyProtection="1">
      <alignment horizontal="center" vertical="center" wrapText="1"/>
      <protection locked="0"/>
    </xf>
    <xf numFmtId="10" fontId="43" fillId="0" borderId="1" xfId="2" applyNumberFormat="1" applyFont="1" applyFill="1" applyBorder="1" applyAlignment="1" applyProtection="1">
      <alignment vertical="center"/>
      <protection locked="0"/>
    </xf>
    <xf numFmtId="10" fontId="43" fillId="0" borderId="42" xfId="2" applyNumberFormat="1" applyFont="1" applyFill="1" applyBorder="1" applyAlignment="1" applyProtection="1">
      <alignment vertical="center"/>
      <protection locked="0"/>
    </xf>
    <xf numFmtId="168" fontId="43" fillId="0" borderId="1" xfId="0" applyNumberFormat="1" applyFont="1" applyFill="1" applyBorder="1" applyAlignment="1" applyProtection="1">
      <alignment vertical="center" wrapText="1"/>
      <protection locked="0"/>
    </xf>
    <xf numFmtId="10" fontId="43" fillId="0" borderId="42" xfId="2" applyNumberFormat="1" applyFont="1" applyFill="1" applyBorder="1" applyAlignment="1" applyProtection="1">
      <alignment horizontal="center" vertical="center"/>
      <protection locked="0"/>
    </xf>
    <xf numFmtId="10" fontId="43" fillId="0" borderId="1" xfId="2" applyNumberFormat="1" applyFont="1" applyFill="1" applyBorder="1" applyAlignment="1" applyProtection="1">
      <alignment horizontal="center" vertical="center"/>
      <protection locked="0"/>
    </xf>
    <xf numFmtId="0" fontId="43" fillId="6" borderId="1" xfId="5" applyFont="1" applyFill="1" applyBorder="1" applyAlignment="1" applyProtection="1">
      <alignment horizontal="left" vertical="center" wrapText="1"/>
      <protection locked="0"/>
    </xf>
    <xf numFmtId="0" fontId="43" fillId="6" borderId="1" xfId="5" applyFont="1" applyFill="1" applyBorder="1" applyAlignment="1" applyProtection="1">
      <alignment vertical="center" wrapText="1"/>
      <protection locked="0"/>
    </xf>
    <xf numFmtId="0" fontId="43" fillId="3" borderId="1" xfId="5" applyFont="1" applyFill="1" applyBorder="1" applyAlignment="1" applyProtection="1">
      <alignment horizontal="left" vertical="center" wrapText="1"/>
      <protection locked="0"/>
    </xf>
    <xf numFmtId="0" fontId="43" fillId="3" borderId="1" xfId="5" applyFont="1" applyFill="1" applyBorder="1" applyAlignment="1" applyProtection="1">
      <alignment vertical="center" wrapText="1"/>
      <protection locked="0"/>
    </xf>
    <xf numFmtId="0" fontId="43" fillId="6" borderId="1" xfId="0" applyNumberFormat="1" applyFont="1" applyFill="1" applyBorder="1" applyAlignment="1" applyProtection="1">
      <alignment horizontal="center" vertical="center" wrapText="1"/>
    </xf>
    <xf numFmtId="0" fontId="43" fillId="6" borderId="3" xfId="5" applyFont="1" applyFill="1" applyBorder="1" applyAlignment="1" applyProtection="1">
      <alignment vertical="center" wrapText="1"/>
      <protection locked="0"/>
    </xf>
    <xf numFmtId="0" fontId="43" fillId="0" borderId="1" xfId="5" applyFont="1" applyBorder="1" applyAlignment="1" applyProtection="1">
      <alignment horizontal="left" vertical="center" indent="1"/>
      <protection locked="0"/>
    </xf>
    <xf numFmtId="0" fontId="43" fillId="3" borderId="40" xfId="5" applyFont="1" applyFill="1" applyBorder="1" applyAlignment="1" applyProtection="1">
      <alignment horizontal="left" vertical="center" wrapText="1"/>
      <protection locked="0"/>
    </xf>
    <xf numFmtId="0" fontId="43" fillId="3" borderId="40" xfId="5" applyFont="1" applyFill="1" applyBorder="1" applyAlignment="1" applyProtection="1">
      <alignment vertical="center" wrapText="1"/>
      <protection locked="0"/>
    </xf>
    <xf numFmtId="0" fontId="43" fillId="6" borderId="43" xfId="5" applyFont="1" applyFill="1" applyBorder="1" applyAlignment="1" applyProtection="1">
      <alignment vertical="center" wrapText="1"/>
      <protection locked="0"/>
    </xf>
    <xf numFmtId="0" fontId="44" fillId="0" borderId="2" xfId="0" applyNumberFormat="1" applyFont="1" applyFill="1" applyBorder="1" applyAlignment="1" applyProtection="1">
      <alignment vertical="top"/>
      <protection locked="0"/>
    </xf>
    <xf numFmtId="0" fontId="43" fillId="0" borderId="1" xfId="5" applyFont="1" applyBorder="1" applyAlignment="1" applyProtection="1">
      <alignment horizontal="center" vertical="center" wrapText="1"/>
      <protection locked="0"/>
    </xf>
    <xf numFmtId="0" fontId="43" fillId="0" borderId="0" xfId="5" applyFont="1" applyAlignment="1" applyProtection="1">
      <alignment vertical="center" wrapText="1"/>
      <protection locked="0"/>
    </xf>
    <xf numFmtId="0" fontId="43" fillId="0" borderId="5" xfId="5" applyFont="1" applyBorder="1" applyAlignment="1" applyProtection="1">
      <alignment vertical="center" wrapText="1"/>
      <protection locked="0"/>
    </xf>
    <xf numFmtId="0" fontId="44" fillId="0" borderId="0" xfId="5" applyFont="1" applyAlignment="1" applyProtection="1">
      <alignment vertical="top" wrapText="1"/>
      <protection locked="0"/>
    </xf>
    <xf numFmtId="0" fontId="44" fillId="0" borderId="5" xfId="5" applyFont="1" applyBorder="1" applyAlignment="1" applyProtection="1">
      <alignment vertical="top" wrapText="1"/>
      <protection locked="0"/>
    </xf>
    <xf numFmtId="180" fontId="44" fillId="0" borderId="0" xfId="5" applyNumberFormat="1" applyFont="1" applyAlignment="1" applyProtection="1">
      <alignment vertical="center" wrapText="1"/>
      <protection locked="0"/>
    </xf>
    <xf numFmtId="180" fontId="44" fillId="0" borderId="5" xfId="5" applyNumberFormat="1" applyFont="1" applyBorder="1" applyAlignment="1" applyProtection="1">
      <alignment vertical="center" wrapText="1"/>
      <protection locked="0"/>
    </xf>
    <xf numFmtId="0" fontId="44" fillId="0" borderId="5" xfId="5" applyFont="1" applyBorder="1" applyAlignment="1" applyProtection="1">
      <alignment horizontal="center" vertical="top" wrapText="1"/>
      <protection locked="0"/>
    </xf>
    <xf numFmtId="0" fontId="44" fillId="0" borderId="5" xfId="0" applyNumberFormat="1" applyFont="1" applyFill="1" applyBorder="1" applyAlignment="1" applyProtection="1">
      <alignment vertical="top"/>
      <protection locked="0"/>
    </xf>
    <xf numFmtId="0" fontId="43" fillId="0" borderId="0" xfId="5" applyFont="1" applyAlignment="1" applyProtection="1">
      <alignment horizontal="center" vertical="center" wrapText="1"/>
      <protection locked="0"/>
    </xf>
    <xf numFmtId="180" fontId="44" fillId="0" borderId="0" xfId="5" applyNumberFormat="1" applyFont="1" applyAlignment="1" applyProtection="1">
      <alignment horizontal="center" vertical="center" wrapText="1"/>
      <protection locked="0"/>
    </xf>
    <xf numFmtId="165" fontId="44" fillId="0" borderId="1" xfId="1" applyFont="1" applyFill="1" applyBorder="1" applyAlignment="1" applyProtection="1">
      <alignment horizontal="center" vertical="center" wrapText="1"/>
      <protection locked="0"/>
    </xf>
    <xf numFmtId="0" fontId="44" fillId="0" borderId="47" xfId="1" applyNumberFormat="1" applyFont="1" applyBorder="1" applyAlignment="1" applyProtection="1">
      <alignment horizontal="center" vertical="center"/>
      <protection locked="0"/>
    </xf>
    <xf numFmtId="10" fontId="44" fillId="0" borderId="1" xfId="2" applyNumberFormat="1" applyFont="1" applyBorder="1" applyAlignment="1" applyProtection="1">
      <alignment vertical="center"/>
      <protection locked="0"/>
    </xf>
    <xf numFmtId="10" fontId="44" fillId="0" borderId="42" xfId="2" applyNumberFormat="1" applyFont="1" applyFill="1" applyBorder="1" applyAlignment="1" applyProtection="1">
      <alignment vertical="center"/>
    </xf>
    <xf numFmtId="14" fontId="44" fillId="0" borderId="19" xfId="5" applyNumberFormat="1" applyFont="1" applyBorder="1" applyAlignment="1" applyProtection="1">
      <alignment horizontal="center" vertical="center" wrapText="1"/>
      <protection locked="0"/>
    </xf>
    <xf numFmtId="175" fontId="44" fillId="0" borderId="19" xfId="0" applyNumberFormat="1" applyFont="1" applyFill="1" applyBorder="1" applyAlignment="1" applyProtection="1">
      <alignment horizontal="center" vertical="center"/>
      <protection locked="0"/>
    </xf>
    <xf numFmtId="10" fontId="44" fillId="0" borderId="1" xfId="2" applyNumberFormat="1" applyFont="1" applyFill="1" applyBorder="1" applyAlignment="1" applyProtection="1">
      <alignment horizontal="center" vertical="center"/>
      <protection locked="0"/>
    </xf>
    <xf numFmtId="0" fontId="44" fillId="0" borderId="2" xfId="0" applyNumberFormat="1" applyFont="1" applyFill="1" applyBorder="1" applyAlignment="1" applyProtection="1">
      <alignment vertical="center"/>
      <protection locked="0"/>
    </xf>
    <xf numFmtId="0" fontId="44" fillId="0" borderId="5" xfId="0" applyNumberFormat="1" applyFont="1" applyFill="1" applyBorder="1" applyAlignment="1" applyProtection="1">
      <alignment vertical="center"/>
      <protection locked="0"/>
    </xf>
    <xf numFmtId="0" fontId="44" fillId="0" borderId="68" xfId="0" applyNumberFormat="1" applyFont="1" applyFill="1" applyBorder="1" applyAlignment="1" applyProtection="1">
      <alignment vertical="center"/>
      <protection locked="0"/>
    </xf>
    <xf numFmtId="0" fontId="44" fillId="0" borderId="66" xfId="0" applyNumberFormat="1" applyFont="1" applyFill="1" applyBorder="1" applyAlignment="1" applyProtection="1">
      <alignment vertical="center"/>
      <protection locked="0"/>
    </xf>
    <xf numFmtId="0" fontId="44" fillId="0" borderId="67" xfId="0" applyNumberFormat="1" applyFont="1" applyFill="1" applyBorder="1" applyAlignment="1" applyProtection="1">
      <alignment vertical="center"/>
      <protection locked="0"/>
    </xf>
    <xf numFmtId="1" fontId="44" fillId="0" borderId="41" xfId="0" applyNumberFormat="1" applyFont="1" applyFill="1" applyBorder="1" applyAlignment="1" applyProtection="1">
      <alignment vertical="center"/>
      <protection locked="0"/>
    </xf>
    <xf numFmtId="1" fontId="44" fillId="0" borderId="38" xfId="0" applyNumberFormat="1" applyFont="1" applyFill="1" applyBorder="1" applyAlignment="1" applyProtection="1">
      <alignment vertical="center"/>
      <protection locked="0"/>
    </xf>
    <xf numFmtId="180" fontId="6" fillId="0" borderId="8" xfId="0" applyNumberFormat="1" applyFont="1" applyFill="1" applyBorder="1" applyAlignment="1" applyProtection="1">
      <alignment horizontal="center" vertical="center"/>
      <protection locked="0"/>
    </xf>
    <xf numFmtId="180" fontId="6" fillId="0" borderId="9" xfId="0" applyNumberFormat="1" applyFont="1" applyFill="1" applyBorder="1" applyAlignment="1" applyProtection="1">
      <alignment horizontal="center" vertical="center"/>
      <protection locked="0"/>
    </xf>
    <xf numFmtId="0" fontId="6" fillId="0" borderId="20" xfId="5" applyFont="1" applyBorder="1" applyAlignment="1" applyProtection="1">
      <alignment horizontal="center" vertical="center" wrapText="1"/>
      <protection locked="0"/>
    </xf>
    <xf numFmtId="0" fontId="6" fillId="0" borderId="21" xfId="5" applyFont="1" applyBorder="1" applyAlignment="1" applyProtection="1">
      <alignment horizontal="center" vertical="center"/>
      <protection locked="0"/>
    </xf>
    <xf numFmtId="0" fontId="6" fillId="0" borderId="22" xfId="5" applyFont="1" applyBorder="1" applyAlignment="1" applyProtection="1">
      <alignment horizontal="center" vertical="center"/>
      <protection locked="0"/>
    </xf>
    <xf numFmtId="0" fontId="11" fillId="6" borderId="12" xfId="5" applyFont="1" applyFill="1" applyBorder="1" applyAlignment="1" applyProtection="1">
      <alignment horizontal="center" vertical="center" wrapText="1"/>
      <protection locked="0"/>
    </xf>
    <xf numFmtId="0" fontId="11" fillId="6" borderId="18" xfId="5" applyFont="1" applyFill="1" applyBorder="1" applyAlignment="1" applyProtection="1">
      <alignment horizontal="center" vertical="center" wrapText="1"/>
      <protection locked="0"/>
    </xf>
    <xf numFmtId="14" fontId="6" fillId="0" borderId="10" xfId="0" applyNumberFormat="1" applyFont="1" applyFill="1" applyBorder="1" applyAlignment="1" applyProtection="1">
      <alignment horizontal="center" vertical="center"/>
      <protection locked="0"/>
    </xf>
    <xf numFmtId="14" fontId="6" fillId="0" borderId="11" xfId="0" applyNumberFormat="1" applyFont="1" applyFill="1" applyBorder="1" applyAlignment="1" applyProtection="1">
      <alignment horizontal="center" vertical="center"/>
      <protection locked="0"/>
    </xf>
    <xf numFmtId="14" fontId="6" fillId="0" borderId="16" xfId="0" applyNumberFormat="1" applyFont="1" applyFill="1" applyBorder="1" applyAlignment="1" applyProtection="1">
      <alignment horizontal="center" vertical="center"/>
      <protection locked="0"/>
    </xf>
    <xf numFmtId="14" fontId="6" fillId="0" borderId="0" xfId="0" applyNumberFormat="1" applyFont="1" applyFill="1" applyBorder="1" applyAlignment="1" applyProtection="1">
      <alignment horizontal="center" vertical="center"/>
      <protection locked="0"/>
    </xf>
    <xf numFmtId="0" fontId="6" fillId="0" borderId="10" xfId="5" applyFont="1" applyBorder="1" applyAlignment="1" applyProtection="1">
      <alignment horizontal="center" vertical="center"/>
      <protection locked="0"/>
    </xf>
    <xf numFmtId="0" fontId="6" fillId="0" borderId="11" xfId="5" applyFont="1" applyBorder="1" applyAlignment="1" applyProtection="1">
      <alignment horizontal="center" vertical="center"/>
      <protection locked="0"/>
    </xf>
    <xf numFmtId="0" fontId="6" fillId="0" borderId="16" xfId="5" applyFont="1" applyBorder="1" applyAlignment="1" applyProtection="1">
      <alignment horizontal="center" vertical="center"/>
      <protection locked="0"/>
    </xf>
    <xf numFmtId="0" fontId="6" fillId="0" borderId="0" xfId="5" applyFont="1" applyAlignment="1" applyProtection="1">
      <alignment horizontal="center" vertical="center"/>
      <protection locked="0"/>
    </xf>
    <xf numFmtId="0" fontId="6" fillId="0" borderId="13" xfId="5" applyFont="1" applyBorder="1" applyAlignment="1" applyProtection="1">
      <alignment horizontal="center" vertical="center"/>
      <protection locked="0"/>
    </xf>
    <xf numFmtId="0" fontId="6" fillId="0" borderId="14" xfId="5" applyFont="1" applyBorder="1" applyAlignment="1" applyProtection="1">
      <alignment horizontal="center" vertical="center"/>
      <protection locked="0"/>
    </xf>
    <xf numFmtId="0" fontId="12" fillId="0" borderId="7" xfId="0" applyNumberFormat="1" applyFont="1" applyFill="1" applyBorder="1" applyAlignment="1" applyProtection="1">
      <alignment horizontal="center" vertical="center"/>
      <protection locked="0"/>
    </xf>
    <xf numFmtId="0" fontId="12" fillId="0" borderId="8" xfId="0" applyNumberFormat="1" applyFont="1" applyFill="1" applyBorder="1" applyAlignment="1" applyProtection="1">
      <alignment horizontal="center" vertical="center"/>
      <protection locked="0"/>
    </xf>
    <xf numFmtId="49" fontId="38" fillId="0" borderId="17" xfId="5" applyNumberFormat="1" applyFont="1" applyBorder="1" applyAlignment="1" applyProtection="1">
      <alignment horizontal="center" vertical="center" wrapText="1"/>
      <protection locked="0"/>
    </xf>
    <xf numFmtId="180" fontId="6" fillId="0" borderId="11" xfId="0" applyNumberFormat="1" applyFont="1" applyFill="1" applyBorder="1" applyAlignment="1" applyProtection="1">
      <alignment horizontal="center" vertical="center"/>
      <protection locked="0"/>
    </xf>
    <xf numFmtId="180" fontId="6" fillId="0" borderId="12" xfId="0" applyNumberFormat="1" applyFont="1" applyFill="1" applyBorder="1" applyAlignment="1" applyProtection="1">
      <alignment horizontal="center" vertical="center"/>
      <protection locked="0"/>
    </xf>
    <xf numFmtId="180" fontId="6" fillId="0" borderId="14" xfId="0" applyNumberFormat="1" applyFont="1" applyFill="1" applyBorder="1" applyAlignment="1" applyProtection="1">
      <alignment horizontal="center" vertical="center"/>
      <protection locked="0"/>
    </xf>
    <xf numFmtId="180" fontId="6" fillId="0" borderId="15" xfId="0" applyNumberFormat="1" applyFont="1" applyFill="1" applyBorder="1" applyAlignment="1" applyProtection="1">
      <alignment horizontal="center" vertical="center"/>
      <protection locked="0"/>
    </xf>
    <xf numFmtId="9" fontId="38" fillId="0" borderId="37" xfId="2" applyFont="1" applyFill="1" applyBorder="1" applyAlignment="1" applyProtection="1">
      <alignment horizontal="center" vertical="center" wrapText="1"/>
      <protection locked="0"/>
    </xf>
    <xf numFmtId="9" fontId="38" fillId="0" borderId="39" xfId="2" applyFont="1" applyFill="1" applyBorder="1" applyAlignment="1" applyProtection="1">
      <alignment horizontal="center" vertical="center" wrapText="1"/>
      <protection locked="0"/>
    </xf>
    <xf numFmtId="9" fontId="38" fillId="0" borderId="33" xfId="2" applyFont="1" applyFill="1" applyBorder="1" applyAlignment="1" applyProtection="1">
      <alignment horizontal="center" vertical="center" wrapText="1"/>
      <protection locked="0"/>
    </xf>
    <xf numFmtId="0" fontId="6" fillId="0" borderId="17" xfId="0" applyNumberFormat="1" applyFont="1" applyFill="1" applyBorder="1" applyAlignment="1" applyProtection="1">
      <alignment horizontal="center" vertical="center"/>
      <protection locked="0"/>
    </xf>
    <xf numFmtId="14" fontId="6" fillId="0" borderId="17" xfId="0" applyNumberFormat="1" applyFont="1" applyFill="1" applyBorder="1" applyAlignment="1" applyProtection="1">
      <alignment horizontal="center" vertical="center"/>
      <protection locked="0"/>
    </xf>
    <xf numFmtId="180" fontId="6" fillId="0" borderId="17" xfId="0" applyNumberFormat="1" applyFont="1" applyFill="1" applyBorder="1" applyAlignment="1" applyProtection="1">
      <alignment horizontal="center" vertical="center"/>
      <protection locked="0"/>
    </xf>
    <xf numFmtId="0" fontId="12" fillId="0" borderId="10" xfId="5" applyFont="1" applyBorder="1" applyAlignment="1" applyProtection="1">
      <alignment horizontal="center" vertical="center" wrapText="1"/>
      <protection locked="0"/>
    </xf>
    <xf numFmtId="0" fontId="12" fillId="0" borderId="13" xfId="5" applyFont="1" applyBorder="1" applyAlignment="1" applyProtection="1">
      <alignment horizontal="center" vertical="center" wrapText="1"/>
      <protection locked="0"/>
    </xf>
    <xf numFmtId="181" fontId="6" fillId="0" borderId="17" xfId="0" applyNumberFormat="1" applyFont="1" applyFill="1" applyBorder="1" applyAlignment="1" applyProtection="1">
      <alignment horizontal="center" vertical="center"/>
      <protection locked="0"/>
    </xf>
    <xf numFmtId="0" fontId="11" fillId="0" borderId="7" xfId="0" applyNumberFormat="1" applyFont="1" applyFill="1" applyBorder="1" applyAlignment="1" applyProtection="1">
      <alignment horizontal="center" vertical="top"/>
      <protection locked="0"/>
    </xf>
    <xf numFmtId="0" fontId="11" fillId="0" borderId="9" xfId="0" applyNumberFormat="1" applyFont="1" applyFill="1" applyBorder="1" applyAlignment="1" applyProtection="1">
      <alignment horizontal="center" vertical="top"/>
      <protection locked="0"/>
    </xf>
    <xf numFmtId="0" fontId="13" fillId="0" borderId="0" xfId="5" applyFont="1" applyAlignment="1" applyProtection="1">
      <alignment vertical="center" wrapText="1"/>
      <protection locked="0"/>
    </xf>
    <xf numFmtId="0" fontId="11" fillId="0" borderId="20" xfId="5" applyFont="1" applyBorder="1" applyAlignment="1" applyProtection="1">
      <alignment vertical="center"/>
      <protection locked="0"/>
    </xf>
    <xf numFmtId="0" fontId="11" fillId="0" borderId="21" xfId="5" applyFont="1" applyBorder="1" applyAlignment="1" applyProtection="1">
      <alignment vertical="center"/>
      <protection locked="0"/>
    </xf>
    <xf numFmtId="0" fontId="11" fillId="0" borderId="22" xfId="5" applyFont="1" applyBorder="1" applyAlignment="1" applyProtection="1">
      <alignment vertical="center"/>
      <protection locked="0"/>
    </xf>
    <xf numFmtId="0" fontId="16" fillId="6" borderId="28" xfId="5" applyFont="1" applyFill="1" applyBorder="1" applyAlignment="1" applyProtection="1">
      <alignment horizontal="center" vertical="center" wrapText="1"/>
      <protection locked="0"/>
    </xf>
    <xf numFmtId="0" fontId="16" fillId="6" borderId="32" xfId="5" applyFont="1" applyFill="1" applyBorder="1" applyAlignment="1" applyProtection="1">
      <alignment horizontal="center" vertical="center" wrapText="1"/>
      <protection locked="0"/>
    </xf>
    <xf numFmtId="0" fontId="16" fillId="6" borderId="34" xfId="5" applyFont="1" applyFill="1" applyBorder="1" applyAlignment="1" applyProtection="1">
      <alignment horizontal="center" vertical="center" wrapText="1"/>
      <protection locked="0"/>
    </xf>
    <xf numFmtId="0" fontId="16" fillId="6" borderId="21" xfId="5" applyFont="1" applyFill="1" applyBorder="1" applyAlignment="1" applyProtection="1">
      <alignment horizontal="center" vertical="center" wrapText="1"/>
      <protection locked="0"/>
    </xf>
    <xf numFmtId="0" fontId="16" fillId="6" borderId="35" xfId="5" applyFont="1" applyFill="1" applyBorder="1" applyAlignment="1" applyProtection="1">
      <alignment horizontal="center" vertical="center" wrapText="1"/>
      <protection locked="0"/>
    </xf>
    <xf numFmtId="0" fontId="11" fillId="0" borderId="20" xfId="5" applyFont="1" applyBorder="1" applyAlignment="1" applyProtection="1">
      <alignment horizontal="center" vertical="center"/>
      <protection locked="0"/>
    </xf>
    <xf numFmtId="0" fontId="11" fillId="0" borderId="21" xfId="5" applyFont="1" applyBorder="1" applyAlignment="1" applyProtection="1">
      <alignment horizontal="center" vertical="center"/>
      <protection locked="0"/>
    </xf>
    <xf numFmtId="0" fontId="11" fillId="0" borderId="22" xfId="5" applyFont="1" applyBorder="1" applyAlignment="1" applyProtection="1">
      <alignment horizontal="center" vertical="center"/>
      <protection locked="0"/>
    </xf>
    <xf numFmtId="0" fontId="11" fillId="6" borderId="20" xfId="5" applyFont="1" applyFill="1" applyBorder="1" applyAlignment="1" applyProtection="1">
      <alignment horizontal="left" vertical="center" indent="1"/>
      <protection locked="0"/>
    </xf>
    <xf numFmtId="0" fontId="11" fillId="6" borderId="22" xfId="5" applyFont="1" applyFill="1" applyBorder="1" applyAlignment="1" applyProtection="1">
      <alignment horizontal="left" vertical="center" indent="1"/>
      <protection locked="0"/>
    </xf>
    <xf numFmtId="0" fontId="6" fillId="0" borderId="19" xfId="5" applyFont="1" applyBorder="1" applyAlignment="1" applyProtection="1">
      <alignment horizontal="center" vertical="center" wrapText="1"/>
      <protection locked="0"/>
    </xf>
    <xf numFmtId="0" fontId="16" fillId="6" borderId="20" xfId="5" applyFont="1" applyFill="1" applyBorder="1" applyAlignment="1" applyProtection="1">
      <alignment horizontal="center" vertical="center"/>
      <protection locked="0"/>
    </xf>
    <xf numFmtId="0" fontId="16" fillId="6" borderId="21" xfId="5" applyFont="1" applyFill="1" applyBorder="1" applyAlignment="1" applyProtection="1">
      <alignment horizontal="center" vertical="center"/>
      <protection locked="0"/>
    </xf>
    <xf numFmtId="0" fontId="16" fillId="6" borderId="22" xfId="5" applyFont="1" applyFill="1" applyBorder="1" applyAlignment="1" applyProtection="1">
      <alignment horizontal="center" vertical="center"/>
      <protection locked="0"/>
    </xf>
    <xf numFmtId="0" fontId="6" fillId="0" borderId="20" xfId="5" applyFont="1" applyBorder="1" applyAlignment="1" applyProtection="1">
      <alignment vertical="center"/>
      <protection locked="0"/>
    </xf>
    <xf numFmtId="0" fontId="6" fillId="0" borderId="21" xfId="5" applyFont="1" applyBorder="1" applyAlignment="1" applyProtection="1">
      <alignment vertical="center"/>
      <protection locked="0"/>
    </xf>
    <xf numFmtId="0" fontId="6" fillId="0" borderId="22" xfId="5" applyFont="1" applyBorder="1" applyAlignment="1" applyProtection="1">
      <alignment vertical="center"/>
      <protection locked="0"/>
    </xf>
    <xf numFmtId="0" fontId="6" fillId="0" borderId="19" xfId="5" applyFont="1" applyBorder="1" applyAlignment="1" applyProtection="1">
      <alignment horizontal="center" vertical="center"/>
      <protection locked="0"/>
    </xf>
    <xf numFmtId="0" fontId="20" fillId="0" borderId="19" xfId="9" applyFont="1" applyBorder="1" applyAlignment="1" applyProtection="1">
      <alignment horizontal="center" vertical="center"/>
      <protection locked="0"/>
    </xf>
    <xf numFmtId="0" fontId="11" fillId="6" borderId="58" xfId="5" applyFont="1" applyFill="1" applyBorder="1" applyAlignment="1" applyProtection="1">
      <alignment horizontal="center" vertical="center" wrapText="1"/>
      <protection locked="0"/>
    </xf>
    <xf numFmtId="0" fontId="11" fillId="6" borderId="59" xfId="5" applyFont="1" applyFill="1" applyBorder="1" applyAlignment="1" applyProtection="1">
      <alignment horizontal="center" vertical="center" wrapText="1"/>
      <protection locked="0"/>
    </xf>
    <xf numFmtId="0" fontId="11" fillId="6" borderId="69" xfId="5" applyFont="1" applyFill="1" applyBorder="1" applyAlignment="1" applyProtection="1">
      <alignment horizontal="center" vertical="center" wrapText="1"/>
      <protection locked="0"/>
    </xf>
    <xf numFmtId="0" fontId="11" fillId="6" borderId="70" xfId="5" applyFont="1" applyFill="1" applyBorder="1" applyAlignment="1" applyProtection="1">
      <alignment horizontal="center" vertical="center" wrapText="1"/>
      <protection locked="0"/>
    </xf>
    <xf numFmtId="0" fontId="11" fillId="6" borderId="71" xfId="5" applyFont="1" applyFill="1" applyBorder="1" applyAlignment="1" applyProtection="1">
      <alignment horizontal="center" vertical="center" wrapText="1"/>
      <protection locked="0"/>
    </xf>
    <xf numFmtId="0" fontId="11" fillId="6" borderId="19" xfId="5" applyFont="1" applyFill="1" applyBorder="1" applyAlignment="1" applyProtection="1">
      <alignment horizontal="center" vertical="center" wrapText="1"/>
      <protection locked="0"/>
    </xf>
    <xf numFmtId="0" fontId="23" fillId="6" borderId="7" xfId="5" applyFont="1" applyFill="1" applyBorder="1" applyAlignment="1" applyProtection="1">
      <alignment horizontal="center" vertical="center"/>
      <protection locked="0"/>
    </xf>
    <xf numFmtId="0" fontId="23" fillId="6" borderId="8" xfId="5" applyFont="1" applyFill="1" applyBorder="1" applyAlignment="1" applyProtection="1">
      <alignment horizontal="center" vertical="center"/>
      <protection locked="0"/>
    </xf>
    <xf numFmtId="0" fontId="23" fillId="6" borderId="9" xfId="5" applyFont="1" applyFill="1" applyBorder="1" applyAlignment="1" applyProtection="1">
      <alignment horizontal="center" vertical="center"/>
      <protection locked="0"/>
    </xf>
    <xf numFmtId="0" fontId="11" fillId="0" borderId="20" xfId="0" applyNumberFormat="1" applyFont="1" applyFill="1" applyBorder="1" applyAlignment="1" applyProtection="1">
      <alignment horizontal="center" vertical="center" wrapText="1"/>
      <protection locked="0"/>
    </xf>
    <xf numFmtId="0" fontId="11" fillId="0" borderId="21" xfId="0" applyNumberFormat="1" applyFont="1" applyFill="1" applyBorder="1" applyAlignment="1" applyProtection="1">
      <alignment horizontal="center" vertical="center" wrapText="1"/>
      <protection locked="0"/>
    </xf>
    <xf numFmtId="0" fontId="11" fillId="0" borderId="22" xfId="0" applyNumberFormat="1" applyFont="1" applyFill="1" applyBorder="1" applyAlignment="1" applyProtection="1">
      <alignment horizontal="center" vertical="center" wrapText="1"/>
      <protection locked="0"/>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0" fillId="16" borderId="20" xfId="5" applyFont="1" applyFill="1" applyBorder="1" applyAlignment="1" applyProtection="1">
      <alignment horizontal="left" vertical="center"/>
      <protection locked="0"/>
    </xf>
    <xf numFmtId="0" fontId="10" fillId="16" borderId="21" xfId="5" applyFont="1" applyFill="1" applyBorder="1" applyAlignment="1" applyProtection="1">
      <alignment horizontal="left" vertical="center"/>
      <protection locked="0"/>
    </xf>
    <xf numFmtId="0" fontId="10" fillId="16" borderId="22" xfId="5" applyFont="1" applyFill="1" applyBorder="1" applyAlignment="1" applyProtection="1">
      <alignment horizontal="left" vertical="center"/>
      <protection locked="0"/>
    </xf>
    <xf numFmtId="0" fontId="16" fillId="6" borderId="19" xfId="5" applyFont="1" applyFill="1" applyBorder="1" applyAlignment="1" applyProtection="1">
      <alignment horizontal="center" vertical="center" wrapText="1"/>
      <protection locked="0"/>
    </xf>
    <xf numFmtId="0" fontId="11" fillId="0" borderId="20" xfId="5" applyFont="1" applyBorder="1" applyAlignment="1" applyProtection="1">
      <alignment horizontal="center" vertical="center" wrapText="1"/>
      <protection locked="0"/>
    </xf>
    <xf numFmtId="0" fontId="11" fillId="0" borderId="21" xfId="5" applyFont="1" applyBorder="1" applyAlignment="1" applyProtection="1">
      <alignment horizontal="center" vertical="center" wrapText="1"/>
      <protection locked="0"/>
    </xf>
    <xf numFmtId="0" fontId="11" fillId="0" borderId="22" xfId="5" applyFont="1" applyBorder="1" applyAlignment="1" applyProtection="1">
      <alignment horizontal="center" vertical="center" wrapText="1"/>
      <protection locked="0"/>
    </xf>
    <xf numFmtId="0" fontId="11" fillId="0" borderId="20" xfId="5" applyFont="1" applyBorder="1" applyAlignment="1" applyProtection="1">
      <alignment vertical="center" wrapText="1"/>
      <protection locked="0"/>
    </xf>
    <xf numFmtId="0" fontId="11" fillId="0" borderId="21" xfId="5" applyFont="1" applyBorder="1" applyAlignment="1" applyProtection="1">
      <alignment vertical="center" wrapText="1"/>
      <protection locked="0"/>
    </xf>
    <xf numFmtId="0" fontId="11" fillId="0" borderId="22" xfId="5" applyFont="1" applyBorder="1" applyAlignment="1" applyProtection="1">
      <alignment vertical="center" wrapText="1"/>
      <protection locked="0"/>
    </xf>
    <xf numFmtId="0" fontId="11" fillId="6" borderId="20" xfId="5" applyFont="1" applyFill="1" applyBorder="1" applyAlignment="1" applyProtection="1">
      <alignment horizontal="center" vertical="center" wrapText="1"/>
      <protection locked="0"/>
    </xf>
    <xf numFmtId="0" fontId="11" fillId="6" borderId="21" xfId="5" applyFont="1" applyFill="1" applyBorder="1" applyAlignment="1" applyProtection="1">
      <alignment horizontal="center" vertical="center" wrapText="1"/>
      <protection locked="0"/>
    </xf>
    <xf numFmtId="0" fontId="11" fillId="6" borderId="22" xfId="5" applyFont="1" applyFill="1" applyBorder="1" applyAlignment="1" applyProtection="1">
      <alignment horizontal="center" vertical="center" wrapText="1"/>
      <protection locked="0"/>
    </xf>
    <xf numFmtId="0" fontId="11" fillId="6" borderId="19" xfId="0" applyNumberFormat="1" applyFont="1" applyFill="1" applyBorder="1" applyAlignment="1" applyProtection="1">
      <alignment horizontal="center" vertical="center" wrapText="1"/>
      <protection locked="0"/>
    </xf>
    <xf numFmtId="0" fontId="11" fillId="6" borderId="28" xfId="0" applyNumberFormat="1" applyFont="1" applyFill="1" applyBorder="1" applyAlignment="1" applyProtection="1">
      <alignment horizontal="center" vertical="center" wrapText="1"/>
      <protection locked="0"/>
    </xf>
    <xf numFmtId="0" fontId="11" fillId="6" borderId="17" xfId="5" applyFont="1" applyFill="1" applyBorder="1" applyAlignment="1" applyProtection="1">
      <alignment horizontal="center" vertical="center"/>
      <protection locked="0"/>
    </xf>
    <xf numFmtId="0" fontId="11" fillId="6" borderId="37" xfId="5" applyFont="1" applyFill="1" applyBorder="1" applyAlignment="1" applyProtection="1">
      <alignment horizontal="center" vertical="center"/>
      <protection locked="0"/>
    </xf>
    <xf numFmtId="0" fontId="11" fillId="6" borderId="29" xfId="5" applyFont="1" applyFill="1" applyBorder="1" applyAlignment="1" applyProtection="1">
      <alignment horizontal="center" vertical="center" wrapText="1"/>
      <protection locked="0"/>
    </xf>
    <xf numFmtId="0" fontId="11" fillId="6" borderId="23" xfId="5" applyFont="1" applyFill="1" applyBorder="1" applyAlignment="1" applyProtection="1">
      <alignment horizontal="center" vertical="center" wrapText="1"/>
      <protection locked="0"/>
    </xf>
    <xf numFmtId="0" fontId="11" fillId="6" borderId="24" xfId="5" applyFont="1" applyFill="1" applyBorder="1" applyAlignment="1" applyProtection="1">
      <alignment horizontal="center" vertical="center" wrapText="1"/>
      <protection locked="0"/>
    </xf>
    <xf numFmtId="0" fontId="11" fillId="6" borderId="31" xfId="5" applyFont="1" applyFill="1" applyBorder="1" applyAlignment="1" applyProtection="1">
      <alignment horizontal="center" vertical="center" wrapText="1"/>
      <protection locked="0"/>
    </xf>
    <xf numFmtId="0" fontId="11" fillId="6" borderId="0" xfId="5" applyFont="1" applyFill="1" applyAlignment="1" applyProtection="1">
      <alignment horizontal="center" vertical="center" wrapText="1"/>
      <protection locked="0"/>
    </xf>
    <xf numFmtId="0" fontId="11" fillId="6" borderId="25" xfId="5" applyFont="1" applyFill="1" applyBorder="1" applyAlignment="1" applyProtection="1">
      <alignment horizontal="center" vertical="center" wrapText="1"/>
      <protection locked="0"/>
    </xf>
    <xf numFmtId="0" fontId="12" fillId="0" borderId="17" xfId="0" applyNumberFormat="1" applyFont="1" applyFill="1" applyBorder="1" applyAlignment="1" applyProtection="1">
      <alignment horizontal="center" vertical="center"/>
      <protection locked="0"/>
    </xf>
    <xf numFmtId="0" fontId="11" fillId="0" borderId="19" xfId="5" applyFont="1" applyBorder="1" applyAlignment="1" applyProtection="1">
      <alignment horizontal="left" vertical="center"/>
      <protection locked="0"/>
    </xf>
    <xf numFmtId="0" fontId="11" fillId="0" borderId="29" xfId="5" applyFont="1" applyBorder="1" applyAlignment="1">
      <alignment horizontal="center" vertical="center"/>
    </xf>
    <xf numFmtId="0" fontId="11" fillId="0" borderId="24" xfId="5" applyFont="1" applyBorder="1" applyAlignment="1">
      <alignment horizontal="center" vertical="center"/>
    </xf>
    <xf numFmtId="0" fontId="6" fillId="6" borderId="19" xfId="5" applyFont="1" applyFill="1" applyBorder="1" applyAlignment="1" applyProtection="1">
      <alignment horizontal="center" vertical="center"/>
      <protection locked="0"/>
    </xf>
    <xf numFmtId="174" fontId="6" fillId="0" borderId="0" xfId="8" applyNumberFormat="1" applyFont="1" applyBorder="1" applyAlignment="1" applyProtection="1">
      <alignment horizontal="center" vertical="center"/>
      <protection locked="0"/>
    </xf>
    <xf numFmtId="0" fontId="16" fillId="6" borderId="29" xfId="5" applyFont="1" applyFill="1" applyBorder="1" applyAlignment="1" applyProtection="1">
      <alignment horizontal="center" vertical="center" wrapText="1"/>
      <protection locked="0"/>
    </xf>
    <xf numFmtId="0" fontId="16" fillId="6" borderId="30" xfId="5" applyFont="1" applyFill="1" applyBorder="1" applyAlignment="1" applyProtection="1">
      <alignment horizontal="center" vertical="center" wrapText="1"/>
      <protection locked="0"/>
    </xf>
    <xf numFmtId="0" fontId="16" fillId="6" borderId="31" xfId="5" applyFont="1" applyFill="1" applyBorder="1" applyAlignment="1" applyProtection="1">
      <alignment horizontal="center" vertical="center"/>
      <protection locked="0"/>
    </xf>
    <xf numFmtId="0" fontId="16" fillId="6" borderId="0" xfId="5" applyFont="1" applyFill="1" applyAlignment="1" applyProtection="1">
      <alignment horizontal="center" vertical="center"/>
      <protection locked="0"/>
    </xf>
    <xf numFmtId="0" fontId="16" fillId="6" borderId="25" xfId="5" applyFont="1" applyFill="1" applyBorder="1" applyAlignment="1" applyProtection="1">
      <alignment horizontal="center" vertical="center"/>
      <protection locked="0"/>
    </xf>
    <xf numFmtId="0" fontId="16" fillId="6" borderId="30" xfId="5" applyFont="1" applyFill="1" applyBorder="1" applyAlignment="1" applyProtection="1">
      <alignment horizontal="center" vertical="center"/>
      <protection locked="0"/>
    </xf>
    <xf numFmtId="0" fontId="16" fillId="6" borderId="26" xfId="5" applyFont="1" applyFill="1" applyBorder="1" applyAlignment="1" applyProtection="1">
      <alignment horizontal="center" vertical="center"/>
      <protection locked="0"/>
    </xf>
    <xf numFmtId="0" fontId="16" fillId="6" borderId="27" xfId="5" applyFont="1" applyFill="1" applyBorder="1" applyAlignment="1" applyProtection="1">
      <alignment horizontal="center" vertical="center"/>
      <protection locked="0"/>
    </xf>
    <xf numFmtId="174" fontId="11" fillId="0" borderId="0" xfId="2" applyNumberFormat="1" applyFont="1" applyBorder="1" applyAlignment="1" applyProtection="1">
      <alignment horizontal="left" vertical="center" indent="1"/>
    </xf>
    <xf numFmtId="174" fontId="11" fillId="0" borderId="25" xfId="2" applyNumberFormat="1" applyFont="1" applyBorder="1" applyAlignment="1" applyProtection="1">
      <alignment horizontal="left" vertical="center" indent="1"/>
    </xf>
    <xf numFmtId="0" fontId="10" fillId="16" borderId="19" xfId="5" applyFont="1" applyFill="1" applyBorder="1" applyAlignment="1" applyProtection="1">
      <alignment horizontal="left" vertical="center"/>
      <protection locked="0"/>
    </xf>
    <xf numFmtId="0" fontId="10" fillId="16" borderId="28" xfId="5" applyFont="1" applyFill="1" applyBorder="1" applyAlignment="1" applyProtection="1">
      <alignment horizontal="left" vertical="center"/>
      <protection locked="0"/>
    </xf>
    <xf numFmtId="0" fontId="10" fillId="16" borderId="16" xfId="5" applyFont="1" applyFill="1" applyBorder="1" applyAlignment="1" applyProtection="1">
      <alignment horizontal="left" vertical="center"/>
      <protection locked="0"/>
    </xf>
    <xf numFmtId="0" fontId="10" fillId="16" borderId="0" xfId="5" applyFont="1" applyFill="1" applyAlignment="1" applyProtection="1">
      <alignment horizontal="left" vertical="center"/>
      <protection locked="0"/>
    </xf>
    <xf numFmtId="0" fontId="10" fillId="16" borderId="26" xfId="5" applyFont="1" applyFill="1" applyBorder="1" applyAlignment="1" applyProtection="1">
      <alignment horizontal="left" vertical="center"/>
      <protection locked="0"/>
    </xf>
    <xf numFmtId="0" fontId="10" fillId="16" borderId="36" xfId="5" applyFont="1" applyFill="1" applyBorder="1" applyAlignment="1" applyProtection="1">
      <alignment horizontal="left" vertical="center"/>
      <protection locked="0"/>
    </xf>
    <xf numFmtId="0" fontId="10" fillId="16" borderId="10" xfId="5" applyFont="1" applyFill="1" applyBorder="1" applyAlignment="1" applyProtection="1">
      <alignment horizontal="left" vertical="center"/>
      <protection locked="0"/>
    </xf>
    <xf numFmtId="0" fontId="10" fillId="16" borderId="11" xfId="5" applyFont="1" applyFill="1" applyBorder="1" applyAlignment="1" applyProtection="1">
      <alignment horizontal="left" vertical="center"/>
      <protection locked="0"/>
    </xf>
    <xf numFmtId="0" fontId="10" fillId="16" borderId="12" xfId="5" applyFont="1" applyFill="1" applyBorder="1" applyAlignment="1" applyProtection="1">
      <alignment horizontal="left" vertical="center"/>
      <protection locked="0"/>
    </xf>
    <xf numFmtId="0" fontId="11" fillId="6" borderId="17" xfId="5" applyFont="1" applyFill="1" applyBorder="1" applyAlignment="1" applyProtection="1">
      <alignment horizontal="right" vertical="center" indent="1"/>
      <protection locked="0"/>
    </xf>
    <xf numFmtId="0" fontId="11" fillId="0" borderId="30" xfId="5" applyFont="1" applyBorder="1" applyAlignment="1" applyProtection="1">
      <alignment horizontal="left" vertical="center" wrapText="1"/>
      <protection locked="0"/>
    </xf>
    <xf numFmtId="0" fontId="11" fillId="0" borderId="26" xfId="5" applyFont="1" applyBorder="1" applyAlignment="1" applyProtection="1">
      <alignment horizontal="left" vertical="center" wrapText="1"/>
      <protection locked="0"/>
    </xf>
    <xf numFmtId="0" fontId="11" fillId="6" borderId="28" xfId="5" applyFont="1" applyFill="1" applyBorder="1" applyAlignment="1" applyProtection="1">
      <alignment horizontal="center" vertical="center"/>
      <protection locked="0"/>
    </xf>
    <xf numFmtId="0" fontId="23" fillId="6" borderId="7" xfId="0" applyNumberFormat="1" applyFont="1" applyFill="1" applyBorder="1" applyAlignment="1" applyProtection="1">
      <alignment horizontal="center" vertical="center"/>
      <protection locked="0"/>
    </xf>
    <xf numFmtId="0" fontId="23" fillId="6" borderId="8" xfId="0" applyNumberFormat="1" applyFont="1" applyFill="1" applyBorder="1" applyAlignment="1" applyProtection="1">
      <alignment horizontal="center" vertical="center"/>
      <protection locked="0"/>
    </xf>
    <xf numFmtId="0" fontId="23" fillId="6" borderId="9" xfId="0" applyNumberFormat="1" applyFont="1" applyFill="1" applyBorder="1" applyAlignment="1" applyProtection="1">
      <alignment horizontal="center" vertical="center"/>
      <protection locked="0"/>
    </xf>
    <xf numFmtId="164" fontId="6" fillId="0" borderId="7" xfId="1" applyNumberFormat="1" applyFont="1" applyFill="1" applyBorder="1" applyAlignment="1" applyProtection="1">
      <alignment horizontal="center" vertical="top"/>
      <protection locked="0"/>
    </xf>
    <xf numFmtId="164" fontId="6" fillId="0" borderId="9" xfId="1" applyNumberFormat="1" applyFont="1" applyFill="1" applyBorder="1" applyAlignment="1" applyProtection="1">
      <alignment horizontal="center" vertical="top"/>
      <protection locked="0"/>
    </xf>
    <xf numFmtId="0" fontId="11" fillId="6" borderId="33" xfId="5" applyFont="1" applyFill="1" applyBorder="1" applyAlignment="1" applyProtection="1">
      <alignment horizontal="center" vertical="center"/>
      <protection locked="0"/>
    </xf>
    <xf numFmtId="0" fontId="26" fillId="5" borderId="7" xfId="5" applyFont="1" applyFill="1" applyBorder="1" applyAlignment="1" applyProtection="1">
      <alignment horizontal="center" vertical="center"/>
      <protection locked="0"/>
    </xf>
    <xf numFmtId="0" fontId="26" fillId="5" borderId="8" xfId="5" applyFont="1" applyFill="1" applyBorder="1" applyAlignment="1" applyProtection="1">
      <alignment horizontal="center" vertical="center"/>
      <protection locked="0"/>
    </xf>
    <xf numFmtId="0" fontId="26" fillId="5" borderId="9" xfId="5" applyFont="1" applyFill="1" applyBorder="1" applyAlignment="1" applyProtection="1">
      <alignment horizontal="center" vertical="center"/>
      <protection locked="0"/>
    </xf>
    <xf numFmtId="0" fontId="11" fillId="6" borderId="28" xfId="5" applyFont="1" applyFill="1" applyBorder="1" applyAlignment="1" applyProtection="1">
      <alignment horizontal="center" vertical="center" wrapText="1"/>
      <protection locked="0"/>
    </xf>
    <xf numFmtId="0" fontId="11" fillId="0" borderId="19" xfId="5" applyFont="1" applyBorder="1" applyAlignment="1" applyProtection="1">
      <alignment horizontal="center" vertical="center" wrapText="1"/>
      <protection locked="0"/>
    </xf>
    <xf numFmtId="0" fontId="6" fillId="0" borderId="57" xfId="0" applyNumberFormat="1" applyFont="1" applyFill="1" applyBorder="1" applyAlignment="1" applyProtection="1">
      <alignment horizontal="center" vertical="center" wrapText="1"/>
      <protection locked="0"/>
    </xf>
    <xf numFmtId="0" fontId="6" fillId="0" borderId="49" xfId="0" applyNumberFormat="1" applyFont="1" applyFill="1" applyBorder="1" applyAlignment="1" applyProtection="1">
      <alignment horizontal="center" vertical="center" wrapText="1"/>
      <protection locked="0"/>
    </xf>
    <xf numFmtId="0" fontId="6" fillId="0" borderId="17" xfId="5" applyFont="1" applyBorder="1" applyAlignment="1" applyProtection="1">
      <alignment horizontal="center" vertical="center" wrapText="1"/>
      <protection locked="0"/>
    </xf>
    <xf numFmtId="0" fontId="6" fillId="0" borderId="20" xfId="5" applyFont="1" applyBorder="1" applyAlignment="1" applyProtection="1">
      <alignment horizontal="center" vertical="center"/>
      <protection locked="0"/>
    </xf>
    <xf numFmtId="3" fontId="6" fillId="0" borderId="20" xfId="5" applyNumberFormat="1" applyFont="1" applyBorder="1" applyAlignment="1" applyProtection="1">
      <alignment horizontal="center" vertical="center"/>
      <protection locked="0"/>
    </xf>
    <xf numFmtId="0" fontId="11" fillId="6" borderId="63" xfId="5" applyFont="1" applyFill="1" applyBorder="1" applyAlignment="1" applyProtection="1">
      <alignment horizontal="right" vertical="center" wrapText="1"/>
      <protection locked="0"/>
    </xf>
    <xf numFmtId="0" fontId="11" fillId="6" borderId="64" xfId="5" applyFont="1" applyFill="1" applyBorder="1" applyAlignment="1" applyProtection="1">
      <alignment horizontal="right" vertical="center" wrapText="1"/>
      <protection locked="0"/>
    </xf>
    <xf numFmtId="0" fontId="11" fillId="6" borderId="65" xfId="5" applyFont="1" applyFill="1" applyBorder="1" applyAlignment="1" applyProtection="1">
      <alignment horizontal="right" vertical="center" wrapText="1"/>
      <protection locked="0"/>
    </xf>
    <xf numFmtId="0" fontId="11" fillId="6" borderId="23" xfId="5" applyFont="1" applyFill="1" applyBorder="1" applyAlignment="1" applyProtection="1">
      <alignment horizontal="right" vertical="center" wrapText="1"/>
      <protection locked="0"/>
    </xf>
    <xf numFmtId="0" fontId="11" fillId="6" borderId="0" xfId="5" applyFont="1" applyFill="1" applyAlignment="1" applyProtection="1">
      <alignment horizontal="right" vertical="center" wrapText="1"/>
      <protection locked="0"/>
    </xf>
    <xf numFmtId="0" fontId="11" fillId="6" borderId="19" xfId="5" applyFont="1" applyFill="1" applyBorder="1" applyAlignment="1" applyProtection="1">
      <alignment horizontal="left" vertical="center" wrapText="1"/>
      <protection locked="0"/>
    </xf>
    <xf numFmtId="0" fontId="11" fillId="6" borderId="22" xfId="5" applyFont="1" applyFill="1" applyBorder="1" applyAlignment="1" applyProtection="1">
      <alignment horizontal="center" vertical="center"/>
      <protection locked="0"/>
    </xf>
    <xf numFmtId="0" fontId="11" fillId="6" borderId="19" xfId="5" applyFont="1" applyFill="1" applyBorder="1" applyAlignment="1" applyProtection="1">
      <alignment horizontal="center" vertical="center"/>
      <protection locked="0"/>
    </xf>
    <xf numFmtId="0" fontId="11" fillId="0" borderId="32" xfId="5" applyFont="1" applyBorder="1" applyAlignment="1" applyProtection="1">
      <alignment horizontal="center" vertical="center" wrapText="1"/>
      <protection locked="0"/>
    </xf>
    <xf numFmtId="0" fontId="6" fillId="0" borderId="17" xfId="5" applyFont="1" applyBorder="1" applyAlignment="1" applyProtection="1">
      <alignment horizontal="center" vertical="center"/>
      <protection locked="0"/>
    </xf>
    <xf numFmtId="0" fontId="6" fillId="0" borderId="32" xfId="5" applyFont="1" applyBorder="1" applyAlignment="1" applyProtection="1">
      <alignment horizontal="center" vertical="center" wrapText="1"/>
      <protection locked="0"/>
    </xf>
    <xf numFmtId="0" fontId="10" fillId="5" borderId="10" xfId="5" applyFont="1" applyFill="1" applyBorder="1" applyAlignment="1" applyProtection="1">
      <alignment horizontal="left" vertical="center"/>
      <protection locked="0"/>
    </xf>
    <xf numFmtId="0" fontId="10" fillId="5" borderId="11" xfId="5" applyFont="1" applyFill="1" applyBorder="1" applyAlignment="1" applyProtection="1">
      <alignment horizontal="left" vertical="center"/>
      <protection locked="0"/>
    </xf>
    <xf numFmtId="0" fontId="10" fillId="5" borderId="12" xfId="5" applyFont="1" applyFill="1" applyBorder="1" applyAlignment="1" applyProtection="1">
      <alignment horizontal="left" vertical="center"/>
      <protection locked="0"/>
    </xf>
    <xf numFmtId="167" fontId="6" fillId="0" borderId="19" xfId="5" applyNumberFormat="1" applyFont="1" applyBorder="1" applyAlignment="1">
      <alignment horizontal="center" vertical="center"/>
    </xf>
    <xf numFmtId="0" fontId="6" fillId="0" borderId="19" xfId="6" applyNumberFormat="1" applyFont="1" applyBorder="1" applyAlignment="1" applyProtection="1">
      <alignment horizontal="center" vertical="center"/>
      <protection locked="0"/>
    </xf>
    <xf numFmtId="0" fontId="11" fillId="6" borderId="61" xfId="5" applyFont="1" applyFill="1" applyBorder="1" applyAlignment="1" applyProtection="1">
      <alignment horizontal="center" vertical="center" wrapText="1"/>
      <protection locked="0"/>
    </xf>
    <xf numFmtId="0" fontId="11" fillId="6" borderId="62" xfId="5" applyFont="1" applyFill="1" applyBorder="1" applyAlignment="1" applyProtection="1">
      <alignment horizontal="center" vertical="center" wrapText="1"/>
      <protection locked="0"/>
    </xf>
    <xf numFmtId="178" fontId="6" fillId="3" borderId="29" xfId="5" applyNumberFormat="1" applyFont="1" applyFill="1" applyBorder="1" applyAlignment="1" applyProtection="1">
      <alignment horizontal="center" vertical="center"/>
      <protection locked="0"/>
    </xf>
    <xf numFmtId="178" fontId="6" fillId="3" borderId="23" xfId="5" applyNumberFormat="1" applyFont="1" applyFill="1" applyBorder="1" applyAlignment="1" applyProtection="1">
      <alignment horizontal="center" vertical="center"/>
      <protection locked="0"/>
    </xf>
    <xf numFmtId="0" fontId="36" fillId="0" borderId="51" xfId="17" applyFont="1" applyBorder="1" applyAlignment="1" applyProtection="1">
      <alignment horizontal="center" vertical="center" wrapText="1"/>
      <protection locked="0"/>
    </xf>
    <xf numFmtId="0" fontId="6" fillId="0" borderId="52" xfId="5" applyFont="1" applyBorder="1" applyAlignment="1" applyProtection="1">
      <alignment horizontal="center" vertical="center" wrapText="1"/>
      <protection locked="0"/>
    </xf>
    <xf numFmtId="0" fontId="6" fillId="0" borderId="53" xfId="5" applyFont="1" applyBorder="1" applyAlignment="1" applyProtection="1">
      <alignment horizontal="center" vertical="center" wrapText="1"/>
      <protection locked="0"/>
    </xf>
    <xf numFmtId="0" fontId="6" fillId="0" borderId="54" xfId="5" applyFont="1" applyBorder="1" applyAlignment="1" applyProtection="1">
      <alignment horizontal="center" vertical="center" wrapText="1"/>
      <protection locked="0"/>
    </xf>
    <xf numFmtId="0" fontId="6" fillId="0" borderId="55" xfId="5" applyFont="1" applyBorder="1" applyAlignment="1" applyProtection="1">
      <alignment horizontal="center" vertical="center" wrapText="1"/>
      <protection locked="0"/>
    </xf>
    <xf numFmtId="0" fontId="6" fillId="0" borderId="56" xfId="5" applyFont="1" applyBorder="1" applyAlignment="1" applyProtection="1">
      <alignment horizontal="center" vertical="center" wrapText="1"/>
      <protection locked="0"/>
    </xf>
    <xf numFmtId="0" fontId="11" fillId="6" borderId="19" xfId="5" applyFont="1" applyFill="1" applyBorder="1" applyAlignment="1" applyProtection="1">
      <alignment horizontal="left" vertical="center"/>
      <protection locked="0"/>
    </xf>
    <xf numFmtId="0" fontId="31" fillId="0" borderId="0" xfId="5" applyFont="1" applyAlignment="1" applyProtection="1">
      <alignment horizontal="center" vertical="center"/>
      <protection locked="0"/>
    </xf>
    <xf numFmtId="5" fontId="6" fillId="0" borderId="28" xfId="7" applyNumberFormat="1" applyFont="1" applyBorder="1" applyAlignment="1" applyProtection="1">
      <alignment horizontal="center" vertical="center"/>
      <protection locked="0"/>
    </xf>
    <xf numFmtId="2" fontId="16" fillId="0" borderId="0" xfId="5" applyNumberFormat="1" applyFont="1" applyAlignment="1" applyProtection="1">
      <alignment horizontal="center" vertical="center" wrapText="1"/>
      <protection locked="0"/>
    </xf>
    <xf numFmtId="2" fontId="15" fillId="0" borderId="0" xfId="0" applyNumberFormat="1" applyFont="1" applyFill="1" applyBorder="1" applyAlignment="1" applyProtection="1">
      <alignment horizontal="center" vertical="center"/>
      <protection locked="0"/>
    </xf>
    <xf numFmtId="2" fontId="6" fillId="0" borderId="19" xfId="0" applyNumberFormat="1" applyFont="1" applyFill="1" applyBorder="1" applyAlignment="1" applyProtection="1">
      <alignment horizontal="center" vertical="center"/>
      <protection locked="0"/>
    </xf>
    <xf numFmtId="14" fontId="6" fillId="0" borderId="19" xfId="5" applyNumberFormat="1" applyFont="1" applyBorder="1" applyAlignment="1">
      <alignment horizontal="center" vertical="center" wrapText="1"/>
    </xf>
    <xf numFmtId="0" fontId="6" fillId="0" borderId="19" xfId="5" applyFont="1" applyBorder="1" applyAlignment="1">
      <alignment horizontal="center" vertical="center" wrapText="1"/>
    </xf>
    <xf numFmtId="0" fontId="10" fillId="0" borderId="0" xfId="5" applyFont="1" applyAlignment="1" applyProtection="1">
      <alignment horizontal="center" vertical="center"/>
      <protection locked="0"/>
    </xf>
    <xf numFmtId="0" fontId="18" fillId="0" borderId="0" xfId="5" applyFont="1" applyAlignment="1" applyProtection="1">
      <alignment horizontal="left" vertical="center" indent="5"/>
      <protection locked="0"/>
    </xf>
    <xf numFmtId="0" fontId="6" fillId="0" borderId="28" xfId="5" applyFont="1" applyBorder="1" applyAlignment="1" applyProtection="1">
      <alignment horizontal="center" vertical="center"/>
      <protection locked="0"/>
    </xf>
    <xf numFmtId="5" fontId="6" fillId="0" borderId="17" xfId="7" applyNumberFormat="1" applyFont="1" applyBorder="1" applyAlignment="1" applyProtection="1">
      <alignment horizontal="center" vertical="center"/>
      <protection locked="0"/>
    </xf>
    <xf numFmtId="0" fontId="23" fillId="6" borderId="17" xfId="0" applyNumberFormat="1" applyFont="1" applyFill="1" applyBorder="1" applyAlignment="1" applyProtection="1">
      <alignment horizontal="center" vertical="center" wrapText="1"/>
      <protection locked="0"/>
    </xf>
    <xf numFmtId="49" fontId="32" fillId="6" borderId="17" xfId="5" applyNumberFormat="1" applyFont="1" applyFill="1" applyBorder="1" applyAlignment="1" applyProtection="1">
      <alignment horizontal="center" vertical="center" wrapText="1"/>
      <protection locked="0"/>
    </xf>
    <xf numFmtId="49" fontId="32" fillId="6" borderId="37" xfId="5" applyNumberFormat="1" applyFont="1" applyFill="1" applyBorder="1" applyAlignment="1" applyProtection="1">
      <alignment horizontal="center" vertical="center" wrapText="1"/>
      <protection locked="0"/>
    </xf>
    <xf numFmtId="0" fontId="11" fillId="6" borderId="12" xfId="0" applyNumberFormat="1" applyFont="1" applyFill="1" applyBorder="1" applyAlignment="1" applyProtection="1">
      <alignment horizontal="center" vertical="center" wrapText="1"/>
      <protection locked="0"/>
    </xf>
    <xf numFmtId="0" fontId="11" fillId="6" borderId="15" xfId="0" applyNumberFormat="1" applyFont="1" applyFill="1" applyBorder="1" applyAlignment="1" applyProtection="1">
      <alignment horizontal="center" vertical="center" wrapText="1"/>
      <protection locked="0"/>
    </xf>
    <xf numFmtId="0" fontId="23" fillId="6" borderId="17" xfId="0" applyNumberFormat="1" applyFont="1" applyFill="1" applyBorder="1" applyAlignment="1" applyProtection="1">
      <alignment horizontal="center" vertical="center"/>
      <protection locked="0"/>
    </xf>
    <xf numFmtId="0" fontId="6" fillId="0" borderId="28" xfId="5" applyFont="1" applyBorder="1" applyAlignment="1" applyProtection="1">
      <alignment horizontal="center" vertical="center" wrapText="1"/>
      <protection locked="0"/>
    </xf>
    <xf numFmtId="0" fontId="6" fillId="0" borderId="29" xfId="5" applyFont="1" applyBorder="1" applyAlignment="1" applyProtection="1">
      <alignment horizontal="center" vertical="center" wrapText="1"/>
      <protection locked="0"/>
    </xf>
    <xf numFmtId="172" fontId="16" fillId="6" borderId="17" xfId="5" applyNumberFormat="1" applyFont="1" applyFill="1" applyBorder="1" applyAlignment="1" applyProtection="1">
      <alignment horizontal="right" vertical="center" wrapText="1"/>
      <protection locked="0"/>
    </xf>
    <xf numFmtId="0" fontId="17" fillId="0" borderId="17" xfId="5" applyFont="1" applyBorder="1" applyAlignment="1" applyProtection="1">
      <alignment horizontal="center" vertical="center" wrapText="1"/>
      <protection locked="0"/>
    </xf>
    <xf numFmtId="166" fontId="6" fillId="0" borderId="17" xfId="7" applyNumberFormat="1" applyFont="1" applyFill="1" applyBorder="1" applyAlignment="1" applyProtection="1">
      <alignment horizontal="center" vertical="center"/>
      <protection locked="0"/>
    </xf>
    <xf numFmtId="0" fontId="11" fillId="6" borderId="17" xfId="0" applyNumberFormat="1" applyFont="1" applyFill="1" applyBorder="1" applyAlignment="1" applyProtection="1">
      <alignment horizontal="left" vertical="center" wrapText="1" indent="1"/>
      <protection locked="0"/>
    </xf>
    <xf numFmtId="0" fontId="11" fillId="6" borderId="17" xfId="0" applyNumberFormat="1" applyFont="1" applyFill="1" applyBorder="1" applyAlignment="1" applyProtection="1">
      <alignment horizontal="center" vertical="center" wrapText="1"/>
      <protection locked="0"/>
    </xf>
    <xf numFmtId="0" fontId="6" fillId="0" borderId="17" xfId="0" applyNumberFormat="1" applyFont="1" applyFill="1" applyBorder="1" applyAlignment="1" applyProtection="1">
      <alignment vertical="center" wrapText="1"/>
      <protection locked="0"/>
    </xf>
    <xf numFmtId="0" fontId="11" fillId="6" borderId="17" xfId="5" applyFont="1" applyFill="1" applyBorder="1" applyAlignment="1" applyProtection="1">
      <alignment horizontal="left" vertical="center" indent="1"/>
      <protection locked="0"/>
    </xf>
    <xf numFmtId="0" fontId="16" fillId="6" borderId="37" xfId="5" applyFont="1" applyFill="1" applyBorder="1" applyAlignment="1" applyProtection="1">
      <alignment horizontal="center" vertical="center" wrapText="1"/>
      <protection locked="0"/>
    </xf>
    <xf numFmtId="0" fontId="16" fillId="6" borderId="33" xfId="5" applyFont="1" applyFill="1" applyBorder="1" applyAlignment="1" applyProtection="1">
      <alignment horizontal="center" vertical="center" wrapText="1"/>
      <protection locked="0"/>
    </xf>
    <xf numFmtId="0" fontId="11" fillId="6" borderId="7" xfId="5" applyFont="1" applyFill="1" applyBorder="1" applyAlignment="1" applyProtection="1">
      <alignment horizontal="center" vertical="center"/>
      <protection locked="0"/>
    </xf>
    <xf numFmtId="0" fontId="11" fillId="6" borderId="9" xfId="5" applyFont="1" applyFill="1" applyBorder="1" applyAlignment="1" applyProtection="1">
      <alignment horizontal="center" vertical="center"/>
      <protection locked="0"/>
    </xf>
    <xf numFmtId="0" fontId="16" fillId="6" borderId="7" xfId="5" applyFont="1" applyFill="1" applyBorder="1" applyAlignment="1" applyProtection="1">
      <alignment horizontal="center" vertical="center"/>
      <protection locked="0"/>
    </xf>
    <xf numFmtId="0" fontId="16" fillId="6" borderId="8" xfId="5" applyFont="1" applyFill="1" applyBorder="1" applyAlignment="1" applyProtection="1">
      <alignment horizontal="center" vertical="center"/>
      <protection locked="0"/>
    </xf>
    <xf numFmtId="0" fontId="16" fillId="6" borderId="9" xfId="5" applyFont="1" applyFill="1" applyBorder="1" applyAlignment="1" applyProtection="1">
      <alignment horizontal="center" vertical="center"/>
      <protection locked="0"/>
    </xf>
    <xf numFmtId="10" fontId="11" fillId="6" borderId="7" xfId="8" applyNumberFormat="1" applyFont="1" applyFill="1" applyBorder="1" applyAlignment="1" applyProtection="1">
      <alignment horizontal="right" vertical="center"/>
      <protection locked="0"/>
    </xf>
    <xf numFmtId="10" fontId="11" fillId="6" borderId="9" xfId="8" applyNumberFormat="1" applyFont="1" applyFill="1" applyBorder="1" applyAlignment="1" applyProtection="1">
      <alignment horizontal="right" vertical="center"/>
      <protection locked="0"/>
    </xf>
    <xf numFmtId="165" fontId="11" fillId="6" borderId="17" xfId="1" applyFont="1" applyFill="1" applyBorder="1" applyAlignment="1" applyProtection="1">
      <alignment horizontal="right" vertical="center" wrapText="1"/>
      <protection locked="0"/>
    </xf>
    <xf numFmtId="0" fontId="11" fillId="6" borderId="10" xfId="5" applyFont="1" applyFill="1" applyBorder="1" applyAlignment="1" applyProtection="1">
      <alignment horizontal="center" vertical="center"/>
      <protection locked="0"/>
    </xf>
    <xf numFmtId="0" fontId="11" fillId="6" borderId="11" xfId="5" applyFont="1" applyFill="1" applyBorder="1" applyAlignment="1" applyProtection="1">
      <alignment horizontal="center" vertical="center"/>
      <protection locked="0"/>
    </xf>
    <xf numFmtId="0" fontId="11" fillId="6" borderId="12" xfId="5" applyFont="1" applyFill="1" applyBorder="1" applyAlignment="1" applyProtection="1">
      <alignment horizontal="center" vertical="center"/>
      <protection locked="0"/>
    </xf>
    <xf numFmtId="0" fontId="11" fillId="6" borderId="16" xfId="5" applyFont="1" applyFill="1" applyBorder="1" applyAlignment="1" applyProtection="1">
      <alignment horizontal="center" vertical="center"/>
      <protection locked="0"/>
    </xf>
    <xf numFmtId="0" fontId="11" fillId="6" borderId="0" xfId="5" applyFont="1" applyFill="1" applyAlignment="1" applyProtection="1">
      <alignment horizontal="center" vertical="center"/>
      <protection locked="0"/>
    </xf>
    <xf numFmtId="0" fontId="11" fillId="6" borderId="18" xfId="5" applyFont="1" applyFill="1" applyBorder="1" applyAlignment="1" applyProtection="1">
      <alignment horizontal="center" vertical="center"/>
      <protection locked="0"/>
    </xf>
    <xf numFmtId="2" fontId="11" fillId="11" borderId="10" xfId="5" applyNumberFormat="1" applyFont="1" applyFill="1" applyBorder="1" applyAlignment="1" applyProtection="1">
      <alignment horizontal="center" vertical="center"/>
      <protection locked="0"/>
    </xf>
    <xf numFmtId="2" fontId="11" fillId="11" borderId="16" xfId="5" applyNumberFormat="1" applyFont="1" applyFill="1" applyBorder="1" applyAlignment="1" applyProtection="1">
      <alignment horizontal="center" vertical="center"/>
      <protection locked="0"/>
    </xf>
    <xf numFmtId="0" fontId="11" fillId="6" borderId="17" xfId="5" applyFont="1" applyFill="1" applyBorder="1" applyAlignment="1" applyProtection="1">
      <alignment horizontal="center" vertical="center" wrapText="1"/>
      <protection locked="0"/>
    </xf>
    <xf numFmtId="0" fontId="16" fillId="6" borderId="17" xfId="5" applyFont="1" applyFill="1" applyBorder="1" applyAlignment="1" applyProtection="1">
      <alignment horizontal="center" vertical="center"/>
      <protection locked="0"/>
    </xf>
    <xf numFmtId="0" fontId="16" fillId="6" borderId="37" xfId="5" applyFont="1" applyFill="1" applyBorder="1" applyAlignment="1" applyProtection="1">
      <alignment horizontal="center" vertical="center"/>
      <protection locked="0"/>
    </xf>
    <xf numFmtId="0" fontId="16" fillId="6" borderId="33" xfId="5" applyFont="1" applyFill="1" applyBorder="1" applyAlignment="1" applyProtection="1">
      <alignment horizontal="center" vertical="center"/>
      <protection locked="0"/>
    </xf>
    <xf numFmtId="174" fontId="6" fillId="0" borderId="43" xfId="8" applyNumberFormat="1" applyFont="1" applyBorder="1" applyAlignment="1" applyProtection="1">
      <alignment horizontal="center" vertical="center" wrapText="1"/>
      <protection locked="0"/>
    </xf>
    <xf numFmtId="174" fontId="6" fillId="0" borderId="3" xfId="8" applyNumberFormat="1" applyFont="1" applyBorder="1" applyAlignment="1" applyProtection="1">
      <alignment horizontal="center" vertical="center" wrapText="1"/>
      <protection locked="0"/>
    </xf>
    <xf numFmtId="174" fontId="6" fillId="0" borderId="4" xfId="8" applyNumberFormat="1" applyFont="1" applyBorder="1" applyAlignment="1" applyProtection="1">
      <alignment horizontal="center" vertical="center" wrapText="1"/>
      <protection locked="0"/>
    </xf>
    <xf numFmtId="174" fontId="6" fillId="0" borderId="2" xfId="8" applyNumberFormat="1" applyFont="1" applyBorder="1" applyAlignment="1" applyProtection="1">
      <alignment horizontal="center" vertical="center" wrapText="1"/>
      <protection locked="0"/>
    </xf>
    <xf numFmtId="174" fontId="6" fillId="0" borderId="0" xfId="8" applyNumberFormat="1" applyFont="1" applyBorder="1" applyAlignment="1" applyProtection="1">
      <alignment horizontal="center" vertical="center" wrapText="1"/>
      <protection locked="0"/>
    </xf>
    <xf numFmtId="174" fontId="6" fillId="0" borderId="5" xfId="8" applyNumberFormat="1" applyFont="1" applyBorder="1" applyAlignment="1" applyProtection="1">
      <alignment horizontal="center" vertical="center" wrapText="1"/>
      <protection locked="0"/>
    </xf>
    <xf numFmtId="174" fontId="6" fillId="0" borderId="68" xfId="8" applyNumberFormat="1" applyFont="1" applyBorder="1" applyAlignment="1" applyProtection="1">
      <alignment horizontal="center" vertical="center" wrapText="1"/>
      <protection locked="0"/>
    </xf>
    <xf numFmtId="174" fontId="6" fillId="0" borderId="66" xfId="8" applyNumberFormat="1" applyFont="1" applyBorder="1" applyAlignment="1" applyProtection="1">
      <alignment horizontal="center" vertical="center" wrapText="1"/>
      <protection locked="0"/>
    </xf>
    <xf numFmtId="174" fontId="6" fillId="0" borderId="67" xfId="8" applyNumberFormat="1" applyFont="1" applyBorder="1" applyAlignment="1" applyProtection="1">
      <alignment horizontal="center" vertical="center" wrapText="1"/>
      <protection locked="0"/>
    </xf>
    <xf numFmtId="1" fontId="6" fillId="0" borderId="72" xfId="2" applyNumberFormat="1" applyFont="1" applyBorder="1" applyAlignment="1" applyProtection="1">
      <alignment horizontal="center" vertical="center" wrapText="1"/>
      <protection locked="0"/>
    </xf>
    <xf numFmtId="1" fontId="6" fillId="0" borderId="2" xfId="2" applyNumberFormat="1" applyFont="1" applyBorder="1" applyAlignment="1" applyProtection="1">
      <alignment horizontal="center" vertical="center" wrapText="1"/>
      <protection locked="0"/>
    </xf>
    <xf numFmtId="1" fontId="6" fillId="0" borderId="73" xfId="2" applyNumberFormat="1" applyFont="1" applyBorder="1" applyAlignment="1" applyProtection="1">
      <alignment horizontal="center" vertical="center" wrapText="1"/>
      <protection locked="0"/>
    </xf>
    <xf numFmtId="0" fontId="39" fillId="0" borderId="11" xfId="0" applyNumberFormat="1" applyFont="1" applyFill="1" applyBorder="1" applyAlignment="1" applyProtection="1">
      <alignment horizontal="center" vertical="center" wrapText="1"/>
      <protection locked="0"/>
    </xf>
    <xf numFmtId="0" fontId="39" fillId="0" borderId="0" xfId="0" applyNumberFormat="1" applyFont="1" applyFill="1" applyBorder="1" applyAlignment="1" applyProtection="1">
      <alignment horizontal="center" vertical="center" wrapText="1"/>
      <protection locked="0"/>
    </xf>
    <xf numFmtId="0" fontId="39" fillId="0" borderId="55" xfId="0" applyNumberFormat="1" applyFont="1" applyFill="1" applyBorder="1" applyAlignment="1" applyProtection="1">
      <alignment horizontal="center" vertical="center" wrapText="1"/>
      <protection locked="0"/>
    </xf>
    <xf numFmtId="165" fontId="54" fillId="3" borderId="1" xfId="1" applyFont="1" applyFill="1" applyBorder="1" applyAlignment="1" applyProtection="1">
      <alignment horizontal="center" vertical="center" wrapText="1"/>
      <protection locked="0"/>
    </xf>
    <xf numFmtId="0" fontId="43" fillId="0" borderId="43" xfId="0" applyNumberFormat="1" applyFont="1" applyFill="1" applyBorder="1" applyAlignment="1" applyProtection="1">
      <alignment horizontal="center" vertical="center" wrapText="1"/>
      <protection locked="0"/>
    </xf>
    <xf numFmtId="0" fontId="43" fillId="0" borderId="3" xfId="0" applyNumberFormat="1" applyFont="1" applyFill="1" applyBorder="1" applyAlignment="1" applyProtection="1">
      <alignment horizontal="center" vertical="center" wrapText="1"/>
      <protection locked="0"/>
    </xf>
    <xf numFmtId="0" fontId="43" fillId="0" borderId="4"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3" fillId="0" borderId="5" xfId="0" applyNumberFormat="1" applyFont="1" applyFill="1" applyBorder="1" applyAlignment="1" applyProtection="1">
      <alignment horizontal="center" vertical="center" wrapText="1"/>
      <protection locked="0"/>
    </xf>
    <xf numFmtId="0" fontId="43" fillId="0" borderId="68" xfId="0" applyNumberFormat="1" applyFont="1" applyFill="1" applyBorder="1" applyAlignment="1" applyProtection="1">
      <alignment horizontal="center" vertical="center" wrapText="1"/>
      <protection locked="0"/>
    </xf>
    <xf numFmtId="0" fontId="43" fillId="0" borderId="66" xfId="0" applyNumberFormat="1" applyFont="1" applyFill="1" applyBorder="1" applyAlignment="1" applyProtection="1">
      <alignment horizontal="center" vertical="center" wrapText="1"/>
      <protection locked="0"/>
    </xf>
    <xf numFmtId="0" fontId="43" fillId="0" borderId="67" xfId="0" applyNumberFormat="1" applyFont="1" applyFill="1" applyBorder="1" applyAlignment="1" applyProtection="1">
      <alignment horizontal="center" vertical="center" wrapText="1"/>
      <protection locked="0"/>
    </xf>
    <xf numFmtId="178" fontId="44" fillId="0" borderId="1" xfId="5" applyNumberFormat="1" applyFont="1" applyBorder="1" applyAlignment="1">
      <alignment horizontal="center" vertical="center" wrapText="1"/>
    </xf>
    <xf numFmtId="180" fontId="43" fillId="0" borderId="47" xfId="7" applyNumberFormat="1" applyFont="1" applyFill="1" applyBorder="1" applyAlignment="1" applyProtection="1">
      <alignment horizontal="center" vertical="center"/>
    </xf>
    <xf numFmtId="180" fontId="43" fillId="0" borderId="42" xfId="7"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3" fillId="6" borderId="47" xfId="5" applyFont="1" applyFill="1" applyBorder="1" applyAlignment="1" applyProtection="1">
      <alignment horizontal="center" vertical="center" wrapText="1"/>
      <protection locked="0"/>
    </xf>
    <xf numFmtId="0" fontId="43" fillId="6" borderId="48" xfId="5" applyFont="1" applyFill="1" applyBorder="1" applyAlignment="1" applyProtection="1">
      <alignment horizontal="center" vertical="center" wrapText="1"/>
      <protection locked="0"/>
    </xf>
    <xf numFmtId="0" fontId="43" fillId="6" borderId="42" xfId="5" applyFont="1" applyFill="1" applyBorder="1" applyAlignment="1" applyProtection="1">
      <alignment horizontal="center" vertical="center" wrapText="1"/>
      <protection locked="0"/>
    </xf>
    <xf numFmtId="0" fontId="43" fillId="6" borderId="47" xfId="0" applyNumberFormat="1" applyFont="1" applyFill="1" applyBorder="1" applyAlignment="1" applyProtection="1">
      <alignment horizontal="center" vertical="center" wrapText="1"/>
    </xf>
    <xf numFmtId="0" fontId="43" fillId="6" borderId="42" xfId="0" applyNumberFormat="1" applyFont="1" applyFill="1" applyBorder="1" applyAlignment="1" applyProtection="1">
      <alignment horizontal="center" vertical="center" wrapText="1"/>
    </xf>
    <xf numFmtId="0" fontId="43" fillId="0" borderId="47" xfId="5" applyFont="1" applyBorder="1" applyAlignment="1" applyProtection="1">
      <alignment horizontal="center" vertical="center"/>
      <protection locked="0"/>
    </xf>
    <xf numFmtId="0" fontId="43" fillId="0" borderId="42" xfId="5" applyFont="1" applyBorder="1" applyAlignment="1" applyProtection="1">
      <alignment horizontal="center" vertical="center"/>
      <protection locked="0"/>
    </xf>
    <xf numFmtId="0" fontId="43" fillId="0" borderId="1" xfId="5" applyFont="1" applyBorder="1" applyAlignment="1" applyProtection="1">
      <alignment horizontal="center" vertical="center" wrapText="1"/>
      <protection locked="0"/>
    </xf>
    <xf numFmtId="168" fontId="54" fillId="3" borderId="1" xfId="5" applyNumberFormat="1" applyFont="1" applyFill="1" applyBorder="1" applyAlignment="1" applyProtection="1">
      <alignment horizontal="right" vertical="center" wrapText="1"/>
      <protection locked="0"/>
    </xf>
    <xf numFmtId="0" fontId="54" fillId="3" borderId="1" xfId="5" applyFont="1" applyFill="1" applyBorder="1" applyAlignment="1" applyProtection="1">
      <alignment horizontal="right" vertical="center" wrapText="1"/>
      <protection locked="0"/>
    </xf>
    <xf numFmtId="0" fontId="27"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6" borderId="1" xfId="0" applyNumberFormat="1" applyFont="1" applyFill="1" applyBorder="1" applyAlignment="1" applyProtection="1">
      <alignment horizontal="center" vertical="center" wrapText="1"/>
      <protection locked="0"/>
    </xf>
    <xf numFmtId="0" fontId="43" fillId="6" borderId="1" xfId="5" applyFont="1" applyFill="1" applyBorder="1" applyAlignment="1" applyProtection="1">
      <alignment horizontal="left" vertical="center" wrapText="1" indent="1"/>
      <protection locked="0"/>
    </xf>
    <xf numFmtId="0" fontId="43" fillId="6" borderId="19" xfId="5" applyFont="1" applyFill="1" applyBorder="1" applyAlignment="1" applyProtection="1">
      <alignment horizontal="center" vertical="center" wrapText="1"/>
      <protection locked="0"/>
    </xf>
    <xf numFmtId="175" fontId="44" fillId="0" borderId="20" xfId="0" applyNumberFormat="1" applyFont="1" applyFill="1" applyBorder="1" applyAlignment="1" applyProtection="1">
      <alignment horizontal="center" vertical="center"/>
      <protection locked="0"/>
    </xf>
    <xf numFmtId="175" fontId="44" fillId="0" borderId="21" xfId="0" applyNumberFormat="1" applyFont="1" applyFill="1" applyBorder="1" applyAlignment="1" applyProtection="1">
      <alignment horizontal="center" vertical="center"/>
      <protection locked="0"/>
    </xf>
    <xf numFmtId="175" fontId="44" fillId="0" borderId="22" xfId="0" applyNumberFormat="1" applyFont="1" applyFill="1" applyBorder="1" applyAlignment="1" applyProtection="1">
      <alignment horizontal="center" vertical="center"/>
      <protection locked="0"/>
    </xf>
    <xf numFmtId="0" fontId="43" fillId="6" borderId="29" xfId="5" applyFont="1" applyFill="1" applyBorder="1" applyAlignment="1" applyProtection="1">
      <alignment horizontal="center" vertical="center" wrapText="1"/>
      <protection locked="0"/>
    </xf>
    <xf numFmtId="0" fontId="43" fillId="6" borderId="23" xfId="5" applyFont="1" applyFill="1" applyBorder="1" applyAlignment="1" applyProtection="1">
      <alignment horizontal="center" vertical="center" wrapText="1"/>
      <protection locked="0"/>
    </xf>
    <xf numFmtId="0" fontId="43" fillId="6" borderId="24" xfId="5" applyFont="1" applyFill="1" applyBorder="1" applyAlignment="1" applyProtection="1">
      <alignment horizontal="center" vertical="center" wrapText="1"/>
      <protection locked="0"/>
    </xf>
    <xf numFmtId="0" fontId="43" fillId="6" borderId="30" xfId="5" applyFont="1" applyFill="1" applyBorder="1" applyAlignment="1" applyProtection="1">
      <alignment horizontal="center" vertical="center" wrapText="1"/>
      <protection locked="0"/>
    </xf>
    <xf numFmtId="0" fontId="43" fillId="6" borderId="26" xfId="5" applyFont="1" applyFill="1" applyBorder="1" applyAlignment="1" applyProtection="1">
      <alignment horizontal="center" vertical="center" wrapText="1"/>
      <protection locked="0"/>
    </xf>
    <xf numFmtId="0" fontId="43" fillId="6" borderId="27" xfId="5" applyFont="1" applyFill="1" applyBorder="1" applyAlignment="1" applyProtection="1">
      <alignment horizontal="center" vertical="center" wrapText="1"/>
      <protection locked="0"/>
    </xf>
    <xf numFmtId="0" fontId="43" fillId="6" borderId="47" xfId="5" applyFont="1" applyFill="1" applyBorder="1" applyAlignment="1" applyProtection="1">
      <alignment horizontal="left" vertical="center" wrapText="1"/>
      <protection locked="0"/>
    </xf>
    <xf numFmtId="0" fontId="43" fillId="6" borderId="48" xfId="5" applyFont="1" applyFill="1" applyBorder="1" applyAlignment="1" applyProtection="1">
      <alignment horizontal="left" vertical="center" wrapText="1"/>
      <protection locked="0"/>
    </xf>
    <xf numFmtId="0" fontId="43" fillId="6" borderId="42" xfId="5" applyFont="1" applyFill="1" applyBorder="1" applyAlignment="1" applyProtection="1">
      <alignment horizontal="left" vertical="center" wrapText="1"/>
      <protection locked="0"/>
    </xf>
    <xf numFmtId="0" fontId="43" fillId="6" borderId="1" xfId="0" applyNumberFormat="1" applyFont="1" applyFill="1" applyBorder="1" applyAlignment="1" applyProtection="1">
      <alignment horizontal="center" vertical="center"/>
      <protection locked="0"/>
    </xf>
    <xf numFmtId="0" fontId="43" fillId="6" borderId="47" xfId="5" applyFont="1" applyFill="1" applyBorder="1" applyAlignment="1" applyProtection="1">
      <alignment horizontal="center" vertical="center"/>
      <protection locked="0"/>
    </xf>
    <xf numFmtId="0" fontId="43" fillId="6" borderId="48" xfId="5" applyFont="1" applyFill="1" applyBorder="1" applyAlignment="1" applyProtection="1">
      <alignment horizontal="center" vertical="center"/>
      <protection locked="0"/>
    </xf>
    <xf numFmtId="0" fontId="43" fillId="6" borderId="42" xfId="5" applyFont="1" applyFill="1" applyBorder="1" applyAlignment="1" applyProtection="1">
      <alignment horizontal="center" vertical="center"/>
      <protection locked="0"/>
    </xf>
    <xf numFmtId="0" fontId="44" fillId="0" borderId="19" xfId="5" applyFont="1" applyBorder="1" applyAlignment="1" applyProtection="1">
      <alignment horizontal="center" vertical="center" wrapText="1"/>
      <protection locked="0"/>
    </xf>
    <xf numFmtId="0" fontId="43" fillId="14" borderId="20" xfId="5" applyFont="1" applyFill="1" applyBorder="1" applyAlignment="1" applyProtection="1">
      <alignment horizontal="left" vertical="center" indent="1"/>
      <protection locked="0"/>
    </xf>
    <xf numFmtId="0" fontId="43" fillId="14" borderId="21" xfId="5" applyFont="1" applyFill="1" applyBorder="1" applyAlignment="1" applyProtection="1">
      <alignment horizontal="left" vertical="center" indent="1"/>
      <protection locked="0"/>
    </xf>
    <xf numFmtId="0" fontId="43" fillId="14" borderId="22" xfId="5" applyFont="1" applyFill="1" applyBorder="1" applyAlignment="1" applyProtection="1">
      <alignment horizontal="left" vertical="center" indent="1"/>
      <protection locked="0"/>
    </xf>
    <xf numFmtId="0" fontId="43" fillId="6" borderId="19" xfId="5" applyFont="1" applyFill="1" applyBorder="1" applyAlignment="1" applyProtection="1">
      <alignment horizontal="center" vertical="center"/>
      <protection locked="0"/>
    </xf>
    <xf numFmtId="0" fontId="43" fillId="16" borderId="19" xfId="0" applyNumberFormat="1" applyFont="1" applyFill="1" applyBorder="1" applyAlignment="1" applyProtection="1">
      <alignment horizontal="left" vertical="center" wrapText="1" indent="1"/>
      <protection locked="0"/>
    </xf>
    <xf numFmtId="0" fontId="43" fillId="6" borderId="1" xfId="5" applyFont="1" applyFill="1" applyBorder="1" applyAlignment="1" applyProtection="1">
      <alignment horizontal="left" vertical="center" indent="1"/>
      <protection locked="0"/>
    </xf>
    <xf numFmtId="0" fontId="43" fillId="3" borderId="1" xfId="5" applyFont="1" applyFill="1" applyBorder="1" applyAlignment="1" applyProtection="1">
      <alignment horizontal="center" vertical="center" wrapText="1"/>
      <protection locked="0"/>
    </xf>
    <xf numFmtId="2" fontId="54" fillId="3" borderId="1" xfId="5" applyNumberFormat="1" applyFont="1" applyFill="1" applyBorder="1" applyAlignment="1" applyProtection="1">
      <alignment horizontal="center" vertical="center" wrapText="1"/>
      <protection locked="0"/>
    </xf>
    <xf numFmtId="2" fontId="44" fillId="3" borderId="1" xfId="5" applyNumberFormat="1" applyFont="1" applyFill="1" applyBorder="1" applyAlignment="1" applyProtection="1">
      <alignment horizontal="center" vertical="center"/>
      <protection locked="0"/>
    </xf>
    <xf numFmtId="10" fontId="43" fillId="6" borderId="47" xfId="8" applyNumberFormat="1" applyFont="1" applyFill="1" applyBorder="1" applyAlignment="1" applyProtection="1">
      <alignment horizontal="center" vertical="center"/>
      <protection locked="0"/>
    </xf>
    <xf numFmtId="10" fontId="43" fillId="6" borderId="48" xfId="8" applyNumberFormat="1" applyFont="1" applyFill="1" applyBorder="1" applyAlignment="1" applyProtection="1">
      <alignment horizontal="center" vertical="center"/>
      <protection locked="0"/>
    </xf>
    <xf numFmtId="10" fontId="43" fillId="6" borderId="42" xfId="8" applyNumberFormat="1" applyFont="1" applyFill="1" applyBorder="1" applyAlignment="1" applyProtection="1">
      <alignment horizontal="center" vertical="center"/>
      <protection locked="0"/>
    </xf>
    <xf numFmtId="0" fontId="44" fillId="0" borderId="47" xfId="0" applyNumberFormat="1" applyFont="1" applyFill="1" applyBorder="1" applyAlignment="1" applyProtection="1">
      <alignment horizontal="center" vertical="center" wrapText="1"/>
      <protection locked="0"/>
    </xf>
    <xf numFmtId="0" fontId="44" fillId="0" borderId="42"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right" vertical="center" wrapText="1"/>
      <protection locked="0"/>
    </xf>
    <xf numFmtId="0" fontId="43" fillId="16" borderId="47" xfId="5" applyFont="1" applyFill="1" applyBorder="1" applyAlignment="1" applyProtection="1">
      <alignment horizontal="left" vertical="center" indent="1"/>
      <protection locked="0"/>
    </xf>
    <xf numFmtId="0" fontId="43" fillId="16" borderId="48" xfId="5" applyFont="1" applyFill="1" applyBorder="1" applyAlignment="1" applyProtection="1">
      <alignment horizontal="left" vertical="center" indent="1"/>
      <protection locked="0"/>
    </xf>
    <xf numFmtId="0" fontId="43" fillId="16" borderId="42" xfId="5" applyFont="1" applyFill="1" applyBorder="1" applyAlignment="1" applyProtection="1">
      <alignment horizontal="left" vertical="center" indent="1"/>
      <protection locked="0"/>
    </xf>
    <xf numFmtId="0" fontId="44" fillId="0" borderId="40" xfId="5" applyFont="1" applyBorder="1" applyAlignment="1" applyProtection="1">
      <alignment horizontal="center" vertical="top" wrapText="1"/>
      <protection locked="0"/>
    </xf>
    <xf numFmtId="0" fontId="44" fillId="0" borderId="1" xfId="5" applyFont="1" applyBorder="1" applyAlignment="1" applyProtection="1">
      <alignment horizontal="center" vertical="top" wrapText="1"/>
      <protection locked="0"/>
    </xf>
    <xf numFmtId="0" fontId="43" fillId="6" borderId="1" xfId="0" applyNumberFormat="1" applyFont="1" applyFill="1" applyBorder="1" applyAlignment="1" applyProtection="1">
      <alignment horizontal="left" vertical="center"/>
      <protection locked="0"/>
    </xf>
    <xf numFmtId="0" fontId="43" fillId="0" borderId="47" xfId="5" applyFont="1" applyBorder="1" applyAlignment="1" applyProtection="1">
      <alignment horizontal="left" vertical="top" wrapText="1"/>
      <protection locked="0"/>
    </xf>
    <xf numFmtId="0" fontId="43" fillId="0" borderId="48" xfId="5" applyFont="1" applyBorder="1" applyAlignment="1" applyProtection="1">
      <alignment horizontal="left" vertical="top" wrapText="1"/>
      <protection locked="0"/>
    </xf>
    <xf numFmtId="0" fontId="43" fillId="0" borderId="42" xfId="5" applyFont="1" applyBorder="1" applyAlignment="1" applyProtection="1">
      <alignment horizontal="left" vertical="top" wrapText="1"/>
      <protection locked="0"/>
    </xf>
    <xf numFmtId="0" fontId="43" fillId="6" borderId="43" xfId="5" applyFont="1" applyFill="1" applyBorder="1" applyAlignment="1" applyProtection="1">
      <alignment horizontal="center" vertical="center"/>
      <protection locked="0"/>
    </xf>
    <xf numFmtId="0" fontId="43" fillId="6" borderId="3" xfId="5" applyFont="1" applyFill="1" applyBorder="1" applyAlignment="1" applyProtection="1">
      <alignment horizontal="center" vertical="center"/>
      <protection locked="0"/>
    </xf>
    <xf numFmtId="0" fontId="43" fillId="6" borderId="1" xfId="5" applyFont="1" applyFill="1" applyBorder="1" applyAlignment="1" applyProtection="1">
      <alignment horizontal="center" vertical="center" wrapText="1"/>
      <protection locked="0"/>
    </xf>
    <xf numFmtId="0" fontId="43" fillId="6" borderId="48" xfId="0" applyNumberFormat="1" applyFont="1" applyFill="1" applyBorder="1" applyAlignment="1" applyProtection="1">
      <alignment horizontal="center" vertical="center" wrapText="1"/>
    </xf>
    <xf numFmtId="0" fontId="55" fillId="0" borderId="47" xfId="5" applyFont="1" applyBorder="1" applyAlignment="1" applyProtection="1">
      <alignment horizontal="center" vertical="center"/>
      <protection locked="0"/>
    </xf>
    <xf numFmtId="0" fontId="55" fillId="0" borderId="48" xfId="5" applyFont="1" applyBorder="1" applyAlignment="1" applyProtection="1">
      <alignment horizontal="center" vertical="center"/>
      <protection locked="0"/>
    </xf>
    <xf numFmtId="0" fontId="55" fillId="0" borderId="42" xfId="5" applyFont="1" applyBorder="1" applyAlignment="1" applyProtection="1">
      <alignment horizontal="center" vertical="center"/>
      <protection locked="0"/>
    </xf>
    <xf numFmtId="17" fontId="50"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43" fillId="0" borderId="47" xfId="0" applyNumberFormat="1" applyFont="1" applyFill="1" applyBorder="1" applyAlignment="1" applyProtection="1">
      <alignment horizontal="center" vertical="center" wrapText="1"/>
      <protection locked="0"/>
    </xf>
    <xf numFmtId="0" fontId="43" fillId="0" borderId="48" xfId="0" applyNumberFormat="1" applyFont="1" applyFill="1" applyBorder="1" applyAlignment="1" applyProtection="1">
      <alignment horizontal="center" vertical="center" wrapText="1"/>
      <protection locked="0"/>
    </xf>
    <xf numFmtId="0" fontId="43" fillId="6" borderId="47" xfId="0" applyNumberFormat="1" applyFont="1" applyFill="1" applyBorder="1" applyAlignment="1" applyProtection="1">
      <alignment horizontal="center" vertical="center" wrapText="1"/>
      <protection locked="0"/>
    </xf>
    <xf numFmtId="0" fontId="43" fillId="6" borderId="48" xfId="0" applyNumberFormat="1" applyFont="1" applyFill="1" applyBorder="1" applyAlignment="1" applyProtection="1">
      <alignment horizontal="center" vertical="center" wrapText="1"/>
      <protection locked="0"/>
    </xf>
    <xf numFmtId="0" fontId="43" fillId="6" borderId="42" xfId="0" applyNumberFormat="1" applyFont="1" applyFill="1" applyBorder="1" applyAlignment="1" applyProtection="1">
      <alignment horizontal="center" vertical="center" wrapText="1"/>
      <protection locked="0"/>
    </xf>
    <xf numFmtId="0" fontId="43" fillId="0" borderId="42"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xf>
    <xf numFmtId="0" fontId="27" fillId="6" borderId="1" xfId="5" applyFont="1" applyFill="1" applyBorder="1" applyAlignment="1" applyProtection="1">
      <alignment horizontal="left" vertical="center" wrapText="1" indent="1"/>
      <protection locked="0"/>
    </xf>
    <xf numFmtId="0" fontId="43" fillId="6" borderId="1" xfId="5" applyFont="1" applyFill="1" applyBorder="1" applyAlignment="1" applyProtection="1">
      <alignment horizontal="center" vertical="center"/>
      <protection locked="0"/>
    </xf>
    <xf numFmtId="0" fontId="43" fillId="5" borderId="1" xfId="5" applyFont="1" applyFill="1" applyBorder="1" applyAlignment="1" applyProtection="1">
      <alignment horizontal="center" vertical="center"/>
      <protection locked="0"/>
    </xf>
    <xf numFmtId="0" fontId="44" fillId="0" borderId="1" xfId="5" applyFont="1" applyBorder="1" applyAlignment="1" applyProtection="1">
      <alignment horizontal="center" vertical="center" wrapText="1"/>
      <protection locked="0"/>
    </xf>
    <xf numFmtId="178" fontId="43" fillId="3" borderId="1" xfId="0" applyNumberFormat="1" applyFont="1" applyFill="1" applyBorder="1" applyAlignment="1" applyProtection="1">
      <alignment horizontal="center" vertical="center"/>
      <protection locked="0"/>
    </xf>
    <xf numFmtId="17" fontId="44" fillId="3" borderId="1" xfId="0" applyNumberFormat="1" applyFont="1" applyFill="1" applyBorder="1" applyAlignment="1" applyProtection="1">
      <alignment horizontal="center" vertical="center" wrapText="1"/>
    </xf>
    <xf numFmtId="0" fontId="44" fillId="3" borderId="1" xfId="0" applyNumberFormat="1" applyFont="1" applyFill="1" applyBorder="1" applyAlignment="1" applyProtection="1">
      <alignment horizontal="center" vertical="center" wrapText="1"/>
    </xf>
    <xf numFmtId="0" fontId="43" fillId="0" borderId="1" xfId="0" applyNumberFormat="1" applyFont="1" applyFill="1" applyBorder="1" applyAlignment="1" applyProtection="1">
      <alignment horizontal="center" vertical="center"/>
    </xf>
    <xf numFmtId="0" fontId="43" fillId="5" borderId="1" xfId="5" applyFont="1" applyFill="1" applyBorder="1" applyAlignment="1" applyProtection="1">
      <alignment horizontal="left" vertical="center" indent="1"/>
      <protection locked="0"/>
    </xf>
    <xf numFmtId="0" fontId="44" fillId="0" borderId="47" xfId="0" applyNumberFormat="1" applyFont="1" applyFill="1" applyBorder="1" applyAlignment="1" applyProtection="1">
      <alignment horizontal="center" vertical="center" wrapText="1"/>
    </xf>
    <xf numFmtId="0" fontId="44" fillId="0" borderId="48" xfId="0" applyNumberFormat="1" applyFont="1" applyFill="1" applyBorder="1" applyAlignment="1" applyProtection="1">
      <alignment horizontal="center" vertical="center" wrapText="1"/>
    </xf>
    <xf numFmtId="0" fontId="44" fillId="0" borderId="42" xfId="0" applyNumberFormat="1" applyFont="1" applyFill="1" applyBorder="1" applyAlignment="1" applyProtection="1">
      <alignment horizontal="center" vertical="center" wrapText="1"/>
    </xf>
    <xf numFmtId="0" fontId="43" fillId="16" borderId="1"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top" wrapText="1"/>
      <protection locked="0"/>
    </xf>
    <xf numFmtId="0" fontId="43" fillId="2" borderId="1" xfId="0" applyNumberFormat="1" applyFont="1" applyFill="1" applyBorder="1" applyAlignment="1" applyProtection="1">
      <alignment horizontal="left" vertical="center" wrapText="1" indent="1"/>
      <protection locked="0"/>
    </xf>
    <xf numFmtId="180" fontId="50" fillId="0" borderId="1" xfId="7" applyNumberFormat="1" applyFont="1" applyFill="1" applyBorder="1" applyAlignment="1" applyProtection="1">
      <alignment horizontal="center" vertical="center"/>
    </xf>
    <xf numFmtId="0" fontId="43" fillId="6" borderId="1" xfId="0" applyNumberFormat="1" applyFont="1" applyFill="1" applyBorder="1" applyAlignment="1" applyProtection="1">
      <alignment vertical="center" wrapText="1"/>
      <protection locked="0"/>
    </xf>
    <xf numFmtId="165" fontId="44" fillId="0" borderId="1" xfId="7"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protection locked="0"/>
    </xf>
    <xf numFmtId="0" fontId="43" fillId="0" borderId="47" xfId="0" applyNumberFormat="1" applyFont="1" applyFill="1" applyBorder="1" applyAlignment="1" applyProtection="1">
      <alignment horizontal="right" vertical="center" wrapText="1"/>
      <protection locked="0"/>
    </xf>
    <xf numFmtId="0" fontId="43" fillId="0" borderId="48" xfId="0" applyNumberFormat="1" applyFont="1" applyFill="1" applyBorder="1" applyAlignment="1" applyProtection="1">
      <alignment horizontal="right" vertical="center" wrapText="1"/>
      <protection locked="0"/>
    </xf>
    <xf numFmtId="0" fontId="43" fillId="0" borderId="42" xfId="0" applyNumberFormat="1" applyFont="1" applyFill="1" applyBorder="1" applyAlignment="1" applyProtection="1">
      <alignment horizontal="right" vertical="center" wrapText="1"/>
      <protection locked="0"/>
    </xf>
    <xf numFmtId="180" fontId="43" fillId="0" borderId="1" xfId="7" applyNumberFormat="1" applyFont="1" applyFill="1" applyBorder="1" applyAlignment="1" applyProtection="1">
      <alignment horizontal="center" vertical="center"/>
    </xf>
    <xf numFmtId="175" fontId="10" fillId="3" borderId="1" xfId="0" applyNumberFormat="1" applyFont="1" applyFill="1" applyBorder="1" applyAlignment="1" applyProtection="1">
      <alignment horizontal="center" vertical="center"/>
      <protection locked="0"/>
    </xf>
    <xf numFmtId="17" fontId="4" fillId="3"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6" borderId="1" xfId="0" applyNumberFormat="1" applyFont="1" applyFill="1" applyBorder="1" applyAlignment="1" applyProtection="1">
      <alignment horizontal="center" vertical="center" wrapText="1"/>
      <protection locked="0"/>
    </xf>
    <xf numFmtId="0" fontId="4" fillId="0" borderId="1" xfId="5" applyFont="1" applyBorder="1" applyAlignment="1" applyProtection="1">
      <alignment horizontal="center" vertical="center" wrapText="1"/>
      <protection locked="0"/>
    </xf>
    <xf numFmtId="0" fontId="10" fillId="6" borderId="1" xfId="5" applyFont="1" applyFill="1" applyBorder="1" applyAlignment="1" applyProtection="1">
      <alignment horizontal="center" vertical="center"/>
      <protection locked="0"/>
    </xf>
    <xf numFmtId="178" fontId="4" fillId="0" borderId="1" xfId="5" applyNumberFormat="1" applyFont="1" applyBorder="1" applyAlignment="1">
      <alignment horizontal="center" vertical="center" wrapText="1"/>
    </xf>
    <xf numFmtId="0" fontId="10" fillId="6" borderId="1" xfId="5" applyFont="1" applyFill="1" applyBorder="1" applyAlignment="1" applyProtection="1">
      <alignment horizontal="left" vertical="center" wrapText="1" indent="1"/>
      <protection locked="0"/>
    </xf>
    <xf numFmtId="0" fontId="10" fillId="0" borderId="47" xfId="0" applyNumberFormat="1" applyFont="1" applyFill="1" applyBorder="1" applyAlignment="1" applyProtection="1">
      <alignment horizontal="center" vertical="center" wrapText="1"/>
      <protection locked="0"/>
    </xf>
    <xf numFmtId="0" fontId="10" fillId="0" borderId="48" xfId="0" applyNumberFormat="1" applyFont="1" applyFill="1" applyBorder="1" applyAlignment="1" applyProtection="1">
      <alignment horizontal="center" vertical="center" wrapText="1"/>
      <protection locked="0"/>
    </xf>
    <xf numFmtId="0" fontId="10" fillId="0" borderId="42" xfId="0" applyNumberFormat="1" applyFont="1" applyFill="1" applyBorder="1" applyAlignment="1" applyProtection="1">
      <alignment horizontal="center" vertical="center" wrapText="1"/>
      <protection locked="0"/>
    </xf>
    <xf numFmtId="0" fontId="10" fillId="6" borderId="1" xfId="0" applyNumberFormat="1" applyFont="1" applyFill="1" applyBorder="1" applyAlignment="1" applyProtection="1">
      <alignment horizontal="center" vertical="center"/>
      <protection locked="0"/>
    </xf>
    <xf numFmtId="0" fontId="10"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10" fillId="6" borderId="1" xfId="5"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vertical="center" wrapText="1"/>
      <protection locked="0"/>
    </xf>
    <xf numFmtId="0" fontId="26" fillId="0" borderId="42" xfId="0" applyNumberFormat="1" applyFont="1" applyFill="1" applyBorder="1" applyAlignment="1" applyProtection="1">
      <alignment horizontal="center" vertical="center" wrapText="1"/>
      <protection locked="0"/>
    </xf>
    <xf numFmtId="0" fontId="27" fillId="0" borderId="42" xfId="0" applyNumberFormat="1" applyFont="1" applyFill="1" applyBorder="1" applyAlignment="1" applyProtection="1">
      <alignment horizontal="center" vertical="center" wrapText="1"/>
      <protection locked="0"/>
    </xf>
    <xf numFmtId="0" fontId="34" fillId="5" borderId="38" xfId="5" applyFont="1" applyFill="1" applyBorder="1" applyAlignment="1" applyProtection="1">
      <alignment horizontal="center" vertical="center"/>
      <protection locked="0"/>
    </xf>
    <xf numFmtId="0" fontId="34" fillId="5" borderId="1" xfId="5" applyFont="1" applyFill="1" applyBorder="1" applyAlignment="1" applyProtection="1">
      <alignment horizontal="center" vertical="center"/>
      <protection locked="0"/>
    </xf>
    <xf numFmtId="0" fontId="10" fillId="5" borderId="1" xfId="5" applyFont="1" applyFill="1" applyBorder="1" applyAlignment="1" applyProtection="1">
      <alignment horizontal="left" vertical="center" indent="1"/>
      <protection locked="0"/>
    </xf>
    <xf numFmtId="0" fontId="10" fillId="6" borderId="43" xfId="0" applyNumberFormat="1" applyFont="1" applyFill="1" applyBorder="1" applyAlignment="1" applyProtection="1">
      <alignment horizontal="center" vertical="center" wrapText="1"/>
      <protection locked="0"/>
    </xf>
    <xf numFmtId="0" fontId="4" fillId="0" borderId="4" xfId="0" applyNumberFormat="1" applyFont="1" applyFill="1" applyBorder="1" applyAlignment="1" applyProtection="1">
      <alignment horizontal="center" vertical="center"/>
    </xf>
    <xf numFmtId="0" fontId="4" fillId="0" borderId="68" xfId="0" applyNumberFormat="1" applyFont="1" applyFill="1" applyBorder="1" applyAlignment="1" applyProtection="1">
      <alignment horizontal="center" vertical="center"/>
    </xf>
    <xf numFmtId="0" fontId="4" fillId="0" borderId="67" xfId="0" applyNumberFormat="1" applyFont="1" applyFill="1" applyBorder="1" applyAlignment="1" applyProtection="1">
      <alignment horizontal="center" vertical="center"/>
    </xf>
    <xf numFmtId="0" fontId="10" fillId="6" borderId="40" xfId="0" applyNumberFormat="1" applyFont="1" applyFill="1" applyBorder="1" applyAlignment="1" applyProtection="1">
      <alignment horizontal="center" vertical="center"/>
      <protection locked="0"/>
    </xf>
    <xf numFmtId="0" fontId="4" fillId="0" borderId="38" xfId="0" applyNumberFormat="1" applyFont="1" applyFill="1" applyBorder="1" applyAlignment="1" applyProtection="1">
      <alignment horizontal="center" vertical="center"/>
    </xf>
    <xf numFmtId="10" fontId="10" fillId="2" borderId="17" xfId="3" applyNumberFormat="1" applyFont="1" applyFill="1" applyBorder="1" applyAlignment="1" applyProtection="1">
      <alignment horizontal="center" vertical="center"/>
      <protection locked="0"/>
    </xf>
    <xf numFmtId="49" fontId="4" fillId="0" borderId="40" xfId="3" applyNumberFormat="1" applyBorder="1" applyAlignment="1" applyProtection="1">
      <alignment horizontal="center" vertical="center"/>
      <protection locked="0"/>
    </xf>
    <xf numFmtId="49" fontId="4" fillId="0" borderId="41" xfId="3" applyNumberFormat="1" applyBorder="1" applyAlignment="1" applyProtection="1">
      <alignment horizontal="center" vertical="center"/>
      <protection locked="0"/>
    </xf>
    <xf numFmtId="49" fontId="4" fillId="0" borderId="38" xfId="3" applyNumberFormat="1" applyBorder="1" applyAlignment="1" applyProtection="1">
      <alignment horizontal="center" vertical="center"/>
      <protection locked="0"/>
    </xf>
    <xf numFmtId="0" fontId="4" fillId="0" borderId="0" xfId="3" applyAlignment="1" applyProtection="1">
      <alignment horizontal="left" vertical="top" wrapText="1"/>
      <protection locked="0"/>
    </xf>
    <xf numFmtId="49" fontId="37" fillId="6" borderId="40" xfId="15" applyNumberFormat="1" applyFont="1" applyFill="1" applyBorder="1" applyAlignment="1" applyProtection="1">
      <alignment horizontal="center" vertical="center"/>
      <protection locked="0"/>
    </xf>
    <xf numFmtId="49" fontId="37" fillId="6" borderId="41" xfId="15" applyNumberFormat="1" applyFont="1" applyFill="1" applyBorder="1" applyAlignment="1" applyProtection="1">
      <alignment horizontal="center" vertical="center"/>
      <protection locked="0"/>
    </xf>
    <xf numFmtId="49" fontId="37" fillId="6" borderId="38" xfId="15" applyNumberFormat="1" applyFont="1" applyFill="1" applyBorder="1" applyAlignment="1" applyProtection="1">
      <alignment horizontal="center" vertical="center"/>
      <protection locked="0"/>
    </xf>
    <xf numFmtId="49" fontId="10" fillId="6" borderId="40" xfId="3" applyNumberFormat="1" applyFont="1" applyFill="1" applyBorder="1" applyAlignment="1" applyProtection="1">
      <alignment horizontal="center" vertical="center"/>
      <protection locked="0"/>
    </xf>
    <xf numFmtId="49" fontId="10" fillId="6" borderId="41" xfId="3" applyNumberFormat="1" applyFont="1" applyFill="1" applyBorder="1" applyAlignment="1" applyProtection="1">
      <alignment horizontal="center" vertical="center"/>
      <protection locked="0"/>
    </xf>
    <xf numFmtId="49" fontId="10" fillId="6" borderId="38" xfId="3" applyNumberFormat="1" applyFont="1" applyFill="1" applyBorder="1" applyAlignment="1" applyProtection="1">
      <alignment horizontal="center" vertical="center"/>
      <protection locked="0"/>
    </xf>
    <xf numFmtId="49" fontId="10" fillId="6" borderId="43" xfId="3" applyNumberFormat="1" applyFont="1" applyFill="1" applyBorder="1" applyAlignment="1" applyProtection="1">
      <alignment horizontal="center" vertical="center"/>
      <protection locked="0"/>
    </xf>
    <xf numFmtId="49" fontId="10" fillId="6" borderId="4" xfId="3" applyNumberFormat="1" applyFont="1" applyFill="1" applyBorder="1" applyAlignment="1" applyProtection="1">
      <alignment horizontal="center" vertical="center"/>
      <protection locked="0"/>
    </xf>
    <xf numFmtId="49" fontId="10" fillId="6" borderId="44" xfId="3" applyNumberFormat="1" applyFont="1" applyFill="1" applyBorder="1" applyAlignment="1" applyProtection="1">
      <alignment horizontal="center" vertical="center" wrapText="1"/>
      <protection locked="0"/>
    </xf>
    <xf numFmtId="49" fontId="10" fillId="6" borderId="41" xfId="3" applyNumberFormat="1" applyFont="1" applyFill="1" applyBorder="1" applyAlignment="1" applyProtection="1">
      <alignment horizontal="center" vertical="center" wrapText="1"/>
      <protection locked="0"/>
    </xf>
    <xf numFmtId="49" fontId="10" fillId="6" borderId="38" xfId="3" applyNumberFormat="1" applyFont="1" applyFill="1" applyBorder="1" applyAlignment="1" applyProtection="1">
      <alignment horizontal="center" vertical="center" wrapText="1"/>
      <protection locked="0"/>
    </xf>
    <xf numFmtId="49" fontId="10" fillId="6" borderId="43" xfId="3" applyNumberFormat="1" applyFont="1" applyFill="1" applyBorder="1" applyAlignment="1" applyProtection="1">
      <alignment horizontal="center" vertical="center" wrapText="1"/>
      <protection locked="0"/>
    </xf>
    <xf numFmtId="168" fontId="4" fillId="0" borderId="10" xfId="3" applyNumberFormat="1" applyBorder="1" applyAlignment="1" applyProtection="1">
      <alignment horizontal="center" vertical="top"/>
      <protection locked="0"/>
    </xf>
    <xf numFmtId="168" fontId="4" fillId="0" borderId="11" xfId="3" applyNumberFormat="1" applyBorder="1" applyAlignment="1" applyProtection="1">
      <alignment horizontal="center" vertical="top"/>
      <protection locked="0"/>
    </xf>
    <xf numFmtId="49" fontId="10" fillId="6" borderId="40" xfId="3" applyNumberFormat="1" applyFont="1" applyFill="1" applyBorder="1" applyAlignment="1" applyProtection="1">
      <alignment horizontal="center" vertical="center" wrapText="1"/>
      <protection locked="0"/>
    </xf>
    <xf numFmtId="49" fontId="10" fillId="6" borderId="17" xfId="3" applyNumberFormat="1" applyFont="1" applyFill="1" applyBorder="1" applyAlignment="1" applyProtection="1">
      <alignment horizontal="center" vertical="center" wrapText="1"/>
      <protection locked="0"/>
    </xf>
    <xf numFmtId="49" fontId="10" fillId="6" borderId="45" xfId="3" applyNumberFormat="1" applyFont="1" applyFill="1" applyBorder="1" applyAlignment="1" applyProtection="1">
      <alignment horizontal="center" vertical="center"/>
      <protection locked="0"/>
    </xf>
    <xf numFmtId="49" fontId="10" fillId="6" borderId="46" xfId="3" applyNumberFormat="1" applyFont="1" applyFill="1" applyBorder="1" applyAlignment="1" applyProtection="1">
      <alignment horizontal="center" vertical="center"/>
      <protection locked="0"/>
    </xf>
    <xf numFmtId="0" fontId="10" fillId="2" borderId="17" xfId="3" applyFont="1" applyFill="1" applyBorder="1" applyAlignment="1" applyProtection="1">
      <alignment horizontal="left" vertical="top" indent="1"/>
      <protection locked="0"/>
    </xf>
    <xf numFmtId="0" fontId="10" fillId="6" borderId="33" xfId="3" applyFont="1" applyFill="1" applyBorder="1" applyAlignment="1" applyProtection="1">
      <alignment horizontal="center" vertical="center" wrapText="1"/>
      <protection locked="0"/>
    </xf>
    <xf numFmtId="0" fontId="10" fillId="6" borderId="17" xfId="3" applyFont="1" applyFill="1" applyBorder="1" applyAlignment="1" applyProtection="1">
      <alignment horizontal="center" vertical="center" wrapText="1"/>
      <protection locked="0"/>
    </xf>
    <xf numFmtId="0" fontId="4" fillId="0" borderId="17" xfId="3" applyBorder="1" applyAlignment="1">
      <alignment horizontal="center" vertical="center" wrapText="1"/>
    </xf>
    <xf numFmtId="0" fontId="4" fillId="0" borderId="17" xfId="3" applyBorder="1" applyAlignment="1">
      <alignment horizontal="center" vertical="top" wrapText="1"/>
    </xf>
    <xf numFmtId="0" fontId="10" fillId="6" borderId="20" xfId="5" applyFont="1" applyFill="1" applyBorder="1" applyAlignment="1" applyProtection="1">
      <alignment horizontal="center" vertical="center" wrapText="1"/>
      <protection locked="0"/>
    </xf>
    <xf numFmtId="0" fontId="4" fillId="0" borderId="17" xfId="5" applyFont="1" applyBorder="1" applyAlignment="1">
      <alignment horizontal="center" vertical="center"/>
    </xf>
    <xf numFmtId="0" fontId="4" fillId="0" borderId="7" xfId="5" applyFont="1" applyBorder="1" applyAlignment="1">
      <alignment horizontal="center" vertical="center"/>
    </xf>
    <xf numFmtId="0" fontId="4" fillId="3" borderId="17" xfId="5" applyFont="1" applyFill="1" applyBorder="1" applyAlignment="1" applyProtection="1">
      <alignment horizontal="center" vertical="center"/>
      <protection locked="0"/>
    </xf>
    <xf numFmtId="0" fontId="22" fillId="3" borderId="17" xfId="17" applyFill="1" applyBorder="1" applyAlignment="1" applyProtection="1">
      <alignment horizontal="center" vertical="top" wrapText="1"/>
      <protection locked="0"/>
    </xf>
    <xf numFmtId="0" fontId="4" fillId="3" borderId="17" xfId="3" applyFill="1" applyBorder="1" applyAlignment="1" applyProtection="1">
      <alignment horizontal="center" vertical="top" wrapText="1"/>
      <protection locked="0"/>
    </xf>
    <xf numFmtId="0" fontId="4" fillId="0" borderId="7" xfId="5" applyFont="1" applyBorder="1" applyAlignment="1">
      <alignment horizontal="center" vertical="center" wrapText="1"/>
    </xf>
    <xf numFmtId="0" fontId="4" fillId="0" borderId="8" xfId="5" applyFont="1" applyBorder="1" applyAlignment="1">
      <alignment horizontal="center" vertical="center" wrapText="1"/>
    </xf>
    <xf numFmtId="0" fontId="4" fillId="0" borderId="9" xfId="5" applyFont="1" applyBorder="1" applyAlignment="1">
      <alignment horizontal="center" vertical="center" wrapText="1"/>
    </xf>
    <xf numFmtId="49" fontId="4" fillId="0" borderId="10" xfId="3" applyNumberFormat="1" applyBorder="1" applyAlignment="1" applyProtection="1">
      <alignment horizontal="center" vertical="center" wrapText="1"/>
      <protection locked="0"/>
    </xf>
    <xf numFmtId="49" fontId="4" fillId="0" borderId="11" xfId="3" applyNumberFormat="1" applyBorder="1" applyAlignment="1" applyProtection="1">
      <alignment horizontal="center" vertical="center" wrapText="1"/>
      <protection locked="0"/>
    </xf>
    <xf numFmtId="49" fontId="4" fillId="0" borderId="12" xfId="3" applyNumberFormat="1" applyBorder="1" applyAlignment="1" applyProtection="1">
      <alignment horizontal="center" vertical="center" wrapText="1"/>
      <protection locked="0"/>
    </xf>
    <xf numFmtId="49" fontId="4" fillId="0" borderId="13" xfId="3" applyNumberFormat="1" applyBorder="1" applyAlignment="1" applyProtection="1">
      <alignment horizontal="center" vertical="center" wrapText="1"/>
      <protection locked="0"/>
    </xf>
    <xf numFmtId="49" fontId="4" fillId="0" borderId="14" xfId="3" applyNumberFormat="1" applyBorder="1" applyAlignment="1" applyProtection="1">
      <alignment horizontal="center" vertical="center" wrapText="1"/>
      <protection locked="0"/>
    </xf>
    <xf numFmtId="49" fontId="4" fillId="0" borderId="15" xfId="3" applyNumberFormat="1" applyBorder="1" applyAlignment="1" applyProtection="1">
      <alignment horizontal="center" vertical="center" wrapText="1"/>
      <protection locked="0"/>
    </xf>
    <xf numFmtId="0" fontId="10" fillId="6" borderId="19" xfId="5" applyFont="1" applyFill="1" applyBorder="1" applyAlignment="1" applyProtection="1">
      <alignment horizontal="center" vertical="center" wrapText="1"/>
      <protection locked="0"/>
    </xf>
    <xf numFmtId="0" fontId="10" fillId="0" borderId="32" xfId="5" applyFont="1" applyBorder="1" applyAlignment="1" applyProtection="1">
      <alignment horizontal="center" vertical="center" wrapText="1"/>
      <protection locked="0"/>
    </xf>
    <xf numFmtId="0" fontId="4" fillId="0" borderId="32" xfId="5" applyFont="1" applyBorder="1" applyAlignment="1">
      <alignment horizontal="center" vertical="center" wrapText="1"/>
    </xf>
    <xf numFmtId="0" fontId="4" fillId="0" borderId="30" xfId="5" applyFont="1" applyBorder="1" applyAlignment="1">
      <alignment horizontal="center" vertical="center" wrapText="1"/>
    </xf>
    <xf numFmtId="0" fontId="10" fillId="0" borderId="19" xfId="5" applyFont="1" applyBorder="1" applyAlignment="1" applyProtection="1">
      <alignment horizontal="center" vertical="center" wrapText="1"/>
      <protection locked="0"/>
    </xf>
    <xf numFmtId="0" fontId="4" fillId="0" borderId="19" xfId="5" applyFont="1" applyBorder="1" applyAlignment="1">
      <alignment horizontal="center" vertical="center" wrapText="1"/>
    </xf>
    <xf numFmtId="0" fontId="4" fillId="0" borderId="20" xfId="5" applyFont="1" applyBorder="1" applyAlignment="1">
      <alignment horizontal="center" vertical="center" wrapText="1"/>
    </xf>
    <xf numFmtId="0" fontId="21" fillId="0" borderId="17" xfId="3" applyFont="1" applyBorder="1" applyAlignment="1" applyProtection="1">
      <alignment horizontal="center" vertical="top" wrapText="1"/>
      <protection locked="0"/>
    </xf>
    <xf numFmtId="14" fontId="4" fillId="0" borderId="17" xfId="3" applyNumberFormat="1" applyBorder="1" applyAlignment="1" applyProtection="1">
      <alignment horizontal="left" vertical="center"/>
      <protection locked="0"/>
    </xf>
    <xf numFmtId="14" fontId="4" fillId="0" borderId="33" xfId="3" applyNumberFormat="1" applyBorder="1" applyAlignment="1" applyProtection="1">
      <alignment horizontal="center" vertical="top" wrapText="1"/>
      <protection locked="0"/>
    </xf>
    <xf numFmtId="167" fontId="4" fillId="0" borderId="17" xfId="5" applyNumberFormat="1" applyFont="1" applyBorder="1" applyAlignment="1" applyProtection="1">
      <alignment horizontal="center" vertical="center"/>
      <protection locked="0"/>
    </xf>
    <xf numFmtId="167" fontId="4" fillId="0" borderId="17" xfId="5" applyNumberFormat="1" applyFont="1" applyBorder="1" applyAlignment="1">
      <alignment horizontal="center" vertical="center" wrapText="1"/>
    </xf>
    <xf numFmtId="0" fontId="10" fillId="6" borderId="17" xfId="5" applyFont="1" applyFill="1" applyBorder="1" applyAlignment="1" applyProtection="1">
      <alignment horizontal="center" vertical="center" wrapText="1"/>
      <protection locked="0"/>
    </xf>
    <xf numFmtId="0" fontId="10" fillId="6" borderId="17" xfId="5" applyFont="1" applyFill="1" applyBorder="1" applyAlignment="1" applyProtection="1">
      <alignment horizontal="center" vertical="center"/>
      <protection locked="0"/>
    </xf>
    <xf numFmtId="167" fontId="4" fillId="0" borderId="10" xfId="5" applyNumberFormat="1" applyFont="1" applyBorder="1" applyAlignment="1">
      <alignment horizontal="center" vertical="center" wrapText="1"/>
    </xf>
    <xf numFmtId="167" fontId="4" fillId="0" borderId="12" xfId="5" applyNumberFormat="1" applyFont="1" applyBorder="1" applyAlignment="1">
      <alignment horizontal="center" vertical="center" wrapText="1"/>
    </xf>
    <xf numFmtId="167" fontId="4" fillId="0" borderId="13" xfId="5" applyNumberFormat="1" applyFont="1" applyBorder="1" applyAlignment="1">
      <alignment horizontal="center" vertical="center" wrapText="1"/>
    </xf>
    <xf numFmtId="167" fontId="4" fillId="0" borderId="15" xfId="5" applyNumberFormat="1" applyFont="1" applyBorder="1" applyAlignment="1">
      <alignment horizontal="center" vertical="center" wrapText="1"/>
    </xf>
    <xf numFmtId="168" fontId="4" fillId="0" borderId="17" xfId="3" applyNumberFormat="1" applyBorder="1" applyAlignment="1" applyProtection="1">
      <alignment horizontal="right" vertical="top"/>
      <protection locked="0"/>
    </xf>
    <xf numFmtId="168" fontId="4" fillId="0" borderId="37" xfId="3" applyNumberFormat="1" applyBorder="1" applyAlignment="1" applyProtection="1">
      <alignment horizontal="right" vertical="top"/>
      <protection locked="0"/>
    </xf>
    <xf numFmtId="0" fontId="4" fillId="0" borderId="7" xfId="0" applyNumberFormat="1" applyFont="1" applyFill="1" applyBorder="1" applyAlignment="1" applyProtection="1">
      <alignment horizontal="center" vertical="top" wrapText="1"/>
    </xf>
  </cellXfs>
  <cellStyles count="18">
    <cellStyle name="Hipervínculo" xfId="17" builtinId="8"/>
    <cellStyle name="Hipervínculo 2" xfId="14" xr:uid="{00000000-0005-0000-0000-000001000000}"/>
    <cellStyle name="Millares 2" xfId="15" xr:uid="{00000000-0005-0000-0000-000002000000}"/>
    <cellStyle name="Millares 5" xfId="6" xr:uid="{00000000-0005-0000-0000-000003000000}"/>
    <cellStyle name="Millares_Hoja1" xfId="16" xr:uid="{00000000-0005-0000-0000-000004000000}"/>
    <cellStyle name="Moneda" xfId="1" builtinId="4"/>
    <cellStyle name="Moneda 2" xfId="10" xr:uid="{00000000-0005-0000-0000-000006000000}"/>
    <cellStyle name="Moneda 3" xfId="12" xr:uid="{00000000-0005-0000-0000-000007000000}"/>
    <cellStyle name="Moneda 6" xfId="7" xr:uid="{00000000-0005-0000-0000-000008000000}"/>
    <cellStyle name="Normal" xfId="0" builtinId="0"/>
    <cellStyle name="Normal 2" xfId="4" xr:uid="{00000000-0005-0000-0000-00000A000000}"/>
    <cellStyle name="Normal 3" xfId="9" xr:uid="{00000000-0005-0000-0000-00000B000000}"/>
    <cellStyle name="Normal 3 2" xfId="11" xr:uid="{00000000-0005-0000-0000-00000C000000}"/>
    <cellStyle name="Normal 3 3" xfId="13" xr:uid="{00000000-0005-0000-0000-00000D000000}"/>
    <cellStyle name="Normal 4" xfId="5" xr:uid="{00000000-0005-0000-0000-00000E000000}"/>
    <cellStyle name="Normal_formato SIIF_CONTROL CONTRATO 111-2011 VELATOURS" xfId="3" xr:uid="{00000000-0005-0000-0000-00000F000000}"/>
    <cellStyle name="Porcentaje" xfId="2" builtinId="5"/>
    <cellStyle name="Porcentaje 2"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Spin" dx="22" fmlaLink="$E$9" max="100" min="1" page="10"/>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Spin" dx="22" fmlaLink="$I$7" max="50" page="10" val="0"/>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Spin" dx="22" fmlaLink="$J$8" max="50" page="10"/>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34530</xdr:colOff>
      <xdr:row>0</xdr:row>
      <xdr:rowOff>44053</xdr:rowOff>
    </xdr:from>
    <xdr:to>
      <xdr:col>2</xdr:col>
      <xdr:colOff>22473</xdr:colOff>
      <xdr:row>3</xdr:row>
      <xdr:rowOff>4762</xdr:rowOff>
    </xdr:to>
    <xdr:pic>
      <xdr:nvPicPr>
        <xdr:cNvPr id="14" name="Imagen 2" descr="Logo CSJ RGB_01">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530" y="44053"/>
          <a:ext cx="1918096" cy="560784"/>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457200</xdr:colOff>
          <xdr:row>16</xdr:row>
          <xdr:rowOff>180975</xdr:rowOff>
        </xdr:from>
        <xdr:to>
          <xdr:col>4</xdr:col>
          <xdr:colOff>0</xdr:colOff>
          <xdr:row>18</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180975</xdr:rowOff>
        </xdr:from>
        <xdr:to>
          <xdr:col>5</xdr:col>
          <xdr:colOff>504825</xdr:colOff>
          <xdr:row>18</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8</xdr:row>
          <xdr:rowOff>9525</xdr:rowOff>
        </xdr:from>
        <xdr:to>
          <xdr:col>4</xdr:col>
          <xdr:colOff>238125</xdr:colOff>
          <xdr:row>8</xdr:row>
          <xdr:rowOff>209550</xdr:rowOff>
        </xdr:to>
        <xdr:sp macro="" textlink="">
          <xdr:nvSpPr>
            <xdr:cNvPr id="1050" name="Spinner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2294087</xdr:colOff>
      <xdr:row>1</xdr:row>
      <xdr:rowOff>771525</xdr:rowOff>
    </xdr:to>
    <xdr:pic>
      <xdr:nvPicPr>
        <xdr:cNvPr id="2" name="Imagen 2" descr="Logo CSJ RGB_0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31438" cy="1023129"/>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11</xdr:col>
          <xdr:colOff>828675</xdr:colOff>
          <xdr:row>5</xdr:row>
          <xdr:rowOff>9525</xdr:rowOff>
        </xdr:from>
        <xdr:to>
          <xdr:col>11</xdr:col>
          <xdr:colOff>1085850</xdr:colOff>
          <xdr:row>6</xdr:row>
          <xdr:rowOff>142875</xdr:rowOff>
        </xdr:to>
        <xdr:sp macro="" textlink="">
          <xdr:nvSpPr>
            <xdr:cNvPr id="2052" name="Spinner 4" descr="No. del pago. Si es el pago final, registrarlo en texto&#10;"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400050</xdr:colOff>
          <xdr:row>7</xdr:row>
          <xdr:rowOff>28575</xdr:rowOff>
        </xdr:from>
        <xdr:to>
          <xdr:col>11</xdr:col>
          <xdr:colOff>1428750</xdr:colOff>
          <xdr:row>7</xdr:row>
          <xdr:rowOff>333375</xdr:rowOff>
        </xdr:to>
        <xdr:sp macro="" textlink="">
          <xdr:nvSpPr>
            <xdr:cNvPr id="2056" name="Group Box 8" descr="ÚLTIMO PAGO"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CO" sz="800" b="0" i="0" u="none" strike="noStrike" baseline="0">
                  <a:solidFill>
                    <a:srgbClr val="000000"/>
                  </a:solidFill>
                  <a:latin typeface="Segoe UI"/>
                  <a:cs typeface="Segoe UI"/>
                </a:rPr>
                <a:t>ÚLTIMO PAGO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115</xdr:row>
          <xdr:rowOff>76200</xdr:rowOff>
        </xdr:from>
        <xdr:to>
          <xdr:col>2</xdr:col>
          <xdr:colOff>342900</xdr:colOff>
          <xdr:row>115</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115</xdr:row>
          <xdr:rowOff>66675</xdr:rowOff>
        </xdr:from>
        <xdr:to>
          <xdr:col>3</xdr:col>
          <xdr:colOff>371475</xdr:colOff>
          <xdr:row>115</xdr:row>
          <xdr:rowOff>361950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115</xdr:row>
          <xdr:rowOff>76200</xdr:rowOff>
        </xdr:from>
        <xdr:to>
          <xdr:col>5</xdr:col>
          <xdr:colOff>904875</xdr:colOff>
          <xdr:row>115</xdr:row>
          <xdr:rowOff>361950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115</xdr:row>
          <xdr:rowOff>57150</xdr:rowOff>
        </xdr:from>
        <xdr:to>
          <xdr:col>6</xdr:col>
          <xdr:colOff>866775</xdr:colOff>
          <xdr:row>115</xdr:row>
          <xdr:rowOff>352425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628650</xdr:colOff>
          <xdr:row>115</xdr:row>
          <xdr:rowOff>66675</xdr:rowOff>
        </xdr:from>
        <xdr:to>
          <xdr:col>10</xdr:col>
          <xdr:colOff>838200</xdr:colOff>
          <xdr:row>115</xdr:row>
          <xdr:rowOff>352425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115</xdr:row>
          <xdr:rowOff>76200</xdr:rowOff>
        </xdr:from>
        <xdr:to>
          <xdr:col>11</xdr:col>
          <xdr:colOff>371475</xdr:colOff>
          <xdr:row>115</xdr:row>
          <xdr:rowOff>361950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118</xdr:row>
          <xdr:rowOff>190500</xdr:rowOff>
        </xdr:from>
        <xdr:to>
          <xdr:col>4</xdr:col>
          <xdr:colOff>438150</xdr:colOff>
          <xdr:row>118</xdr:row>
          <xdr:rowOff>476250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118</xdr:row>
          <xdr:rowOff>180975</xdr:rowOff>
        </xdr:from>
        <xdr:to>
          <xdr:col>5</xdr:col>
          <xdr:colOff>457200</xdr:colOff>
          <xdr:row>118</xdr:row>
          <xdr:rowOff>476250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120</xdr:row>
          <xdr:rowOff>0</xdr:rowOff>
        </xdr:from>
        <xdr:to>
          <xdr:col>5</xdr:col>
          <xdr:colOff>447675</xdr:colOff>
          <xdr:row>120</xdr:row>
          <xdr:rowOff>295275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120</xdr:row>
          <xdr:rowOff>0</xdr:rowOff>
        </xdr:from>
        <xdr:to>
          <xdr:col>5</xdr:col>
          <xdr:colOff>495300</xdr:colOff>
          <xdr:row>120</xdr:row>
          <xdr:rowOff>295275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122</xdr:row>
          <xdr:rowOff>95250</xdr:rowOff>
        </xdr:from>
        <xdr:to>
          <xdr:col>4</xdr:col>
          <xdr:colOff>447675</xdr:colOff>
          <xdr:row>122</xdr:row>
          <xdr:rowOff>381000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122</xdr:row>
          <xdr:rowOff>66675</xdr:rowOff>
        </xdr:from>
        <xdr:to>
          <xdr:col>5</xdr:col>
          <xdr:colOff>495300</xdr:colOff>
          <xdr:row>122</xdr:row>
          <xdr:rowOff>361950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120</xdr:row>
          <xdr:rowOff>0</xdr:rowOff>
        </xdr:from>
        <xdr:to>
          <xdr:col>6</xdr:col>
          <xdr:colOff>447675</xdr:colOff>
          <xdr:row>120</xdr:row>
          <xdr:rowOff>295275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120</xdr:row>
          <xdr:rowOff>0</xdr:rowOff>
        </xdr:from>
        <xdr:to>
          <xdr:col>9</xdr:col>
          <xdr:colOff>495300</xdr:colOff>
          <xdr:row>120</xdr:row>
          <xdr:rowOff>295275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120</xdr:row>
          <xdr:rowOff>0</xdr:rowOff>
        </xdr:from>
        <xdr:to>
          <xdr:col>7</xdr:col>
          <xdr:colOff>495300</xdr:colOff>
          <xdr:row>120</xdr:row>
          <xdr:rowOff>295275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83344</xdr:colOff>
      <xdr:row>135</xdr:row>
      <xdr:rowOff>47625</xdr:rowOff>
    </xdr:from>
    <xdr:to>
      <xdr:col>10</xdr:col>
      <xdr:colOff>702469</xdr:colOff>
      <xdr:row>137</xdr:row>
      <xdr:rowOff>557465</xdr:rowOff>
    </xdr:to>
    <xdr:pic>
      <xdr:nvPicPr>
        <xdr:cNvPr id="4" name="Imagen 3">
          <a:extLst>
            <a:ext uri="{FF2B5EF4-FFF2-40B4-BE49-F238E27FC236}">
              <a16:creationId xmlns:a16="http://schemas.microsoft.com/office/drawing/2014/main" id="{DE9E3298-373B-EF99-BFA4-C68D5085B5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90219" y="60519469"/>
          <a:ext cx="3964781" cy="143852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83820</xdr:rowOff>
    </xdr:from>
    <xdr:to>
      <xdr:col>4</xdr:col>
      <xdr:colOff>549107</xdr:colOff>
      <xdr:row>1</xdr:row>
      <xdr:rowOff>1257300</xdr:rowOff>
    </xdr:to>
    <xdr:pic>
      <xdr:nvPicPr>
        <xdr:cNvPr id="2" name="Imagen 2" descr="Logo CSJ RGB_0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3820"/>
          <a:ext cx="3566627" cy="134112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10</xdr:col>
          <xdr:colOff>828675</xdr:colOff>
          <xdr:row>4</xdr:row>
          <xdr:rowOff>9525</xdr:rowOff>
        </xdr:from>
        <xdr:to>
          <xdr:col>10</xdr:col>
          <xdr:colOff>1085850</xdr:colOff>
          <xdr:row>5</xdr:row>
          <xdr:rowOff>142875</xdr:rowOff>
        </xdr:to>
        <xdr:sp macro="" textlink="">
          <xdr:nvSpPr>
            <xdr:cNvPr id="5121" name="Spinner 1" descr="No. del pago. Si es el pago final, registrarlo en texto&#10;"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Diana Carolina Rodriguez Ramos" id="{E47AC06C-9A19-4465-A545-CE58E037AB3A}" userId="S::drodriguezra@deaj.ramajudicial.gov.co::5c8108be-77db-46d4-bf74-1a1748262fc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3-03-22T15:45:46.54" personId="{E47AC06C-9A19-4465-A545-CE58E037AB3A}" id="{C7F073BE-BE88-4ADC-B7D2-F60DA66E34A5}">
    <text>incluir rubro a nivel de contabilización y uso.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1.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3.bin"/><Relationship Id="rId1" Type="http://schemas.openxmlformats.org/officeDocument/2006/relationships/hyperlink" Target="mailto:contabilidad@detectacorp.co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P109"/>
  <sheetViews>
    <sheetView showGridLines="0" zoomScaleNormal="100" workbookViewId="0">
      <selection activeCell="A95" sqref="A95"/>
    </sheetView>
  </sheetViews>
  <sheetFormatPr baseColWidth="10" defaultColWidth="11.42578125" defaultRowHeight="11.25" x14ac:dyDescent="0.2"/>
  <cols>
    <col min="1" max="1" width="15.140625" style="15" customWidth="1"/>
    <col min="2" max="2" width="13.28515625" style="15" customWidth="1"/>
    <col min="3" max="3" width="11" style="15" customWidth="1"/>
    <col min="4" max="4" width="12" style="15" customWidth="1"/>
    <col min="5" max="5" width="21.5703125" style="15" customWidth="1"/>
    <col min="6" max="6" width="11.42578125" style="15" customWidth="1"/>
    <col min="7" max="7" width="16.5703125" style="15" customWidth="1"/>
    <col min="8" max="8" width="21" style="15" customWidth="1"/>
    <col min="9" max="10" width="15.5703125" style="15" customWidth="1"/>
    <col min="11" max="11" width="12.140625" style="15" customWidth="1"/>
    <col min="12" max="12" width="20.85546875" style="15" customWidth="1"/>
    <col min="13" max="13" width="1.42578125" style="15" customWidth="1"/>
    <col min="14" max="14" width="8.42578125" style="15" hidden="1" customWidth="1"/>
    <col min="15" max="15" width="8" style="15" hidden="1" customWidth="1"/>
    <col min="16" max="16" width="13.7109375" style="15" hidden="1" customWidth="1"/>
    <col min="17" max="253" width="11.42578125" style="15"/>
    <col min="254" max="254" width="8.7109375" style="15" customWidth="1"/>
    <col min="255" max="255" width="7.28515625" style="15" customWidth="1"/>
    <col min="256" max="256" width="8.7109375" style="15" customWidth="1"/>
    <col min="257" max="257" width="7.140625" style="15" customWidth="1"/>
    <col min="258" max="258" width="8.7109375" style="15" customWidth="1"/>
    <col min="259" max="259" width="5.5703125" style="15" customWidth="1"/>
    <col min="260" max="260" width="7.7109375" style="15" customWidth="1"/>
    <col min="261" max="263" width="8.7109375" style="15" customWidth="1"/>
    <col min="264" max="264" width="10.7109375" style="15" customWidth="1"/>
    <col min="265" max="265" width="11.7109375" style="15" customWidth="1"/>
    <col min="266" max="266" width="11.42578125" style="15"/>
    <col min="267" max="267" width="14.140625" style="15" bestFit="1" customWidth="1"/>
    <col min="268" max="509" width="11.42578125" style="15"/>
    <col min="510" max="510" width="8.7109375" style="15" customWidth="1"/>
    <col min="511" max="511" width="7.28515625" style="15" customWidth="1"/>
    <col min="512" max="512" width="8.7109375" style="15" customWidth="1"/>
    <col min="513" max="513" width="7.140625" style="15" customWidth="1"/>
    <col min="514" max="514" width="8.7109375" style="15" customWidth="1"/>
    <col min="515" max="515" width="5.5703125" style="15" customWidth="1"/>
    <col min="516" max="516" width="7.7109375" style="15" customWidth="1"/>
    <col min="517" max="519" width="8.7109375" style="15" customWidth="1"/>
    <col min="520" max="520" width="10.7109375" style="15" customWidth="1"/>
    <col min="521" max="521" width="11.7109375" style="15" customWidth="1"/>
    <col min="522" max="522" width="11.42578125" style="15"/>
    <col min="523" max="523" width="14.140625" style="15" bestFit="1" customWidth="1"/>
    <col min="524" max="765" width="11.42578125" style="15"/>
    <col min="766" max="766" width="8.7109375" style="15" customWidth="1"/>
    <col min="767" max="767" width="7.28515625" style="15" customWidth="1"/>
    <col min="768" max="768" width="8.7109375" style="15" customWidth="1"/>
    <col min="769" max="769" width="7.140625" style="15" customWidth="1"/>
    <col min="770" max="770" width="8.7109375" style="15" customWidth="1"/>
    <col min="771" max="771" width="5.5703125" style="15" customWidth="1"/>
    <col min="772" max="772" width="7.7109375" style="15" customWidth="1"/>
    <col min="773" max="775" width="8.7109375" style="15" customWidth="1"/>
    <col min="776" max="776" width="10.7109375" style="15" customWidth="1"/>
    <col min="777" max="777" width="11.7109375" style="15" customWidth="1"/>
    <col min="778" max="778" width="11.42578125" style="15"/>
    <col min="779" max="779" width="14.140625" style="15" bestFit="1" customWidth="1"/>
    <col min="780" max="1021" width="11.42578125" style="15"/>
    <col min="1022" max="1022" width="8.7109375" style="15" customWidth="1"/>
    <col min="1023" max="1023" width="7.28515625" style="15" customWidth="1"/>
    <col min="1024" max="1024" width="8.7109375" style="15" customWidth="1"/>
    <col min="1025" max="1025" width="7.140625" style="15" customWidth="1"/>
    <col min="1026" max="1026" width="8.7109375" style="15" customWidth="1"/>
    <col min="1027" max="1027" width="5.5703125" style="15" customWidth="1"/>
    <col min="1028" max="1028" width="7.7109375" style="15" customWidth="1"/>
    <col min="1029" max="1031" width="8.7109375" style="15" customWidth="1"/>
    <col min="1032" max="1032" width="10.7109375" style="15" customWidth="1"/>
    <col min="1033" max="1033" width="11.7109375" style="15" customWidth="1"/>
    <col min="1034" max="1034" width="11.42578125" style="15"/>
    <col min="1035" max="1035" width="14.140625" style="15" bestFit="1" customWidth="1"/>
    <col min="1036" max="1277" width="11.42578125" style="15"/>
    <col min="1278" max="1278" width="8.7109375" style="15" customWidth="1"/>
    <col min="1279" max="1279" width="7.28515625" style="15" customWidth="1"/>
    <col min="1280" max="1280" width="8.7109375" style="15" customWidth="1"/>
    <col min="1281" max="1281" width="7.140625" style="15" customWidth="1"/>
    <col min="1282" max="1282" width="8.7109375" style="15" customWidth="1"/>
    <col min="1283" max="1283" width="5.5703125" style="15" customWidth="1"/>
    <col min="1284" max="1284" width="7.7109375" style="15" customWidth="1"/>
    <col min="1285" max="1287" width="8.7109375" style="15" customWidth="1"/>
    <col min="1288" max="1288" width="10.7109375" style="15" customWidth="1"/>
    <col min="1289" max="1289" width="11.7109375" style="15" customWidth="1"/>
    <col min="1290" max="1290" width="11.42578125" style="15"/>
    <col min="1291" max="1291" width="14.140625" style="15" bestFit="1" customWidth="1"/>
    <col min="1292" max="1533" width="11.42578125" style="15"/>
    <col min="1534" max="1534" width="8.7109375" style="15" customWidth="1"/>
    <col min="1535" max="1535" width="7.28515625" style="15" customWidth="1"/>
    <col min="1536" max="1536" width="8.7109375" style="15" customWidth="1"/>
    <col min="1537" max="1537" width="7.140625" style="15" customWidth="1"/>
    <col min="1538" max="1538" width="8.7109375" style="15" customWidth="1"/>
    <col min="1539" max="1539" width="5.5703125" style="15" customWidth="1"/>
    <col min="1540" max="1540" width="7.7109375" style="15" customWidth="1"/>
    <col min="1541" max="1543" width="8.7109375" style="15" customWidth="1"/>
    <col min="1544" max="1544" width="10.7109375" style="15" customWidth="1"/>
    <col min="1545" max="1545" width="11.7109375" style="15" customWidth="1"/>
    <col min="1546" max="1546" width="11.42578125" style="15"/>
    <col min="1547" max="1547" width="14.140625" style="15" bestFit="1" customWidth="1"/>
    <col min="1548" max="1789" width="11.42578125" style="15"/>
    <col min="1790" max="1790" width="8.7109375" style="15" customWidth="1"/>
    <col min="1791" max="1791" width="7.28515625" style="15" customWidth="1"/>
    <col min="1792" max="1792" width="8.7109375" style="15" customWidth="1"/>
    <col min="1793" max="1793" width="7.140625" style="15" customWidth="1"/>
    <col min="1794" max="1794" width="8.7109375" style="15" customWidth="1"/>
    <col min="1795" max="1795" width="5.5703125" style="15" customWidth="1"/>
    <col min="1796" max="1796" width="7.7109375" style="15" customWidth="1"/>
    <col min="1797" max="1799" width="8.7109375" style="15" customWidth="1"/>
    <col min="1800" max="1800" width="10.7109375" style="15" customWidth="1"/>
    <col min="1801" max="1801" width="11.7109375" style="15" customWidth="1"/>
    <col min="1802" max="1802" width="11.42578125" style="15"/>
    <col min="1803" max="1803" width="14.140625" style="15" bestFit="1" customWidth="1"/>
    <col min="1804" max="2045" width="11.42578125" style="15"/>
    <col min="2046" max="2046" width="8.7109375" style="15" customWidth="1"/>
    <col min="2047" max="2047" width="7.28515625" style="15" customWidth="1"/>
    <col min="2048" max="2048" width="8.7109375" style="15" customWidth="1"/>
    <col min="2049" max="2049" width="7.140625" style="15" customWidth="1"/>
    <col min="2050" max="2050" width="8.7109375" style="15" customWidth="1"/>
    <col min="2051" max="2051" width="5.5703125" style="15" customWidth="1"/>
    <col min="2052" max="2052" width="7.7109375" style="15" customWidth="1"/>
    <col min="2053" max="2055" width="8.7109375" style="15" customWidth="1"/>
    <col min="2056" max="2056" width="10.7109375" style="15" customWidth="1"/>
    <col min="2057" max="2057" width="11.7109375" style="15" customWidth="1"/>
    <col min="2058" max="2058" width="11.42578125" style="15"/>
    <col min="2059" max="2059" width="14.140625" style="15" bestFit="1" customWidth="1"/>
    <col min="2060" max="2301" width="11.42578125" style="15"/>
    <col min="2302" max="2302" width="8.7109375" style="15" customWidth="1"/>
    <col min="2303" max="2303" width="7.28515625" style="15" customWidth="1"/>
    <col min="2304" max="2304" width="8.7109375" style="15" customWidth="1"/>
    <col min="2305" max="2305" width="7.140625" style="15" customWidth="1"/>
    <col min="2306" max="2306" width="8.7109375" style="15" customWidth="1"/>
    <col min="2307" max="2307" width="5.5703125" style="15" customWidth="1"/>
    <col min="2308" max="2308" width="7.7109375" style="15" customWidth="1"/>
    <col min="2309" max="2311" width="8.7109375" style="15" customWidth="1"/>
    <col min="2312" max="2312" width="10.7109375" style="15" customWidth="1"/>
    <col min="2313" max="2313" width="11.7109375" style="15" customWidth="1"/>
    <col min="2314" max="2314" width="11.42578125" style="15"/>
    <col min="2315" max="2315" width="14.140625" style="15" bestFit="1" customWidth="1"/>
    <col min="2316" max="2557" width="11.42578125" style="15"/>
    <col min="2558" max="2558" width="8.7109375" style="15" customWidth="1"/>
    <col min="2559" max="2559" width="7.28515625" style="15" customWidth="1"/>
    <col min="2560" max="2560" width="8.7109375" style="15" customWidth="1"/>
    <col min="2561" max="2561" width="7.140625" style="15" customWidth="1"/>
    <col min="2562" max="2562" width="8.7109375" style="15" customWidth="1"/>
    <col min="2563" max="2563" width="5.5703125" style="15" customWidth="1"/>
    <col min="2564" max="2564" width="7.7109375" style="15" customWidth="1"/>
    <col min="2565" max="2567" width="8.7109375" style="15" customWidth="1"/>
    <col min="2568" max="2568" width="10.7109375" style="15" customWidth="1"/>
    <col min="2569" max="2569" width="11.7109375" style="15" customWidth="1"/>
    <col min="2570" max="2570" width="11.42578125" style="15"/>
    <col min="2571" max="2571" width="14.140625" style="15" bestFit="1" customWidth="1"/>
    <col min="2572" max="2813" width="11.42578125" style="15"/>
    <col min="2814" max="2814" width="8.7109375" style="15" customWidth="1"/>
    <col min="2815" max="2815" width="7.28515625" style="15" customWidth="1"/>
    <col min="2816" max="2816" width="8.7109375" style="15" customWidth="1"/>
    <col min="2817" max="2817" width="7.140625" style="15" customWidth="1"/>
    <col min="2818" max="2818" width="8.7109375" style="15" customWidth="1"/>
    <col min="2819" max="2819" width="5.5703125" style="15" customWidth="1"/>
    <col min="2820" max="2820" width="7.7109375" style="15" customWidth="1"/>
    <col min="2821" max="2823" width="8.7109375" style="15" customWidth="1"/>
    <col min="2824" max="2824" width="10.7109375" style="15" customWidth="1"/>
    <col min="2825" max="2825" width="11.7109375" style="15" customWidth="1"/>
    <col min="2826" max="2826" width="11.42578125" style="15"/>
    <col min="2827" max="2827" width="14.140625" style="15" bestFit="1" customWidth="1"/>
    <col min="2828" max="3069" width="11.42578125" style="15"/>
    <col min="3070" max="3070" width="8.7109375" style="15" customWidth="1"/>
    <col min="3071" max="3071" width="7.28515625" style="15" customWidth="1"/>
    <col min="3072" max="3072" width="8.7109375" style="15" customWidth="1"/>
    <col min="3073" max="3073" width="7.140625" style="15" customWidth="1"/>
    <col min="3074" max="3074" width="8.7109375" style="15" customWidth="1"/>
    <col min="3075" max="3075" width="5.5703125" style="15" customWidth="1"/>
    <col min="3076" max="3076" width="7.7109375" style="15" customWidth="1"/>
    <col min="3077" max="3079" width="8.7109375" style="15" customWidth="1"/>
    <col min="3080" max="3080" width="10.7109375" style="15" customWidth="1"/>
    <col min="3081" max="3081" width="11.7109375" style="15" customWidth="1"/>
    <col min="3082" max="3082" width="11.42578125" style="15"/>
    <col min="3083" max="3083" width="14.140625" style="15" bestFit="1" customWidth="1"/>
    <col min="3084" max="3325" width="11.42578125" style="15"/>
    <col min="3326" max="3326" width="8.7109375" style="15" customWidth="1"/>
    <col min="3327" max="3327" width="7.28515625" style="15" customWidth="1"/>
    <col min="3328" max="3328" width="8.7109375" style="15" customWidth="1"/>
    <col min="3329" max="3329" width="7.140625" style="15" customWidth="1"/>
    <col min="3330" max="3330" width="8.7109375" style="15" customWidth="1"/>
    <col min="3331" max="3331" width="5.5703125" style="15" customWidth="1"/>
    <col min="3332" max="3332" width="7.7109375" style="15" customWidth="1"/>
    <col min="3333" max="3335" width="8.7109375" style="15" customWidth="1"/>
    <col min="3336" max="3336" width="10.7109375" style="15" customWidth="1"/>
    <col min="3337" max="3337" width="11.7109375" style="15" customWidth="1"/>
    <col min="3338" max="3338" width="11.42578125" style="15"/>
    <col min="3339" max="3339" width="14.140625" style="15" bestFit="1" customWidth="1"/>
    <col min="3340" max="3581" width="11.42578125" style="15"/>
    <col min="3582" max="3582" width="8.7109375" style="15" customWidth="1"/>
    <col min="3583" max="3583" width="7.28515625" style="15" customWidth="1"/>
    <col min="3584" max="3584" width="8.7109375" style="15" customWidth="1"/>
    <col min="3585" max="3585" width="7.140625" style="15" customWidth="1"/>
    <col min="3586" max="3586" width="8.7109375" style="15" customWidth="1"/>
    <col min="3587" max="3587" width="5.5703125" style="15" customWidth="1"/>
    <col min="3588" max="3588" width="7.7109375" style="15" customWidth="1"/>
    <col min="3589" max="3591" width="8.7109375" style="15" customWidth="1"/>
    <col min="3592" max="3592" width="10.7109375" style="15" customWidth="1"/>
    <col min="3593" max="3593" width="11.7109375" style="15" customWidth="1"/>
    <col min="3594" max="3594" width="11.42578125" style="15"/>
    <col min="3595" max="3595" width="14.140625" style="15" bestFit="1" customWidth="1"/>
    <col min="3596" max="3837" width="11.42578125" style="15"/>
    <col min="3838" max="3838" width="8.7109375" style="15" customWidth="1"/>
    <col min="3839" max="3839" width="7.28515625" style="15" customWidth="1"/>
    <col min="3840" max="3840" width="8.7109375" style="15" customWidth="1"/>
    <col min="3841" max="3841" width="7.140625" style="15" customWidth="1"/>
    <col min="3842" max="3842" width="8.7109375" style="15" customWidth="1"/>
    <col min="3843" max="3843" width="5.5703125" style="15" customWidth="1"/>
    <col min="3844" max="3844" width="7.7109375" style="15" customWidth="1"/>
    <col min="3845" max="3847" width="8.7109375" style="15" customWidth="1"/>
    <col min="3848" max="3848" width="10.7109375" style="15" customWidth="1"/>
    <col min="3849" max="3849" width="11.7109375" style="15" customWidth="1"/>
    <col min="3850" max="3850" width="11.42578125" style="15"/>
    <col min="3851" max="3851" width="14.140625" style="15" bestFit="1" customWidth="1"/>
    <col min="3852" max="4093" width="11.42578125" style="15"/>
    <col min="4094" max="4094" width="8.7109375" style="15" customWidth="1"/>
    <col min="4095" max="4095" width="7.28515625" style="15" customWidth="1"/>
    <col min="4096" max="4096" width="8.7109375" style="15" customWidth="1"/>
    <col min="4097" max="4097" width="7.140625" style="15" customWidth="1"/>
    <col min="4098" max="4098" width="8.7109375" style="15" customWidth="1"/>
    <col min="4099" max="4099" width="5.5703125" style="15" customWidth="1"/>
    <col min="4100" max="4100" width="7.7109375" style="15" customWidth="1"/>
    <col min="4101" max="4103" width="8.7109375" style="15" customWidth="1"/>
    <col min="4104" max="4104" width="10.7109375" style="15" customWidth="1"/>
    <col min="4105" max="4105" width="11.7109375" style="15" customWidth="1"/>
    <col min="4106" max="4106" width="11.42578125" style="15"/>
    <col min="4107" max="4107" width="14.140625" style="15" bestFit="1" customWidth="1"/>
    <col min="4108" max="4349" width="11.42578125" style="15"/>
    <col min="4350" max="4350" width="8.7109375" style="15" customWidth="1"/>
    <col min="4351" max="4351" width="7.28515625" style="15" customWidth="1"/>
    <col min="4352" max="4352" width="8.7109375" style="15" customWidth="1"/>
    <col min="4353" max="4353" width="7.140625" style="15" customWidth="1"/>
    <col min="4354" max="4354" width="8.7109375" style="15" customWidth="1"/>
    <col min="4355" max="4355" width="5.5703125" style="15" customWidth="1"/>
    <col min="4356" max="4356" width="7.7109375" style="15" customWidth="1"/>
    <col min="4357" max="4359" width="8.7109375" style="15" customWidth="1"/>
    <col min="4360" max="4360" width="10.7109375" style="15" customWidth="1"/>
    <col min="4361" max="4361" width="11.7109375" style="15" customWidth="1"/>
    <col min="4362" max="4362" width="11.42578125" style="15"/>
    <col min="4363" max="4363" width="14.140625" style="15" bestFit="1" customWidth="1"/>
    <col min="4364" max="4605" width="11.42578125" style="15"/>
    <col min="4606" max="4606" width="8.7109375" style="15" customWidth="1"/>
    <col min="4607" max="4607" width="7.28515625" style="15" customWidth="1"/>
    <col min="4608" max="4608" width="8.7109375" style="15" customWidth="1"/>
    <col min="4609" max="4609" width="7.140625" style="15" customWidth="1"/>
    <col min="4610" max="4610" width="8.7109375" style="15" customWidth="1"/>
    <col min="4611" max="4611" width="5.5703125" style="15" customWidth="1"/>
    <col min="4612" max="4612" width="7.7109375" style="15" customWidth="1"/>
    <col min="4613" max="4615" width="8.7109375" style="15" customWidth="1"/>
    <col min="4616" max="4616" width="10.7109375" style="15" customWidth="1"/>
    <col min="4617" max="4617" width="11.7109375" style="15" customWidth="1"/>
    <col min="4618" max="4618" width="11.42578125" style="15"/>
    <col min="4619" max="4619" width="14.140625" style="15" bestFit="1" customWidth="1"/>
    <col min="4620" max="4861" width="11.42578125" style="15"/>
    <col min="4862" max="4862" width="8.7109375" style="15" customWidth="1"/>
    <col min="4863" max="4863" width="7.28515625" style="15" customWidth="1"/>
    <col min="4864" max="4864" width="8.7109375" style="15" customWidth="1"/>
    <col min="4865" max="4865" width="7.140625" style="15" customWidth="1"/>
    <col min="4866" max="4866" width="8.7109375" style="15" customWidth="1"/>
    <col min="4867" max="4867" width="5.5703125" style="15" customWidth="1"/>
    <col min="4868" max="4868" width="7.7109375" style="15" customWidth="1"/>
    <col min="4869" max="4871" width="8.7109375" style="15" customWidth="1"/>
    <col min="4872" max="4872" width="10.7109375" style="15" customWidth="1"/>
    <col min="4873" max="4873" width="11.7109375" style="15" customWidth="1"/>
    <col min="4874" max="4874" width="11.42578125" style="15"/>
    <col min="4875" max="4875" width="14.140625" style="15" bestFit="1" customWidth="1"/>
    <col min="4876" max="5117" width="11.42578125" style="15"/>
    <col min="5118" max="5118" width="8.7109375" style="15" customWidth="1"/>
    <col min="5119" max="5119" width="7.28515625" style="15" customWidth="1"/>
    <col min="5120" max="5120" width="8.7109375" style="15" customWidth="1"/>
    <col min="5121" max="5121" width="7.140625" style="15" customWidth="1"/>
    <col min="5122" max="5122" width="8.7109375" style="15" customWidth="1"/>
    <col min="5123" max="5123" width="5.5703125" style="15" customWidth="1"/>
    <col min="5124" max="5124" width="7.7109375" style="15" customWidth="1"/>
    <col min="5125" max="5127" width="8.7109375" style="15" customWidth="1"/>
    <col min="5128" max="5128" width="10.7109375" style="15" customWidth="1"/>
    <col min="5129" max="5129" width="11.7109375" style="15" customWidth="1"/>
    <col min="5130" max="5130" width="11.42578125" style="15"/>
    <col min="5131" max="5131" width="14.140625" style="15" bestFit="1" customWidth="1"/>
    <col min="5132" max="5373" width="11.42578125" style="15"/>
    <col min="5374" max="5374" width="8.7109375" style="15" customWidth="1"/>
    <col min="5375" max="5375" width="7.28515625" style="15" customWidth="1"/>
    <col min="5376" max="5376" width="8.7109375" style="15" customWidth="1"/>
    <col min="5377" max="5377" width="7.140625" style="15" customWidth="1"/>
    <col min="5378" max="5378" width="8.7109375" style="15" customWidth="1"/>
    <col min="5379" max="5379" width="5.5703125" style="15" customWidth="1"/>
    <col min="5380" max="5380" width="7.7109375" style="15" customWidth="1"/>
    <col min="5381" max="5383" width="8.7109375" style="15" customWidth="1"/>
    <col min="5384" max="5384" width="10.7109375" style="15" customWidth="1"/>
    <col min="5385" max="5385" width="11.7109375" style="15" customWidth="1"/>
    <col min="5386" max="5386" width="11.42578125" style="15"/>
    <col min="5387" max="5387" width="14.140625" style="15" bestFit="1" customWidth="1"/>
    <col min="5388" max="5629" width="11.42578125" style="15"/>
    <col min="5630" max="5630" width="8.7109375" style="15" customWidth="1"/>
    <col min="5631" max="5631" width="7.28515625" style="15" customWidth="1"/>
    <col min="5632" max="5632" width="8.7109375" style="15" customWidth="1"/>
    <col min="5633" max="5633" width="7.140625" style="15" customWidth="1"/>
    <col min="5634" max="5634" width="8.7109375" style="15" customWidth="1"/>
    <col min="5635" max="5635" width="5.5703125" style="15" customWidth="1"/>
    <col min="5636" max="5636" width="7.7109375" style="15" customWidth="1"/>
    <col min="5637" max="5639" width="8.7109375" style="15" customWidth="1"/>
    <col min="5640" max="5640" width="10.7109375" style="15" customWidth="1"/>
    <col min="5641" max="5641" width="11.7109375" style="15" customWidth="1"/>
    <col min="5642" max="5642" width="11.42578125" style="15"/>
    <col min="5643" max="5643" width="14.140625" style="15" bestFit="1" customWidth="1"/>
    <col min="5644" max="5885" width="11.42578125" style="15"/>
    <col min="5886" max="5886" width="8.7109375" style="15" customWidth="1"/>
    <col min="5887" max="5887" width="7.28515625" style="15" customWidth="1"/>
    <col min="5888" max="5888" width="8.7109375" style="15" customWidth="1"/>
    <col min="5889" max="5889" width="7.140625" style="15" customWidth="1"/>
    <col min="5890" max="5890" width="8.7109375" style="15" customWidth="1"/>
    <col min="5891" max="5891" width="5.5703125" style="15" customWidth="1"/>
    <col min="5892" max="5892" width="7.7109375" style="15" customWidth="1"/>
    <col min="5893" max="5895" width="8.7109375" style="15" customWidth="1"/>
    <col min="5896" max="5896" width="10.7109375" style="15" customWidth="1"/>
    <col min="5897" max="5897" width="11.7109375" style="15" customWidth="1"/>
    <col min="5898" max="5898" width="11.42578125" style="15"/>
    <col min="5899" max="5899" width="14.140625" style="15" bestFit="1" customWidth="1"/>
    <col min="5900" max="6141" width="11.42578125" style="15"/>
    <col min="6142" max="6142" width="8.7109375" style="15" customWidth="1"/>
    <col min="6143" max="6143" width="7.28515625" style="15" customWidth="1"/>
    <col min="6144" max="6144" width="8.7109375" style="15" customWidth="1"/>
    <col min="6145" max="6145" width="7.140625" style="15" customWidth="1"/>
    <col min="6146" max="6146" width="8.7109375" style="15" customWidth="1"/>
    <col min="6147" max="6147" width="5.5703125" style="15" customWidth="1"/>
    <col min="6148" max="6148" width="7.7109375" style="15" customWidth="1"/>
    <col min="6149" max="6151" width="8.7109375" style="15" customWidth="1"/>
    <col min="6152" max="6152" width="10.7109375" style="15" customWidth="1"/>
    <col min="6153" max="6153" width="11.7109375" style="15" customWidth="1"/>
    <col min="6154" max="6154" width="11.42578125" style="15"/>
    <col min="6155" max="6155" width="14.140625" style="15" bestFit="1" customWidth="1"/>
    <col min="6156" max="6397" width="11.42578125" style="15"/>
    <col min="6398" max="6398" width="8.7109375" style="15" customWidth="1"/>
    <col min="6399" max="6399" width="7.28515625" style="15" customWidth="1"/>
    <col min="6400" max="6400" width="8.7109375" style="15" customWidth="1"/>
    <col min="6401" max="6401" width="7.140625" style="15" customWidth="1"/>
    <col min="6402" max="6402" width="8.7109375" style="15" customWidth="1"/>
    <col min="6403" max="6403" width="5.5703125" style="15" customWidth="1"/>
    <col min="6404" max="6404" width="7.7109375" style="15" customWidth="1"/>
    <col min="6405" max="6407" width="8.7109375" style="15" customWidth="1"/>
    <col min="6408" max="6408" width="10.7109375" style="15" customWidth="1"/>
    <col min="6409" max="6409" width="11.7109375" style="15" customWidth="1"/>
    <col min="6410" max="6410" width="11.42578125" style="15"/>
    <col min="6411" max="6411" width="14.140625" style="15" bestFit="1" customWidth="1"/>
    <col min="6412" max="6653" width="11.42578125" style="15"/>
    <col min="6654" max="6654" width="8.7109375" style="15" customWidth="1"/>
    <col min="6655" max="6655" width="7.28515625" style="15" customWidth="1"/>
    <col min="6656" max="6656" width="8.7109375" style="15" customWidth="1"/>
    <col min="6657" max="6657" width="7.140625" style="15" customWidth="1"/>
    <col min="6658" max="6658" width="8.7109375" style="15" customWidth="1"/>
    <col min="6659" max="6659" width="5.5703125" style="15" customWidth="1"/>
    <col min="6660" max="6660" width="7.7109375" style="15" customWidth="1"/>
    <col min="6661" max="6663" width="8.7109375" style="15" customWidth="1"/>
    <col min="6664" max="6664" width="10.7109375" style="15" customWidth="1"/>
    <col min="6665" max="6665" width="11.7109375" style="15" customWidth="1"/>
    <col min="6666" max="6666" width="11.42578125" style="15"/>
    <col min="6667" max="6667" width="14.140625" style="15" bestFit="1" customWidth="1"/>
    <col min="6668" max="6909" width="11.42578125" style="15"/>
    <col min="6910" max="6910" width="8.7109375" style="15" customWidth="1"/>
    <col min="6911" max="6911" width="7.28515625" style="15" customWidth="1"/>
    <col min="6912" max="6912" width="8.7109375" style="15" customWidth="1"/>
    <col min="6913" max="6913" width="7.140625" style="15" customWidth="1"/>
    <col min="6914" max="6914" width="8.7109375" style="15" customWidth="1"/>
    <col min="6915" max="6915" width="5.5703125" style="15" customWidth="1"/>
    <col min="6916" max="6916" width="7.7109375" style="15" customWidth="1"/>
    <col min="6917" max="6919" width="8.7109375" style="15" customWidth="1"/>
    <col min="6920" max="6920" width="10.7109375" style="15" customWidth="1"/>
    <col min="6921" max="6921" width="11.7109375" style="15" customWidth="1"/>
    <col min="6922" max="6922" width="11.42578125" style="15"/>
    <col min="6923" max="6923" width="14.140625" style="15" bestFit="1" customWidth="1"/>
    <col min="6924" max="7165" width="11.42578125" style="15"/>
    <col min="7166" max="7166" width="8.7109375" style="15" customWidth="1"/>
    <col min="7167" max="7167" width="7.28515625" style="15" customWidth="1"/>
    <col min="7168" max="7168" width="8.7109375" style="15" customWidth="1"/>
    <col min="7169" max="7169" width="7.140625" style="15" customWidth="1"/>
    <col min="7170" max="7170" width="8.7109375" style="15" customWidth="1"/>
    <col min="7171" max="7171" width="5.5703125" style="15" customWidth="1"/>
    <col min="7172" max="7172" width="7.7109375" style="15" customWidth="1"/>
    <col min="7173" max="7175" width="8.7109375" style="15" customWidth="1"/>
    <col min="7176" max="7176" width="10.7109375" style="15" customWidth="1"/>
    <col min="7177" max="7177" width="11.7109375" style="15" customWidth="1"/>
    <col min="7178" max="7178" width="11.42578125" style="15"/>
    <col min="7179" max="7179" width="14.140625" style="15" bestFit="1" customWidth="1"/>
    <col min="7180" max="7421" width="11.42578125" style="15"/>
    <col min="7422" max="7422" width="8.7109375" style="15" customWidth="1"/>
    <col min="7423" max="7423" width="7.28515625" style="15" customWidth="1"/>
    <col min="7424" max="7424" width="8.7109375" style="15" customWidth="1"/>
    <col min="7425" max="7425" width="7.140625" style="15" customWidth="1"/>
    <col min="7426" max="7426" width="8.7109375" style="15" customWidth="1"/>
    <col min="7427" max="7427" width="5.5703125" style="15" customWidth="1"/>
    <col min="7428" max="7428" width="7.7109375" style="15" customWidth="1"/>
    <col min="7429" max="7431" width="8.7109375" style="15" customWidth="1"/>
    <col min="7432" max="7432" width="10.7109375" style="15" customWidth="1"/>
    <col min="7433" max="7433" width="11.7109375" style="15" customWidth="1"/>
    <col min="7434" max="7434" width="11.42578125" style="15"/>
    <col min="7435" max="7435" width="14.140625" style="15" bestFit="1" customWidth="1"/>
    <col min="7436" max="7677" width="11.42578125" style="15"/>
    <col min="7678" max="7678" width="8.7109375" style="15" customWidth="1"/>
    <col min="7679" max="7679" width="7.28515625" style="15" customWidth="1"/>
    <col min="7680" max="7680" width="8.7109375" style="15" customWidth="1"/>
    <col min="7681" max="7681" width="7.140625" style="15" customWidth="1"/>
    <col min="7682" max="7682" width="8.7109375" style="15" customWidth="1"/>
    <col min="7683" max="7683" width="5.5703125" style="15" customWidth="1"/>
    <col min="7684" max="7684" width="7.7109375" style="15" customWidth="1"/>
    <col min="7685" max="7687" width="8.7109375" style="15" customWidth="1"/>
    <col min="7688" max="7688" width="10.7109375" style="15" customWidth="1"/>
    <col min="7689" max="7689" width="11.7109375" style="15" customWidth="1"/>
    <col min="7690" max="7690" width="11.42578125" style="15"/>
    <col min="7691" max="7691" width="14.140625" style="15" bestFit="1" customWidth="1"/>
    <col min="7692" max="7933" width="11.42578125" style="15"/>
    <col min="7934" max="7934" width="8.7109375" style="15" customWidth="1"/>
    <col min="7935" max="7935" width="7.28515625" style="15" customWidth="1"/>
    <col min="7936" max="7936" width="8.7109375" style="15" customWidth="1"/>
    <col min="7937" max="7937" width="7.140625" style="15" customWidth="1"/>
    <col min="7938" max="7938" width="8.7109375" style="15" customWidth="1"/>
    <col min="7939" max="7939" width="5.5703125" style="15" customWidth="1"/>
    <col min="7940" max="7940" width="7.7109375" style="15" customWidth="1"/>
    <col min="7941" max="7943" width="8.7109375" style="15" customWidth="1"/>
    <col min="7944" max="7944" width="10.7109375" style="15" customWidth="1"/>
    <col min="7945" max="7945" width="11.7109375" style="15" customWidth="1"/>
    <col min="7946" max="7946" width="11.42578125" style="15"/>
    <col min="7947" max="7947" width="14.140625" style="15" bestFit="1" customWidth="1"/>
    <col min="7948" max="8189" width="11.42578125" style="15"/>
    <col min="8190" max="8190" width="8.7109375" style="15" customWidth="1"/>
    <col min="8191" max="8191" width="7.28515625" style="15" customWidth="1"/>
    <col min="8192" max="8192" width="8.7109375" style="15" customWidth="1"/>
    <col min="8193" max="8193" width="7.140625" style="15" customWidth="1"/>
    <col min="8194" max="8194" width="8.7109375" style="15" customWidth="1"/>
    <col min="8195" max="8195" width="5.5703125" style="15" customWidth="1"/>
    <col min="8196" max="8196" width="7.7109375" style="15" customWidth="1"/>
    <col min="8197" max="8199" width="8.7109375" style="15" customWidth="1"/>
    <col min="8200" max="8200" width="10.7109375" style="15" customWidth="1"/>
    <col min="8201" max="8201" width="11.7109375" style="15" customWidth="1"/>
    <col min="8202" max="8202" width="11.42578125" style="15"/>
    <col min="8203" max="8203" width="14.140625" style="15" bestFit="1" customWidth="1"/>
    <col min="8204" max="8445" width="11.42578125" style="15"/>
    <col min="8446" max="8446" width="8.7109375" style="15" customWidth="1"/>
    <col min="8447" max="8447" width="7.28515625" style="15" customWidth="1"/>
    <col min="8448" max="8448" width="8.7109375" style="15" customWidth="1"/>
    <col min="8449" max="8449" width="7.140625" style="15" customWidth="1"/>
    <col min="8450" max="8450" width="8.7109375" style="15" customWidth="1"/>
    <col min="8451" max="8451" width="5.5703125" style="15" customWidth="1"/>
    <col min="8452" max="8452" width="7.7109375" style="15" customWidth="1"/>
    <col min="8453" max="8455" width="8.7109375" style="15" customWidth="1"/>
    <col min="8456" max="8456" width="10.7109375" style="15" customWidth="1"/>
    <col min="8457" max="8457" width="11.7109375" style="15" customWidth="1"/>
    <col min="8458" max="8458" width="11.42578125" style="15"/>
    <col min="8459" max="8459" width="14.140625" style="15" bestFit="1" customWidth="1"/>
    <col min="8460" max="8701" width="11.42578125" style="15"/>
    <col min="8702" max="8702" width="8.7109375" style="15" customWidth="1"/>
    <col min="8703" max="8703" width="7.28515625" style="15" customWidth="1"/>
    <col min="8704" max="8704" width="8.7109375" style="15" customWidth="1"/>
    <col min="8705" max="8705" width="7.140625" style="15" customWidth="1"/>
    <col min="8706" max="8706" width="8.7109375" style="15" customWidth="1"/>
    <col min="8707" max="8707" width="5.5703125" style="15" customWidth="1"/>
    <col min="8708" max="8708" width="7.7109375" style="15" customWidth="1"/>
    <col min="8709" max="8711" width="8.7109375" style="15" customWidth="1"/>
    <col min="8712" max="8712" width="10.7109375" style="15" customWidth="1"/>
    <col min="8713" max="8713" width="11.7109375" style="15" customWidth="1"/>
    <col min="8714" max="8714" width="11.42578125" style="15"/>
    <col min="8715" max="8715" width="14.140625" style="15" bestFit="1" customWidth="1"/>
    <col min="8716" max="8957" width="11.42578125" style="15"/>
    <col min="8958" max="8958" width="8.7109375" style="15" customWidth="1"/>
    <col min="8959" max="8959" width="7.28515625" style="15" customWidth="1"/>
    <col min="8960" max="8960" width="8.7109375" style="15" customWidth="1"/>
    <col min="8961" max="8961" width="7.140625" style="15" customWidth="1"/>
    <col min="8962" max="8962" width="8.7109375" style="15" customWidth="1"/>
    <col min="8963" max="8963" width="5.5703125" style="15" customWidth="1"/>
    <col min="8964" max="8964" width="7.7109375" style="15" customWidth="1"/>
    <col min="8965" max="8967" width="8.7109375" style="15" customWidth="1"/>
    <col min="8968" max="8968" width="10.7109375" style="15" customWidth="1"/>
    <col min="8969" max="8969" width="11.7109375" style="15" customWidth="1"/>
    <col min="8970" max="8970" width="11.42578125" style="15"/>
    <col min="8971" max="8971" width="14.140625" style="15" bestFit="1" customWidth="1"/>
    <col min="8972" max="9213" width="11.42578125" style="15"/>
    <col min="9214" max="9214" width="8.7109375" style="15" customWidth="1"/>
    <col min="9215" max="9215" width="7.28515625" style="15" customWidth="1"/>
    <col min="9216" max="9216" width="8.7109375" style="15" customWidth="1"/>
    <col min="9217" max="9217" width="7.140625" style="15" customWidth="1"/>
    <col min="9218" max="9218" width="8.7109375" style="15" customWidth="1"/>
    <col min="9219" max="9219" width="5.5703125" style="15" customWidth="1"/>
    <col min="9220" max="9220" width="7.7109375" style="15" customWidth="1"/>
    <col min="9221" max="9223" width="8.7109375" style="15" customWidth="1"/>
    <col min="9224" max="9224" width="10.7109375" style="15" customWidth="1"/>
    <col min="9225" max="9225" width="11.7109375" style="15" customWidth="1"/>
    <col min="9226" max="9226" width="11.42578125" style="15"/>
    <col min="9227" max="9227" width="14.140625" style="15" bestFit="1" customWidth="1"/>
    <col min="9228" max="9469" width="11.42578125" style="15"/>
    <col min="9470" max="9470" width="8.7109375" style="15" customWidth="1"/>
    <col min="9471" max="9471" width="7.28515625" style="15" customWidth="1"/>
    <col min="9472" max="9472" width="8.7109375" style="15" customWidth="1"/>
    <col min="9473" max="9473" width="7.140625" style="15" customWidth="1"/>
    <col min="9474" max="9474" width="8.7109375" style="15" customWidth="1"/>
    <col min="9475" max="9475" width="5.5703125" style="15" customWidth="1"/>
    <col min="9476" max="9476" width="7.7109375" style="15" customWidth="1"/>
    <col min="9477" max="9479" width="8.7109375" style="15" customWidth="1"/>
    <col min="9480" max="9480" width="10.7109375" style="15" customWidth="1"/>
    <col min="9481" max="9481" width="11.7109375" style="15" customWidth="1"/>
    <col min="9482" max="9482" width="11.42578125" style="15"/>
    <col min="9483" max="9483" width="14.140625" style="15" bestFit="1" customWidth="1"/>
    <col min="9484" max="9725" width="11.42578125" style="15"/>
    <col min="9726" max="9726" width="8.7109375" style="15" customWidth="1"/>
    <col min="9727" max="9727" width="7.28515625" style="15" customWidth="1"/>
    <col min="9728" max="9728" width="8.7109375" style="15" customWidth="1"/>
    <col min="9729" max="9729" width="7.140625" style="15" customWidth="1"/>
    <col min="9730" max="9730" width="8.7109375" style="15" customWidth="1"/>
    <col min="9731" max="9731" width="5.5703125" style="15" customWidth="1"/>
    <col min="9732" max="9732" width="7.7109375" style="15" customWidth="1"/>
    <col min="9733" max="9735" width="8.7109375" style="15" customWidth="1"/>
    <col min="9736" max="9736" width="10.7109375" style="15" customWidth="1"/>
    <col min="9737" max="9737" width="11.7109375" style="15" customWidth="1"/>
    <col min="9738" max="9738" width="11.42578125" style="15"/>
    <col min="9739" max="9739" width="14.140625" style="15" bestFit="1" customWidth="1"/>
    <col min="9740" max="9981" width="11.42578125" style="15"/>
    <col min="9982" max="9982" width="8.7109375" style="15" customWidth="1"/>
    <col min="9983" max="9983" width="7.28515625" style="15" customWidth="1"/>
    <col min="9984" max="9984" width="8.7109375" style="15" customWidth="1"/>
    <col min="9985" max="9985" width="7.140625" style="15" customWidth="1"/>
    <col min="9986" max="9986" width="8.7109375" style="15" customWidth="1"/>
    <col min="9987" max="9987" width="5.5703125" style="15" customWidth="1"/>
    <col min="9988" max="9988" width="7.7109375" style="15" customWidth="1"/>
    <col min="9989" max="9991" width="8.7109375" style="15" customWidth="1"/>
    <col min="9992" max="9992" width="10.7109375" style="15" customWidth="1"/>
    <col min="9993" max="9993" width="11.7109375" style="15" customWidth="1"/>
    <col min="9994" max="9994" width="11.42578125" style="15"/>
    <col min="9995" max="9995" width="14.140625" style="15" bestFit="1" customWidth="1"/>
    <col min="9996" max="10237" width="11.42578125" style="15"/>
    <col min="10238" max="10238" width="8.7109375" style="15" customWidth="1"/>
    <col min="10239" max="10239" width="7.28515625" style="15" customWidth="1"/>
    <col min="10240" max="10240" width="8.7109375" style="15" customWidth="1"/>
    <col min="10241" max="10241" width="7.140625" style="15" customWidth="1"/>
    <col min="10242" max="10242" width="8.7109375" style="15" customWidth="1"/>
    <col min="10243" max="10243" width="5.5703125" style="15" customWidth="1"/>
    <col min="10244" max="10244" width="7.7109375" style="15" customWidth="1"/>
    <col min="10245" max="10247" width="8.7109375" style="15" customWidth="1"/>
    <col min="10248" max="10248" width="10.7109375" style="15" customWidth="1"/>
    <col min="10249" max="10249" width="11.7109375" style="15" customWidth="1"/>
    <col min="10250" max="10250" width="11.42578125" style="15"/>
    <col min="10251" max="10251" width="14.140625" style="15" bestFit="1" customWidth="1"/>
    <col min="10252" max="10493" width="11.42578125" style="15"/>
    <col min="10494" max="10494" width="8.7109375" style="15" customWidth="1"/>
    <col min="10495" max="10495" width="7.28515625" style="15" customWidth="1"/>
    <col min="10496" max="10496" width="8.7109375" style="15" customWidth="1"/>
    <col min="10497" max="10497" width="7.140625" style="15" customWidth="1"/>
    <col min="10498" max="10498" width="8.7109375" style="15" customWidth="1"/>
    <col min="10499" max="10499" width="5.5703125" style="15" customWidth="1"/>
    <col min="10500" max="10500" width="7.7109375" style="15" customWidth="1"/>
    <col min="10501" max="10503" width="8.7109375" style="15" customWidth="1"/>
    <col min="10504" max="10504" width="10.7109375" style="15" customWidth="1"/>
    <col min="10505" max="10505" width="11.7109375" style="15" customWidth="1"/>
    <col min="10506" max="10506" width="11.42578125" style="15"/>
    <col min="10507" max="10507" width="14.140625" style="15" bestFit="1" customWidth="1"/>
    <col min="10508" max="10749" width="11.42578125" style="15"/>
    <col min="10750" max="10750" width="8.7109375" style="15" customWidth="1"/>
    <col min="10751" max="10751" width="7.28515625" style="15" customWidth="1"/>
    <col min="10752" max="10752" width="8.7109375" style="15" customWidth="1"/>
    <col min="10753" max="10753" width="7.140625" style="15" customWidth="1"/>
    <col min="10754" max="10754" width="8.7109375" style="15" customWidth="1"/>
    <col min="10755" max="10755" width="5.5703125" style="15" customWidth="1"/>
    <col min="10756" max="10756" width="7.7109375" style="15" customWidth="1"/>
    <col min="10757" max="10759" width="8.7109375" style="15" customWidth="1"/>
    <col min="10760" max="10760" width="10.7109375" style="15" customWidth="1"/>
    <col min="10761" max="10761" width="11.7109375" style="15" customWidth="1"/>
    <col min="10762" max="10762" width="11.42578125" style="15"/>
    <col min="10763" max="10763" width="14.140625" style="15" bestFit="1" customWidth="1"/>
    <col min="10764" max="11005" width="11.42578125" style="15"/>
    <col min="11006" max="11006" width="8.7109375" style="15" customWidth="1"/>
    <col min="11007" max="11007" width="7.28515625" style="15" customWidth="1"/>
    <col min="11008" max="11008" width="8.7109375" style="15" customWidth="1"/>
    <col min="11009" max="11009" width="7.140625" style="15" customWidth="1"/>
    <col min="11010" max="11010" width="8.7109375" style="15" customWidth="1"/>
    <col min="11011" max="11011" width="5.5703125" style="15" customWidth="1"/>
    <col min="11012" max="11012" width="7.7109375" style="15" customWidth="1"/>
    <col min="11013" max="11015" width="8.7109375" style="15" customWidth="1"/>
    <col min="11016" max="11016" width="10.7109375" style="15" customWidth="1"/>
    <col min="11017" max="11017" width="11.7109375" style="15" customWidth="1"/>
    <col min="11018" max="11018" width="11.42578125" style="15"/>
    <col min="11019" max="11019" width="14.140625" style="15" bestFit="1" customWidth="1"/>
    <col min="11020" max="11261" width="11.42578125" style="15"/>
    <col min="11262" max="11262" width="8.7109375" style="15" customWidth="1"/>
    <col min="11263" max="11263" width="7.28515625" style="15" customWidth="1"/>
    <col min="11264" max="11264" width="8.7109375" style="15" customWidth="1"/>
    <col min="11265" max="11265" width="7.140625" style="15" customWidth="1"/>
    <col min="11266" max="11266" width="8.7109375" style="15" customWidth="1"/>
    <col min="11267" max="11267" width="5.5703125" style="15" customWidth="1"/>
    <col min="11268" max="11268" width="7.7109375" style="15" customWidth="1"/>
    <col min="11269" max="11271" width="8.7109375" style="15" customWidth="1"/>
    <col min="11272" max="11272" width="10.7109375" style="15" customWidth="1"/>
    <col min="11273" max="11273" width="11.7109375" style="15" customWidth="1"/>
    <col min="11274" max="11274" width="11.42578125" style="15"/>
    <col min="11275" max="11275" width="14.140625" style="15" bestFit="1" customWidth="1"/>
    <col min="11276" max="11517" width="11.42578125" style="15"/>
    <col min="11518" max="11518" width="8.7109375" style="15" customWidth="1"/>
    <col min="11519" max="11519" width="7.28515625" style="15" customWidth="1"/>
    <col min="11520" max="11520" width="8.7109375" style="15" customWidth="1"/>
    <col min="11521" max="11521" width="7.140625" style="15" customWidth="1"/>
    <col min="11522" max="11522" width="8.7109375" style="15" customWidth="1"/>
    <col min="11523" max="11523" width="5.5703125" style="15" customWidth="1"/>
    <col min="11524" max="11524" width="7.7109375" style="15" customWidth="1"/>
    <col min="11525" max="11527" width="8.7109375" style="15" customWidth="1"/>
    <col min="11528" max="11528" width="10.7109375" style="15" customWidth="1"/>
    <col min="11529" max="11529" width="11.7109375" style="15" customWidth="1"/>
    <col min="11530" max="11530" width="11.42578125" style="15"/>
    <col min="11531" max="11531" width="14.140625" style="15" bestFit="1" customWidth="1"/>
    <col min="11532" max="11773" width="11.42578125" style="15"/>
    <col min="11774" max="11774" width="8.7109375" style="15" customWidth="1"/>
    <col min="11775" max="11775" width="7.28515625" style="15" customWidth="1"/>
    <col min="11776" max="11776" width="8.7109375" style="15" customWidth="1"/>
    <col min="11777" max="11777" width="7.140625" style="15" customWidth="1"/>
    <col min="11778" max="11778" width="8.7109375" style="15" customWidth="1"/>
    <col min="11779" max="11779" width="5.5703125" style="15" customWidth="1"/>
    <col min="11780" max="11780" width="7.7109375" style="15" customWidth="1"/>
    <col min="11781" max="11783" width="8.7109375" style="15" customWidth="1"/>
    <col min="11784" max="11784" width="10.7109375" style="15" customWidth="1"/>
    <col min="11785" max="11785" width="11.7109375" style="15" customWidth="1"/>
    <col min="11786" max="11786" width="11.42578125" style="15"/>
    <col min="11787" max="11787" width="14.140625" style="15" bestFit="1" customWidth="1"/>
    <col min="11788" max="12029" width="11.42578125" style="15"/>
    <col min="12030" max="12030" width="8.7109375" style="15" customWidth="1"/>
    <col min="12031" max="12031" width="7.28515625" style="15" customWidth="1"/>
    <col min="12032" max="12032" width="8.7109375" style="15" customWidth="1"/>
    <col min="12033" max="12033" width="7.140625" style="15" customWidth="1"/>
    <col min="12034" max="12034" width="8.7109375" style="15" customWidth="1"/>
    <col min="12035" max="12035" width="5.5703125" style="15" customWidth="1"/>
    <col min="12036" max="12036" width="7.7109375" style="15" customWidth="1"/>
    <col min="12037" max="12039" width="8.7109375" style="15" customWidth="1"/>
    <col min="12040" max="12040" width="10.7109375" style="15" customWidth="1"/>
    <col min="12041" max="12041" width="11.7109375" style="15" customWidth="1"/>
    <col min="12042" max="12042" width="11.42578125" style="15"/>
    <col min="12043" max="12043" width="14.140625" style="15" bestFit="1" customWidth="1"/>
    <col min="12044" max="12285" width="11.42578125" style="15"/>
    <col min="12286" max="12286" width="8.7109375" style="15" customWidth="1"/>
    <col min="12287" max="12287" width="7.28515625" style="15" customWidth="1"/>
    <col min="12288" max="12288" width="8.7109375" style="15" customWidth="1"/>
    <col min="12289" max="12289" width="7.140625" style="15" customWidth="1"/>
    <col min="12290" max="12290" width="8.7109375" style="15" customWidth="1"/>
    <col min="12291" max="12291" width="5.5703125" style="15" customWidth="1"/>
    <col min="12292" max="12292" width="7.7109375" style="15" customWidth="1"/>
    <col min="12293" max="12295" width="8.7109375" style="15" customWidth="1"/>
    <col min="12296" max="12296" width="10.7109375" style="15" customWidth="1"/>
    <col min="12297" max="12297" width="11.7109375" style="15" customWidth="1"/>
    <col min="12298" max="12298" width="11.42578125" style="15"/>
    <col min="12299" max="12299" width="14.140625" style="15" bestFit="1" customWidth="1"/>
    <col min="12300" max="12541" width="11.42578125" style="15"/>
    <col min="12542" max="12542" width="8.7109375" style="15" customWidth="1"/>
    <col min="12543" max="12543" width="7.28515625" style="15" customWidth="1"/>
    <col min="12544" max="12544" width="8.7109375" style="15" customWidth="1"/>
    <col min="12545" max="12545" width="7.140625" style="15" customWidth="1"/>
    <col min="12546" max="12546" width="8.7109375" style="15" customWidth="1"/>
    <col min="12547" max="12547" width="5.5703125" style="15" customWidth="1"/>
    <col min="12548" max="12548" width="7.7109375" style="15" customWidth="1"/>
    <col min="12549" max="12551" width="8.7109375" style="15" customWidth="1"/>
    <col min="12552" max="12552" width="10.7109375" style="15" customWidth="1"/>
    <col min="12553" max="12553" width="11.7109375" style="15" customWidth="1"/>
    <col min="12554" max="12554" width="11.42578125" style="15"/>
    <col min="12555" max="12555" width="14.140625" style="15" bestFit="1" customWidth="1"/>
    <col min="12556" max="12797" width="11.42578125" style="15"/>
    <col min="12798" max="12798" width="8.7109375" style="15" customWidth="1"/>
    <col min="12799" max="12799" width="7.28515625" style="15" customWidth="1"/>
    <col min="12800" max="12800" width="8.7109375" style="15" customWidth="1"/>
    <col min="12801" max="12801" width="7.140625" style="15" customWidth="1"/>
    <col min="12802" max="12802" width="8.7109375" style="15" customWidth="1"/>
    <col min="12803" max="12803" width="5.5703125" style="15" customWidth="1"/>
    <col min="12804" max="12804" width="7.7109375" style="15" customWidth="1"/>
    <col min="12805" max="12807" width="8.7109375" style="15" customWidth="1"/>
    <col min="12808" max="12808" width="10.7109375" style="15" customWidth="1"/>
    <col min="12809" max="12809" width="11.7109375" style="15" customWidth="1"/>
    <col min="12810" max="12810" width="11.42578125" style="15"/>
    <col min="12811" max="12811" width="14.140625" style="15" bestFit="1" customWidth="1"/>
    <col min="12812" max="13053" width="11.42578125" style="15"/>
    <col min="13054" max="13054" width="8.7109375" style="15" customWidth="1"/>
    <col min="13055" max="13055" width="7.28515625" style="15" customWidth="1"/>
    <col min="13056" max="13056" width="8.7109375" style="15" customWidth="1"/>
    <col min="13057" max="13057" width="7.140625" style="15" customWidth="1"/>
    <col min="13058" max="13058" width="8.7109375" style="15" customWidth="1"/>
    <col min="13059" max="13059" width="5.5703125" style="15" customWidth="1"/>
    <col min="13060" max="13060" width="7.7109375" style="15" customWidth="1"/>
    <col min="13061" max="13063" width="8.7109375" style="15" customWidth="1"/>
    <col min="13064" max="13064" width="10.7109375" style="15" customWidth="1"/>
    <col min="13065" max="13065" width="11.7109375" style="15" customWidth="1"/>
    <col min="13066" max="13066" width="11.42578125" style="15"/>
    <col min="13067" max="13067" width="14.140625" style="15" bestFit="1" customWidth="1"/>
    <col min="13068" max="13309" width="11.42578125" style="15"/>
    <col min="13310" max="13310" width="8.7109375" style="15" customWidth="1"/>
    <col min="13311" max="13311" width="7.28515625" style="15" customWidth="1"/>
    <col min="13312" max="13312" width="8.7109375" style="15" customWidth="1"/>
    <col min="13313" max="13313" width="7.140625" style="15" customWidth="1"/>
    <col min="13314" max="13314" width="8.7109375" style="15" customWidth="1"/>
    <col min="13315" max="13315" width="5.5703125" style="15" customWidth="1"/>
    <col min="13316" max="13316" width="7.7109375" style="15" customWidth="1"/>
    <col min="13317" max="13319" width="8.7109375" style="15" customWidth="1"/>
    <col min="13320" max="13320" width="10.7109375" style="15" customWidth="1"/>
    <col min="13321" max="13321" width="11.7109375" style="15" customWidth="1"/>
    <col min="13322" max="13322" width="11.42578125" style="15"/>
    <col min="13323" max="13323" width="14.140625" style="15" bestFit="1" customWidth="1"/>
    <col min="13324" max="13565" width="11.42578125" style="15"/>
    <col min="13566" max="13566" width="8.7109375" style="15" customWidth="1"/>
    <col min="13567" max="13567" width="7.28515625" style="15" customWidth="1"/>
    <col min="13568" max="13568" width="8.7109375" style="15" customWidth="1"/>
    <col min="13569" max="13569" width="7.140625" style="15" customWidth="1"/>
    <col min="13570" max="13570" width="8.7109375" style="15" customWidth="1"/>
    <col min="13571" max="13571" width="5.5703125" style="15" customWidth="1"/>
    <col min="13572" max="13572" width="7.7109375" style="15" customWidth="1"/>
    <col min="13573" max="13575" width="8.7109375" style="15" customWidth="1"/>
    <col min="13576" max="13576" width="10.7109375" style="15" customWidth="1"/>
    <col min="13577" max="13577" width="11.7109375" style="15" customWidth="1"/>
    <col min="13578" max="13578" width="11.42578125" style="15"/>
    <col min="13579" max="13579" width="14.140625" style="15" bestFit="1" customWidth="1"/>
    <col min="13580" max="13821" width="11.42578125" style="15"/>
    <col min="13822" max="13822" width="8.7109375" style="15" customWidth="1"/>
    <col min="13823" max="13823" width="7.28515625" style="15" customWidth="1"/>
    <col min="13824" max="13824" width="8.7109375" style="15" customWidth="1"/>
    <col min="13825" max="13825" width="7.140625" style="15" customWidth="1"/>
    <col min="13826" max="13826" width="8.7109375" style="15" customWidth="1"/>
    <col min="13827" max="13827" width="5.5703125" style="15" customWidth="1"/>
    <col min="13828" max="13828" width="7.7109375" style="15" customWidth="1"/>
    <col min="13829" max="13831" width="8.7109375" style="15" customWidth="1"/>
    <col min="13832" max="13832" width="10.7109375" style="15" customWidth="1"/>
    <col min="13833" max="13833" width="11.7109375" style="15" customWidth="1"/>
    <col min="13834" max="13834" width="11.42578125" style="15"/>
    <col min="13835" max="13835" width="14.140625" style="15" bestFit="1" customWidth="1"/>
    <col min="13836" max="14077" width="11.42578125" style="15"/>
    <col min="14078" max="14078" width="8.7109375" style="15" customWidth="1"/>
    <col min="14079" max="14079" width="7.28515625" style="15" customWidth="1"/>
    <col min="14080" max="14080" width="8.7109375" style="15" customWidth="1"/>
    <col min="14081" max="14081" width="7.140625" style="15" customWidth="1"/>
    <col min="14082" max="14082" width="8.7109375" style="15" customWidth="1"/>
    <col min="14083" max="14083" width="5.5703125" style="15" customWidth="1"/>
    <col min="14084" max="14084" width="7.7109375" style="15" customWidth="1"/>
    <col min="14085" max="14087" width="8.7109375" style="15" customWidth="1"/>
    <col min="14088" max="14088" width="10.7109375" style="15" customWidth="1"/>
    <col min="14089" max="14089" width="11.7109375" style="15" customWidth="1"/>
    <col min="14090" max="14090" width="11.42578125" style="15"/>
    <col min="14091" max="14091" width="14.140625" style="15" bestFit="1" customWidth="1"/>
    <col min="14092" max="14333" width="11.42578125" style="15"/>
    <col min="14334" max="14334" width="8.7109375" style="15" customWidth="1"/>
    <col min="14335" max="14335" width="7.28515625" style="15" customWidth="1"/>
    <col min="14336" max="14336" width="8.7109375" style="15" customWidth="1"/>
    <col min="14337" max="14337" width="7.140625" style="15" customWidth="1"/>
    <col min="14338" max="14338" width="8.7109375" style="15" customWidth="1"/>
    <col min="14339" max="14339" width="5.5703125" style="15" customWidth="1"/>
    <col min="14340" max="14340" width="7.7109375" style="15" customWidth="1"/>
    <col min="14341" max="14343" width="8.7109375" style="15" customWidth="1"/>
    <col min="14344" max="14344" width="10.7109375" style="15" customWidth="1"/>
    <col min="14345" max="14345" width="11.7109375" style="15" customWidth="1"/>
    <col min="14346" max="14346" width="11.42578125" style="15"/>
    <col min="14347" max="14347" width="14.140625" style="15" bestFit="1" customWidth="1"/>
    <col min="14348" max="14589" width="11.42578125" style="15"/>
    <col min="14590" max="14590" width="8.7109375" style="15" customWidth="1"/>
    <col min="14591" max="14591" width="7.28515625" style="15" customWidth="1"/>
    <col min="14592" max="14592" width="8.7109375" style="15" customWidth="1"/>
    <col min="14593" max="14593" width="7.140625" style="15" customWidth="1"/>
    <col min="14594" max="14594" width="8.7109375" style="15" customWidth="1"/>
    <col min="14595" max="14595" width="5.5703125" style="15" customWidth="1"/>
    <col min="14596" max="14596" width="7.7109375" style="15" customWidth="1"/>
    <col min="14597" max="14599" width="8.7109375" style="15" customWidth="1"/>
    <col min="14600" max="14600" width="10.7109375" style="15" customWidth="1"/>
    <col min="14601" max="14601" width="11.7109375" style="15" customWidth="1"/>
    <col min="14602" max="14602" width="11.42578125" style="15"/>
    <col min="14603" max="14603" width="14.140625" style="15" bestFit="1" customWidth="1"/>
    <col min="14604" max="14845" width="11.42578125" style="15"/>
    <col min="14846" max="14846" width="8.7109375" style="15" customWidth="1"/>
    <col min="14847" max="14847" width="7.28515625" style="15" customWidth="1"/>
    <col min="14848" max="14848" width="8.7109375" style="15" customWidth="1"/>
    <col min="14849" max="14849" width="7.140625" style="15" customWidth="1"/>
    <col min="14850" max="14850" width="8.7109375" style="15" customWidth="1"/>
    <col min="14851" max="14851" width="5.5703125" style="15" customWidth="1"/>
    <col min="14852" max="14852" width="7.7109375" style="15" customWidth="1"/>
    <col min="14853" max="14855" width="8.7109375" style="15" customWidth="1"/>
    <col min="14856" max="14856" width="10.7109375" style="15" customWidth="1"/>
    <col min="14857" max="14857" width="11.7109375" style="15" customWidth="1"/>
    <col min="14858" max="14858" width="11.42578125" style="15"/>
    <col min="14859" max="14859" width="14.140625" style="15" bestFit="1" customWidth="1"/>
    <col min="14860" max="15101" width="11.42578125" style="15"/>
    <col min="15102" max="15102" width="8.7109375" style="15" customWidth="1"/>
    <col min="15103" max="15103" width="7.28515625" style="15" customWidth="1"/>
    <col min="15104" max="15104" width="8.7109375" style="15" customWidth="1"/>
    <col min="15105" max="15105" width="7.140625" style="15" customWidth="1"/>
    <col min="15106" max="15106" width="8.7109375" style="15" customWidth="1"/>
    <col min="15107" max="15107" width="5.5703125" style="15" customWidth="1"/>
    <col min="15108" max="15108" width="7.7109375" style="15" customWidth="1"/>
    <col min="15109" max="15111" width="8.7109375" style="15" customWidth="1"/>
    <col min="15112" max="15112" width="10.7109375" style="15" customWidth="1"/>
    <col min="15113" max="15113" width="11.7109375" style="15" customWidth="1"/>
    <col min="15114" max="15114" width="11.42578125" style="15"/>
    <col min="15115" max="15115" width="14.140625" style="15" bestFit="1" customWidth="1"/>
    <col min="15116" max="15357" width="11.42578125" style="15"/>
    <col min="15358" max="15358" width="8.7109375" style="15" customWidth="1"/>
    <col min="15359" max="15359" width="7.28515625" style="15" customWidth="1"/>
    <col min="15360" max="15360" width="8.7109375" style="15" customWidth="1"/>
    <col min="15361" max="15361" width="7.140625" style="15" customWidth="1"/>
    <col min="15362" max="15362" width="8.7109375" style="15" customWidth="1"/>
    <col min="15363" max="15363" width="5.5703125" style="15" customWidth="1"/>
    <col min="15364" max="15364" width="7.7109375" style="15" customWidth="1"/>
    <col min="15365" max="15367" width="8.7109375" style="15" customWidth="1"/>
    <col min="15368" max="15368" width="10.7109375" style="15" customWidth="1"/>
    <col min="15369" max="15369" width="11.7109375" style="15" customWidth="1"/>
    <col min="15370" max="15370" width="11.42578125" style="15"/>
    <col min="15371" max="15371" width="14.140625" style="15" bestFit="1" customWidth="1"/>
    <col min="15372" max="15613" width="11.42578125" style="15"/>
    <col min="15614" max="15614" width="8.7109375" style="15" customWidth="1"/>
    <col min="15615" max="15615" width="7.28515625" style="15" customWidth="1"/>
    <col min="15616" max="15616" width="8.7109375" style="15" customWidth="1"/>
    <col min="15617" max="15617" width="7.140625" style="15" customWidth="1"/>
    <col min="15618" max="15618" width="8.7109375" style="15" customWidth="1"/>
    <col min="15619" max="15619" width="5.5703125" style="15" customWidth="1"/>
    <col min="15620" max="15620" width="7.7109375" style="15" customWidth="1"/>
    <col min="15621" max="15623" width="8.7109375" style="15" customWidth="1"/>
    <col min="15624" max="15624" width="10.7109375" style="15" customWidth="1"/>
    <col min="15625" max="15625" width="11.7109375" style="15" customWidth="1"/>
    <col min="15626" max="15626" width="11.42578125" style="15"/>
    <col min="15627" max="15627" width="14.140625" style="15" bestFit="1" customWidth="1"/>
    <col min="15628" max="15869" width="11.42578125" style="15"/>
    <col min="15870" max="15870" width="8.7109375" style="15" customWidth="1"/>
    <col min="15871" max="15871" width="7.28515625" style="15" customWidth="1"/>
    <col min="15872" max="15872" width="8.7109375" style="15" customWidth="1"/>
    <col min="15873" max="15873" width="7.140625" style="15" customWidth="1"/>
    <col min="15874" max="15874" width="8.7109375" style="15" customWidth="1"/>
    <col min="15875" max="15875" width="5.5703125" style="15" customWidth="1"/>
    <col min="15876" max="15876" width="7.7109375" style="15" customWidth="1"/>
    <col min="15877" max="15879" width="8.7109375" style="15" customWidth="1"/>
    <col min="15880" max="15880" width="10.7109375" style="15" customWidth="1"/>
    <col min="15881" max="15881" width="11.7109375" style="15" customWidth="1"/>
    <col min="15882" max="15882" width="11.42578125" style="15"/>
    <col min="15883" max="15883" width="14.140625" style="15" bestFit="1" customWidth="1"/>
    <col min="15884" max="16125" width="11.42578125" style="15"/>
    <col min="16126" max="16126" width="8.7109375" style="15" customWidth="1"/>
    <col min="16127" max="16127" width="7.28515625" style="15" customWidth="1"/>
    <col min="16128" max="16128" width="8.7109375" style="15" customWidth="1"/>
    <col min="16129" max="16129" width="7.140625" style="15" customWidth="1"/>
    <col min="16130" max="16130" width="8.7109375" style="15" customWidth="1"/>
    <col min="16131" max="16131" width="5.5703125" style="15" customWidth="1"/>
    <col min="16132" max="16132" width="7.7109375" style="15" customWidth="1"/>
    <col min="16133" max="16135" width="8.7109375" style="15" customWidth="1"/>
    <col min="16136" max="16136" width="10.7109375" style="15" customWidth="1"/>
    <col min="16137" max="16137" width="11.7109375" style="15" customWidth="1"/>
    <col min="16138" max="16138" width="11.42578125" style="15"/>
    <col min="16139" max="16139" width="14.140625" style="15" bestFit="1" customWidth="1"/>
    <col min="16140" max="16384" width="11.42578125" style="15"/>
  </cols>
  <sheetData>
    <row r="1" spans="1:12" ht="15.75" customHeight="1" x14ac:dyDescent="0.2">
      <c r="A1" s="516"/>
      <c r="B1" s="516"/>
      <c r="C1" s="516"/>
      <c r="D1" s="523" t="s">
        <v>0</v>
      </c>
      <c r="E1" s="523"/>
      <c r="F1" s="523"/>
      <c r="G1" s="523"/>
      <c r="H1" s="523"/>
      <c r="I1" s="523"/>
      <c r="J1" s="524" t="s">
        <v>1</v>
      </c>
      <c r="K1" s="524"/>
      <c r="L1" s="524"/>
    </row>
    <row r="2" spans="1:12" ht="15.75" customHeight="1" x14ac:dyDescent="0.2">
      <c r="A2" s="516"/>
      <c r="B2" s="516"/>
      <c r="C2" s="516"/>
      <c r="D2" s="523"/>
      <c r="E2" s="523"/>
      <c r="F2" s="523"/>
      <c r="G2" s="523"/>
      <c r="H2" s="523"/>
      <c r="I2" s="523"/>
      <c r="J2" s="524"/>
      <c r="K2" s="524"/>
      <c r="L2" s="524"/>
    </row>
    <row r="3" spans="1:12" ht="15.75" customHeight="1" x14ac:dyDescent="0.2">
      <c r="A3" s="516"/>
      <c r="B3" s="516"/>
      <c r="C3" s="516"/>
      <c r="D3" s="523"/>
      <c r="E3" s="523"/>
      <c r="F3" s="523"/>
      <c r="G3" s="523"/>
      <c r="H3" s="523"/>
      <c r="I3" s="523"/>
      <c r="J3" s="524"/>
      <c r="K3" s="524"/>
      <c r="L3" s="524"/>
    </row>
    <row r="4" spans="1:12" ht="3" customHeight="1" x14ac:dyDescent="0.2">
      <c r="A4" s="16"/>
      <c r="B4" s="16"/>
      <c r="C4" s="16"/>
      <c r="D4" s="16"/>
    </row>
    <row r="5" spans="1:12" ht="18" x14ac:dyDescent="0.2">
      <c r="A5" s="479" t="s">
        <v>2</v>
      </c>
      <c r="B5" s="480"/>
      <c r="C5" s="480"/>
      <c r="D5" s="480"/>
      <c r="E5" s="480"/>
      <c r="F5" s="480"/>
      <c r="G5" s="480"/>
      <c r="H5" s="480"/>
      <c r="I5" s="480"/>
      <c r="J5" s="480"/>
      <c r="K5" s="480"/>
      <c r="L5" s="481"/>
    </row>
    <row r="6" spans="1:12" ht="5.25" customHeight="1" x14ac:dyDescent="0.2"/>
    <row r="7" spans="1:12" ht="12.75" x14ac:dyDescent="0.2">
      <c r="A7" s="500" t="s">
        <v>3</v>
      </c>
      <c r="B7" s="501"/>
      <c r="C7" s="501"/>
      <c r="D7" s="501"/>
      <c r="E7" s="501"/>
      <c r="F7" s="501"/>
      <c r="G7" s="501"/>
      <c r="H7" s="501"/>
      <c r="I7" s="501"/>
      <c r="J7" s="501"/>
      <c r="K7" s="501"/>
      <c r="L7" s="502"/>
    </row>
    <row r="8" spans="1:12" ht="15" customHeight="1" x14ac:dyDescent="0.2">
      <c r="A8" s="17" t="s">
        <v>4</v>
      </c>
      <c r="B8" s="425" t="s">
        <v>5</v>
      </c>
      <c r="C8" s="426"/>
      <c r="D8" s="426"/>
      <c r="E8" s="426"/>
      <c r="F8" s="427"/>
      <c r="G8" s="411" t="s">
        <v>6</v>
      </c>
      <c r="H8" s="411"/>
      <c r="I8" s="411" t="s">
        <v>7</v>
      </c>
      <c r="J8" s="411"/>
      <c r="K8" s="504" t="s">
        <v>8</v>
      </c>
      <c r="L8" s="504"/>
    </row>
    <row r="9" spans="1:12" ht="16.5" customHeight="1" x14ac:dyDescent="0.2">
      <c r="A9" s="19" t="s">
        <v>9</v>
      </c>
      <c r="B9" s="507">
        <f ca="1">+TODAY()</f>
        <v>46129</v>
      </c>
      <c r="C9" s="508"/>
      <c r="D9" s="20" t="s">
        <v>10</v>
      </c>
      <c r="E9" s="446">
        <v>1</v>
      </c>
      <c r="F9" s="447"/>
      <c r="G9" s="411"/>
      <c r="H9" s="411"/>
      <c r="I9" s="411" t="s">
        <v>11</v>
      </c>
      <c r="J9" s="411"/>
      <c r="K9" s="504" t="s">
        <v>12</v>
      </c>
      <c r="L9" s="504"/>
    </row>
    <row r="10" spans="1:12" ht="19.5" customHeight="1" x14ac:dyDescent="0.2">
      <c r="A10" s="21" t="s">
        <v>13</v>
      </c>
      <c r="B10" s="498" t="s">
        <v>14</v>
      </c>
      <c r="C10" s="498"/>
      <c r="D10" s="498"/>
      <c r="E10" s="498"/>
      <c r="F10" s="498"/>
      <c r="G10" s="433" t="s">
        <v>15</v>
      </c>
      <c r="H10" s="411"/>
      <c r="I10" s="494" t="s">
        <v>16</v>
      </c>
      <c r="J10" s="494"/>
      <c r="K10" s="503" t="s">
        <v>17</v>
      </c>
      <c r="L10" s="503"/>
    </row>
    <row r="11" spans="1:12" ht="18.75" customHeight="1" x14ac:dyDescent="0.2">
      <c r="A11" s="411" t="s">
        <v>18</v>
      </c>
      <c r="B11" s="497" t="s">
        <v>19</v>
      </c>
      <c r="C11" s="497"/>
      <c r="D11" s="499" t="s">
        <v>20</v>
      </c>
      <c r="E11" s="499"/>
      <c r="F11" s="499"/>
      <c r="G11" s="411"/>
      <c r="H11" s="411"/>
      <c r="I11" s="515" t="s">
        <v>21</v>
      </c>
      <c r="J11" s="515"/>
      <c r="K11" s="503" t="s">
        <v>22</v>
      </c>
      <c r="L11" s="503"/>
    </row>
    <row r="12" spans="1:12" ht="21" customHeight="1" x14ac:dyDescent="0.2">
      <c r="A12" s="411"/>
      <c r="B12" s="483" t="s">
        <v>23</v>
      </c>
      <c r="C12" s="483"/>
      <c r="D12" s="397" t="s">
        <v>24</v>
      </c>
      <c r="E12" s="397"/>
      <c r="F12" s="397"/>
      <c r="G12" s="411"/>
      <c r="H12" s="411"/>
      <c r="I12" s="494" t="s">
        <v>25</v>
      </c>
      <c r="J12" s="494"/>
      <c r="K12" s="503">
        <v>45291</v>
      </c>
      <c r="L12" s="503"/>
    </row>
    <row r="13" spans="1:12" ht="21" customHeight="1" x14ac:dyDescent="0.2">
      <c r="A13" s="17" t="s">
        <v>26</v>
      </c>
      <c r="B13" s="404" t="s">
        <v>27</v>
      </c>
      <c r="C13" s="404"/>
      <c r="D13" s="404"/>
      <c r="E13" s="404"/>
      <c r="F13" s="404"/>
      <c r="G13" s="411"/>
      <c r="H13" s="411"/>
      <c r="I13" s="494" t="s">
        <v>28</v>
      </c>
      <c r="J13" s="494"/>
      <c r="K13" s="503">
        <v>45291</v>
      </c>
      <c r="L13" s="503"/>
    </row>
    <row r="14" spans="1:12" ht="15" customHeight="1" x14ac:dyDescent="0.2">
      <c r="A14" s="411" t="s">
        <v>29</v>
      </c>
      <c r="B14" s="483" t="s">
        <v>30</v>
      </c>
      <c r="C14" s="483"/>
      <c r="D14" s="487" t="s">
        <v>31</v>
      </c>
      <c r="E14" s="351"/>
      <c r="F14" s="352"/>
      <c r="G14" s="411" t="s">
        <v>32</v>
      </c>
      <c r="H14" s="411"/>
      <c r="I14" s="411"/>
      <c r="J14" s="521">
        <v>45291</v>
      </c>
      <c r="K14" s="522"/>
      <c r="L14" s="522"/>
    </row>
    <row r="15" spans="1:12" ht="15" customHeight="1" x14ac:dyDescent="0.2">
      <c r="A15" s="411"/>
      <c r="B15" s="483" t="s">
        <v>33</v>
      </c>
      <c r="C15" s="483"/>
      <c r="D15" s="488">
        <v>800090427</v>
      </c>
      <c r="E15" s="351"/>
      <c r="F15" s="352"/>
      <c r="G15" s="411" t="s">
        <v>34</v>
      </c>
      <c r="H15" s="411"/>
      <c r="I15" s="411"/>
      <c r="J15" s="521">
        <v>45291</v>
      </c>
      <c r="K15" s="522"/>
      <c r="L15" s="522"/>
    </row>
    <row r="16" spans="1:12" ht="13.5" customHeight="1" x14ac:dyDescent="0.2">
      <c r="A16" s="411" t="s">
        <v>35</v>
      </c>
      <c r="B16" s="411"/>
      <c r="C16" s="411"/>
      <c r="D16" s="404" t="s">
        <v>36</v>
      </c>
      <c r="E16" s="404"/>
      <c r="F16" s="404"/>
      <c r="G16" s="411" t="s">
        <v>37</v>
      </c>
      <c r="H16" s="411"/>
      <c r="I16" s="411"/>
      <c r="J16" s="517">
        <v>60000000</v>
      </c>
      <c r="K16" s="517"/>
      <c r="L16" s="517"/>
    </row>
    <row r="17" spans="1:12" ht="15" customHeight="1" x14ac:dyDescent="0.2">
      <c r="A17" s="472" t="s">
        <v>38</v>
      </c>
      <c r="B17" s="472"/>
      <c r="C17" s="472"/>
      <c r="D17" s="525" t="s">
        <v>39</v>
      </c>
      <c r="E17" s="525"/>
      <c r="F17" s="525"/>
      <c r="G17" s="482" t="s">
        <v>40</v>
      </c>
      <c r="H17" s="482"/>
      <c r="I17" s="438"/>
      <c r="J17" s="526">
        <f>+J16+E42</f>
        <v>60000000</v>
      </c>
      <c r="K17" s="526"/>
      <c r="L17" s="526"/>
    </row>
    <row r="18" spans="1:12" ht="15.75" customHeight="1" x14ac:dyDescent="0.2">
      <c r="A18" s="406" t="s">
        <v>41</v>
      </c>
      <c r="B18" s="407"/>
      <c r="C18" s="407"/>
      <c r="D18" s="139" t="s">
        <v>42</v>
      </c>
      <c r="E18" s="140"/>
      <c r="F18" s="141" t="s">
        <v>43</v>
      </c>
      <c r="G18" s="489" t="s">
        <v>44</v>
      </c>
      <c r="H18" s="492" t="s">
        <v>45</v>
      </c>
      <c r="I18" s="492"/>
      <c r="J18" s="458">
        <v>0</v>
      </c>
      <c r="K18" s="458"/>
      <c r="L18" s="459"/>
    </row>
    <row r="19" spans="1:12" ht="15.75" customHeight="1" x14ac:dyDescent="0.2">
      <c r="A19" s="505" t="s">
        <v>46</v>
      </c>
      <c r="B19" s="509"/>
      <c r="C19" s="510"/>
      <c r="D19" s="510"/>
      <c r="E19" s="510"/>
      <c r="F19" s="511"/>
      <c r="G19" s="490"/>
      <c r="H19" s="493" t="s">
        <v>47</v>
      </c>
      <c r="I19" s="493"/>
      <c r="J19" s="458">
        <v>0</v>
      </c>
      <c r="K19" s="458"/>
      <c r="L19" s="459"/>
    </row>
    <row r="20" spans="1:12" ht="55.5" customHeight="1" x14ac:dyDescent="0.2">
      <c r="A20" s="506"/>
      <c r="B20" s="512"/>
      <c r="C20" s="513"/>
      <c r="D20" s="513"/>
      <c r="E20" s="513"/>
      <c r="F20" s="514"/>
      <c r="G20" s="491"/>
      <c r="H20" s="493" t="s">
        <v>48</v>
      </c>
      <c r="I20" s="493"/>
      <c r="J20" s="458">
        <v>0</v>
      </c>
      <c r="K20" s="458"/>
      <c r="L20" s="459"/>
    </row>
    <row r="21" spans="1:12" ht="48" customHeight="1" x14ac:dyDescent="0.2">
      <c r="A21" s="130" t="s">
        <v>49</v>
      </c>
      <c r="B21" s="484" t="s">
        <v>50</v>
      </c>
      <c r="C21" s="484"/>
      <c r="D21" s="484"/>
      <c r="E21" s="484"/>
      <c r="F21" s="484"/>
      <c r="G21" s="484"/>
      <c r="H21" s="485"/>
      <c r="I21" s="485"/>
      <c r="J21" s="138" t="s">
        <v>51</v>
      </c>
      <c r="K21" s="486" t="s">
        <v>52</v>
      </c>
      <c r="L21" s="486"/>
    </row>
    <row r="22" spans="1:12" ht="3" customHeight="1" x14ac:dyDescent="0.2">
      <c r="A22" s="27"/>
      <c r="B22" s="28"/>
      <c r="C22" s="28"/>
      <c r="D22" s="28"/>
      <c r="E22" s="28"/>
      <c r="F22" s="28"/>
      <c r="G22" s="27"/>
      <c r="H22" s="27"/>
      <c r="I22" s="27"/>
      <c r="J22" s="27"/>
      <c r="K22" s="27"/>
      <c r="L22" s="27"/>
    </row>
    <row r="23" spans="1:12" ht="13.15" customHeight="1" x14ac:dyDescent="0.2">
      <c r="A23" s="434" t="s">
        <v>53</v>
      </c>
      <c r="B23" s="397" t="s">
        <v>54</v>
      </c>
      <c r="C23" s="350"/>
      <c r="D23" s="436" t="s">
        <v>55</v>
      </c>
      <c r="E23" s="436"/>
      <c r="F23" s="495" t="s">
        <v>56</v>
      </c>
      <c r="G23" s="496"/>
      <c r="H23" s="438" t="s">
        <v>57</v>
      </c>
      <c r="I23" s="439"/>
      <c r="J23" s="439"/>
      <c r="K23" s="439"/>
      <c r="L23" s="440"/>
    </row>
    <row r="24" spans="1:12" ht="11.25" customHeight="1" x14ac:dyDescent="0.2">
      <c r="A24" s="435"/>
      <c r="B24" s="533"/>
      <c r="C24" s="534"/>
      <c r="D24" s="437"/>
      <c r="E24" s="437"/>
      <c r="F24" s="92" t="s">
        <v>58</v>
      </c>
      <c r="G24" s="26" t="s">
        <v>59</v>
      </c>
      <c r="H24" s="441"/>
      <c r="I24" s="442"/>
      <c r="J24" s="442"/>
      <c r="K24" s="442"/>
      <c r="L24" s="443"/>
    </row>
    <row r="25" spans="1:12" ht="15.75" customHeight="1" x14ac:dyDescent="0.2">
      <c r="A25" s="353" t="s">
        <v>60</v>
      </c>
      <c r="B25" s="355">
        <v>45166</v>
      </c>
      <c r="C25" s="356"/>
      <c r="D25" s="359" t="s">
        <v>61</v>
      </c>
      <c r="E25" s="360"/>
      <c r="F25" s="128">
        <v>45156</v>
      </c>
      <c r="G25" s="129">
        <v>45473</v>
      </c>
      <c r="H25" s="444" t="s">
        <v>62</v>
      </c>
      <c r="I25" s="444"/>
      <c r="J25" s="444"/>
      <c r="K25" s="444"/>
      <c r="L25" s="444"/>
    </row>
    <row r="26" spans="1:12" ht="15.75" customHeight="1" x14ac:dyDescent="0.2">
      <c r="A26" s="354"/>
      <c r="B26" s="357"/>
      <c r="C26" s="358"/>
      <c r="D26" s="361"/>
      <c r="E26" s="362"/>
      <c r="F26" s="128">
        <v>45156</v>
      </c>
      <c r="G26" s="129">
        <v>46387</v>
      </c>
      <c r="H26" s="444" t="s">
        <v>63</v>
      </c>
      <c r="I26" s="444"/>
      <c r="J26" s="444"/>
      <c r="K26" s="444"/>
      <c r="L26" s="444"/>
    </row>
    <row r="27" spans="1:12" ht="15.75" customHeight="1" x14ac:dyDescent="0.2">
      <c r="A27" s="354"/>
      <c r="B27" s="357"/>
      <c r="C27" s="358"/>
      <c r="D27" s="361"/>
      <c r="E27" s="362"/>
      <c r="F27" s="128">
        <v>45156</v>
      </c>
      <c r="G27" s="129">
        <v>45473</v>
      </c>
      <c r="H27" s="444" t="s">
        <v>64</v>
      </c>
      <c r="I27" s="444"/>
      <c r="J27" s="444"/>
      <c r="K27" s="444"/>
      <c r="L27" s="444"/>
    </row>
    <row r="28" spans="1:12" ht="15.75" customHeight="1" x14ac:dyDescent="0.2">
      <c r="A28" s="354"/>
      <c r="B28" s="357"/>
      <c r="C28" s="358"/>
      <c r="D28" s="363"/>
      <c r="E28" s="364"/>
      <c r="F28" s="128">
        <v>45156</v>
      </c>
      <c r="G28" s="129">
        <v>45473</v>
      </c>
      <c r="H28" s="365" t="s">
        <v>65</v>
      </c>
      <c r="I28" s="366"/>
      <c r="J28" s="366"/>
      <c r="K28" s="366"/>
      <c r="L28" s="366"/>
    </row>
    <row r="29" spans="1:12" x14ac:dyDescent="0.2">
      <c r="A29" s="408" t="s">
        <v>66</v>
      </c>
      <c r="B29" s="409"/>
      <c r="C29" s="409"/>
      <c r="D29" s="409"/>
      <c r="E29" s="409"/>
      <c r="F29" s="409"/>
      <c r="G29" s="409"/>
      <c r="H29" s="409"/>
      <c r="I29" s="409"/>
      <c r="J29" s="409"/>
      <c r="K29" s="409"/>
      <c r="L29" s="410"/>
    </row>
    <row r="30" spans="1:12" ht="12.75" customHeight="1" x14ac:dyDescent="0.2">
      <c r="A30" s="411" t="s">
        <v>67</v>
      </c>
      <c r="B30" s="411"/>
      <c r="C30" s="411"/>
      <c r="D30" s="17" t="s">
        <v>68</v>
      </c>
      <c r="E30" s="431" t="s">
        <v>69</v>
      </c>
      <c r="F30" s="432"/>
      <c r="G30" s="432"/>
      <c r="H30" s="432"/>
      <c r="I30" s="432"/>
      <c r="J30" s="432"/>
      <c r="K30" s="432"/>
      <c r="L30" s="433"/>
    </row>
    <row r="31" spans="1:12" s="31" customFormat="1" ht="12.75" customHeight="1" x14ac:dyDescent="0.2">
      <c r="A31" s="470"/>
      <c r="B31" s="471"/>
      <c r="C31" s="471"/>
      <c r="D31" s="30"/>
      <c r="E31" s="415"/>
      <c r="F31" s="416"/>
      <c r="G31" s="416"/>
      <c r="H31" s="416"/>
      <c r="I31" s="416"/>
      <c r="J31" s="416"/>
      <c r="K31" s="416"/>
      <c r="L31" s="417"/>
    </row>
    <row r="32" spans="1:12" ht="5.25" customHeight="1" x14ac:dyDescent="0.2">
      <c r="A32" s="32"/>
      <c r="B32" s="32"/>
      <c r="C32" s="32"/>
      <c r="D32" s="32"/>
      <c r="E32" s="32"/>
      <c r="F32" s="32"/>
      <c r="G32" s="32"/>
      <c r="H32" s="32"/>
      <c r="I32" s="32"/>
      <c r="J32" s="32"/>
      <c r="K32" s="32"/>
      <c r="L32" s="32"/>
    </row>
    <row r="33" spans="1:12" ht="12.75" x14ac:dyDescent="0.2">
      <c r="A33" s="466" t="s">
        <v>70</v>
      </c>
      <c r="B33" s="467"/>
      <c r="C33" s="467"/>
      <c r="D33" s="467"/>
      <c r="E33" s="467"/>
      <c r="F33" s="467"/>
      <c r="G33" s="467"/>
      <c r="H33" s="467"/>
      <c r="I33" s="467"/>
      <c r="J33" s="467"/>
      <c r="K33" s="467"/>
      <c r="L33" s="468"/>
    </row>
    <row r="34" spans="1:12" ht="12.75" customHeight="1" x14ac:dyDescent="0.2">
      <c r="A34" s="411" t="s">
        <v>71</v>
      </c>
      <c r="B34" s="424" t="s">
        <v>72</v>
      </c>
      <c r="C34" s="411" t="s">
        <v>73</v>
      </c>
      <c r="D34" s="411" t="s">
        <v>68</v>
      </c>
      <c r="E34" s="411" t="s">
        <v>74</v>
      </c>
      <c r="F34" s="411" t="s">
        <v>75</v>
      </c>
      <c r="G34" s="411" t="s">
        <v>76</v>
      </c>
      <c r="H34" s="411" t="s">
        <v>47</v>
      </c>
      <c r="I34" s="496"/>
      <c r="J34" s="411" t="s">
        <v>77</v>
      </c>
      <c r="K34" s="411"/>
      <c r="L34" s="411"/>
    </row>
    <row r="35" spans="1:12" ht="12.75" customHeight="1" x14ac:dyDescent="0.2">
      <c r="A35" s="411"/>
      <c r="B35" s="424"/>
      <c r="C35" s="411"/>
      <c r="D35" s="411"/>
      <c r="E35" s="496"/>
      <c r="F35" s="496"/>
      <c r="G35" s="496"/>
      <c r="H35" s="496"/>
      <c r="I35" s="496"/>
      <c r="J35" s="411"/>
      <c r="K35" s="411"/>
      <c r="L35" s="411"/>
    </row>
    <row r="36" spans="1:12" ht="12.75" customHeight="1" x14ac:dyDescent="0.2">
      <c r="A36" s="33" t="s">
        <v>78</v>
      </c>
      <c r="B36" s="25"/>
      <c r="C36" s="23"/>
      <c r="D36" s="34"/>
      <c r="E36" s="35">
        <v>0</v>
      </c>
      <c r="F36" s="36"/>
      <c r="G36" s="36"/>
      <c r="H36" s="520" t="str">
        <f t="shared" ref="H36:H39" si="0">IF(DATEDIF(F36,G36,"y")=0,"", DATEDIF(F36,G36,"y") &amp; " años ") &amp; IF(DATEDIF(F36,G36,"ym")=0,"",DATEDIF(F36,G36,"ym") &amp; " meses ") &amp; IF(DATEDIF(F36,G36,"md")=0,"",DATEDIF(F36,G36,"md") &amp; " días")</f>
        <v/>
      </c>
      <c r="I36" s="520"/>
      <c r="J36" s="397"/>
      <c r="K36" s="397"/>
      <c r="L36" s="397"/>
    </row>
    <row r="37" spans="1:12" ht="12" customHeight="1" x14ac:dyDescent="0.2">
      <c r="A37" s="33" t="s">
        <v>79</v>
      </c>
      <c r="B37" s="25"/>
      <c r="C37" s="23"/>
      <c r="D37" s="34"/>
      <c r="E37" s="35" t="s">
        <v>80</v>
      </c>
      <c r="F37" s="36"/>
      <c r="G37" s="36"/>
      <c r="H37" s="520"/>
      <c r="I37" s="520"/>
      <c r="J37" s="397"/>
      <c r="K37" s="397"/>
      <c r="L37" s="397"/>
    </row>
    <row r="38" spans="1:12" x14ac:dyDescent="0.2">
      <c r="A38" s="33" t="s">
        <v>81</v>
      </c>
      <c r="B38" s="25"/>
      <c r="C38" s="23"/>
      <c r="D38" s="25"/>
      <c r="E38" s="35" t="s">
        <v>80</v>
      </c>
      <c r="F38" s="36"/>
      <c r="G38" s="36"/>
      <c r="H38" s="520" t="str">
        <f t="shared" si="0"/>
        <v/>
      </c>
      <c r="I38" s="520"/>
      <c r="J38" s="397"/>
      <c r="K38" s="397"/>
      <c r="L38" s="397"/>
    </row>
    <row r="39" spans="1:12" ht="12.75" customHeight="1" x14ac:dyDescent="0.2">
      <c r="A39" s="33" t="s">
        <v>82</v>
      </c>
      <c r="B39" s="25"/>
      <c r="C39" s="23"/>
      <c r="D39" s="25"/>
      <c r="E39" s="35"/>
      <c r="F39" s="36"/>
      <c r="G39" s="36"/>
      <c r="H39" s="520" t="str">
        <f t="shared" si="0"/>
        <v/>
      </c>
      <c r="I39" s="520"/>
      <c r="J39" s="397"/>
      <c r="K39" s="397"/>
      <c r="L39" s="397"/>
    </row>
    <row r="40" spans="1:12" x14ac:dyDescent="0.2">
      <c r="A40" s="33" t="s">
        <v>78</v>
      </c>
      <c r="B40" s="25"/>
      <c r="C40" s="23"/>
      <c r="D40" s="25"/>
      <c r="E40" s="35"/>
      <c r="F40" s="36"/>
      <c r="G40" s="36"/>
      <c r="H40" s="520" t="str">
        <f t="shared" ref="H40" si="1">IF(DATEDIF(F40,G40,"y")=0,"", DATEDIF(F40,G40,"y") &amp; " años ") &amp; IF(DATEDIF(F40,G40,"ym")=0,"",DATEDIF(F40,G40,"ym") &amp; " meses ") &amp; IF(DATEDIF(F40,G40,"md")=0,"",DATEDIF(F40,G40,"md") &amp; " días")</f>
        <v/>
      </c>
      <c r="I40" s="520"/>
      <c r="J40" s="397"/>
      <c r="K40" s="397"/>
      <c r="L40" s="397"/>
    </row>
    <row r="41" spans="1:12" s="31" customFormat="1" ht="2.25" customHeight="1" x14ac:dyDescent="0.2">
      <c r="E41" s="38"/>
    </row>
    <row r="42" spans="1:12" ht="19.5" customHeight="1" x14ac:dyDescent="0.2">
      <c r="A42" s="469" t="s">
        <v>83</v>
      </c>
      <c r="B42" s="469"/>
      <c r="C42" s="469"/>
      <c r="D42" s="469"/>
      <c r="E42" s="39">
        <f>+SUM(E36:E40)</f>
        <v>0</v>
      </c>
      <c r="F42" s="40"/>
      <c r="G42" s="40"/>
      <c r="H42" s="519"/>
      <c r="I42" s="519"/>
      <c r="J42" s="518"/>
      <c r="K42" s="518"/>
      <c r="L42" s="518"/>
    </row>
    <row r="43" spans="1:12" ht="4.5" customHeight="1" x14ac:dyDescent="0.2">
      <c r="A43" s="41"/>
      <c r="B43" s="41"/>
      <c r="C43" s="41"/>
      <c r="D43" s="41"/>
      <c r="E43" s="42"/>
      <c r="F43" s="43"/>
      <c r="G43" s="43"/>
      <c r="H43" s="44"/>
      <c r="I43" s="45"/>
      <c r="J43" s="27"/>
      <c r="K43" s="27"/>
      <c r="L43" s="27"/>
    </row>
    <row r="44" spans="1:12" ht="12.75" x14ac:dyDescent="0.2">
      <c r="A44" s="460" t="s">
        <v>84</v>
      </c>
      <c r="B44" s="460"/>
      <c r="C44" s="460"/>
      <c r="D44" s="460"/>
      <c r="E44" s="461"/>
      <c r="F44" s="461"/>
      <c r="G44" s="461"/>
      <c r="H44" s="461"/>
      <c r="I44" s="461"/>
      <c r="J44" s="461"/>
      <c r="K44" s="461"/>
      <c r="L44" s="461"/>
    </row>
    <row r="45" spans="1:12" s="31" customFormat="1" ht="5.25" customHeight="1" x14ac:dyDescent="0.2">
      <c r="F45" s="82"/>
    </row>
    <row r="46" spans="1:12" s="31" customFormat="1" ht="12.75" customHeight="1" x14ac:dyDescent="0.2">
      <c r="A46" s="530" t="s">
        <v>85</v>
      </c>
      <c r="B46" s="527" t="s">
        <v>86</v>
      </c>
      <c r="C46" s="527"/>
      <c r="D46" s="528" t="s">
        <v>87</v>
      </c>
      <c r="E46" s="528"/>
      <c r="F46" s="528"/>
      <c r="G46" s="532" t="s">
        <v>88</v>
      </c>
      <c r="H46" s="532"/>
      <c r="I46" s="527" t="s">
        <v>89</v>
      </c>
      <c r="J46" s="473" t="s">
        <v>90</v>
      </c>
      <c r="K46" s="474"/>
      <c r="L46" s="475"/>
    </row>
    <row r="47" spans="1:12" s="31" customFormat="1" ht="12.75" customHeight="1" x14ac:dyDescent="0.2">
      <c r="A47" s="531"/>
      <c r="B47" s="156" t="s">
        <v>91</v>
      </c>
      <c r="C47" s="156" t="s">
        <v>68</v>
      </c>
      <c r="D47" s="529"/>
      <c r="E47" s="529"/>
      <c r="F47" s="529"/>
      <c r="G47" s="532"/>
      <c r="H47" s="532"/>
      <c r="I47" s="527"/>
      <c r="J47" s="46" t="s">
        <v>91</v>
      </c>
      <c r="K47" s="46" t="s">
        <v>68</v>
      </c>
      <c r="L47" s="46" t="s">
        <v>92</v>
      </c>
    </row>
    <row r="48" spans="1:12" s="31" customFormat="1" ht="28.9" customHeight="1" x14ac:dyDescent="0.2">
      <c r="A48" s="378" t="s">
        <v>93</v>
      </c>
      <c r="B48" s="375">
        <v>10923</v>
      </c>
      <c r="C48" s="380">
        <v>44966</v>
      </c>
      <c r="D48" s="367" t="s">
        <v>94</v>
      </c>
      <c r="E48" s="367"/>
      <c r="F48" s="367"/>
      <c r="G48" s="368">
        <v>12000000</v>
      </c>
      <c r="H48" s="369"/>
      <c r="I48" s="372" t="s">
        <v>95</v>
      </c>
      <c r="J48" s="375">
        <v>207923</v>
      </c>
      <c r="K48" s="376">
        <v>45156</v>
      </c>
      <c r="L48" s="377">
        <v>12000000</v>
      </c>
    </row>
    <row r="49" spans="1:12" s="31" customFormat="1" ht="12.75" customHeight="1" x14ac:dyDescent="0.2">
      <c r="A49" s="379"/>
      <c r="B49" s="375"/>
      <c r="C49" s="380"/>
      <c r="D49" s="367"/>
      <c r="E49" s="367"/>
      <c r="F49" s="367"/>
      <c r="G49" s="370"/>
      <c r="H49" s="371"/>
      <c r="I49" s="373"/>
      <c r="J49" s="375"/>
      <c r="K49" s="376"/>
      <c r="L49" s="377"/>
    </row>
    <row r="50" spans="1:12" s="31" customFormat="1" ht="12.75" customHeight="1" x14ac:dyDescent="0.2">
      <c r="A50" s="378" t="s">
        <v>96</v>
      </c>
      <c r="B50" s="375">
        <v>4323</v>
      </c>
      <c r="C50" s="380">
        <v>44966</v>
      </c>
      <c r="D50" s="367" t="s">
        <v>94</v>
      </c>
      <c r="E50" s="367"/>
      <c r="F50" s="367"/>
      <c r="G50" s="368">
        <v>12000000</v>
      </c>
      <c r="H50" s="369"/>
      <c r="I50" s="373"/>
      <c r="J50" s="375">
        <v>40323</v>
      </c>
      <c r="K50" s="376">
        <v>45156</v>
      </c>
      <c r="L50" s="377">
        <v>12000000</v>
      </c>
    </row>
    <row r="51" spans="1:12" s="31" customFormat="1" ht="23.25" customHeight="1" x14ac:dyDescent="0.2">
      <c r="A51" s="379"/>
      <c r="B51" s="375"/>
      <c r="C51" s="380"/>
      <c r="D51" s="367"/>
      <c r="E51" s="367"/>
      <c r="F51" s="367"/>
      <c r="G51" s="370"/>
      <c r="H51" s="371"/>
      <c r="I51" s="373"/>
      <c r="J51" s="375"/>
      <c r="K51" s="376"/>
      <c r="L51" s="377"/>
    </row>
    <row r="52" spans="1:12" s="31" customFormat="1" ht="33" customHeight="1" x14ac:dyDescent="0.2">
      <c r="A52" s="155" t="s">
        <v>97</v>
      </c>
      <c r="B52" s="151">
        <v>4523</v>
      </c>
      <c r="C52" s="157">
        <v>44966</v>
      </c>
      <c r="D52" s="367" t="s">
        <v>94</v>
      </c>
      <c r="E52" s="367"/>
      <c r="F52" s="367"/>
      <c r="G52" s="348">
        <v>12000000</v>
      </c>
      <c r="H52" s="349"/>
      <c r="I52" s="373"/>
      <c r="J52" s="151">
        <v>28023</v>
      </c>
      <c r="K52" s="129">
        <v>45156</v>
      </c>
      <c r="L52" s="154">
        <v>12000000</v>
      </c>
    </row>
    <row r="53" spans="1:12" s="31" customFormat="1" ht="45" customHeight="1" x14ac:dyDescent="0.2">
      <c r="A53" s="155" t="s">
        <v>98</v>
      </c>
      <c r="B53" s="151">
        <v>4323</v>
      </c>
      <c r="C53" s="157">
        <v>44966</v>
      </c>
      <c r="D53" s="367" t="s">
        <v>94</v>
      </c>
      <c r="E53" s="367"/>
      <c r="F53" s="367"/>
      <c r="G53" s="348">
        <v>12000000</v>
      </c>
      <c r="H53" s="349"/>
      <c r="I53" s="373"/>
      <c r="J53" s="151">
        <v>27123</v>
      </c>
      <c r="K53" s="129">
        <v>45156</v>
      </c>
      <c r="L53" s="154">
        <v>12000000</v>
      </c>
    </row>
    <row r="54" spans="1:12" s="31" customFormat="1" ht="48.75" customHeight="1" x14ac:dyDescent="0.2">
      <c r="A54" s="155" t="s">
        <v>99</v>
      </c>
      <c r="B54" s="151">
        <v>3523</v>
      </c>
      <c r="C54" s="157">
        <v>44966</v>
      </c>
      <c r="D54" s="367" t="s">
        <v>94</v>
      </c>
      <c r="E54" s="367"/>
      <c r="F54" s="367"/>
      <c r="G54" s="348">
        <v>12000000</v>
      </c>
      <c r="H54" s="349"/>
      <c r="I54" s="373"/>
      <c r="J54" s="151">
        <v>21723</v>
      </c>
      <c r="K54" s="129">
        <v>45156</v>
      </c>
      <c r="L54" s="154">
        <v>12000000</v>
      </c>
    </row>
    <row r="55" spans="1:12" s="31" customFormat="1" ht="12.75" customHeight="1" x14ac:dyDescent="0.2">
      <c r="A55" s="436" t="s">
        <v>100</v>
      </c>
      <c r="B55" s="478"/>
      <c r="C55" s="478"/>
      <c r="D55" s="478"/>
      <c r="E55" s="478"/>
      <c r="F55" s="478"/>
      <c r="G55" s="476">
        <v>60000000</v>
      </c>
      <c r="H55" s="477"/>
      <c r="I55" s="374"/>
      <c r="J55" s="381" t="s">
        <v>100</v>
      </c>
      <c r="K55" s="382"/>
      <c r="L55" s="154">
        <v>60000000</v>
      </c>
    </row>
    <row r="56" spans="1:12" s="31" customFormat="1" ht="4.5" customHeight="1" x14ac:dyDescent="0.2"/>
    <row r="57" spans="1:12" s="31" customFormat="1" ht="12.75" x14ac:dyDescent="0.2">
      <c r="A57" s="460" t="s">
        <v>101</v>
      </c>
      <c r="B57" s="460"/>
      <c r="C57" s="460"/>
      <c r="D57" s="460"/>
      <c r="E57" s="460"/>
      <c r="F57" s="460"/>
      <c r="G57" s="461"/>
      <c r="H57" s="461"/>
      <c r="I57" s="461"/>
      <c r="J57" s="461"/>
      <c r="K57" s="461"/>
      <c r="L57" s="461"/>
    </row>
    <row r="58" spans="1:12" s="31" customFormat="1" ht="6.75" customHeight="1" x14ac:dyDescent="0.2"/>
    <row r="59" spans="1:12" s="31" customFormat="1" ht="12.75" x14ac:dyDescent="0.2">
      <c r="A59" s="412" t="s">
        <v>102</v>
      </c>
      <c r="B59" s="413"/>
      <c r="C59" s="414"/>
      <c r="D59" s="47"/>
      <c r="E59" s="48">
        <f>(C71+J59)/J17</f>
        <v>0</v>
      </c>
      <c r="F59" s="15"/>
      <c r="G59" s="544" t="s">
        <v>103</v>
      </c>
      <c r="H59" s="545"/>
      <c r="I59" s="80">
        <v>0</v>
      </c>
      <c r="J59" s="537">
        <f>+J16*I59</f>
        <v>0</v>
      </c>
      <c r="K59" s="537"/>
      <c r="L59" s="537"/>
    </row>
    <row r="60" spans="1:12" s="31" customFormat="1" ht="12.75" x14ac:dyDescent="0.2">
      <c r="A60" s="412" t="s">
        <v>104</v>
      </c>
      <c r="B60" s="413"/>
      <c r="C60" s="414"/>
      <c r="D60" s="47"/>
      <c r="E60" s="48">
        <f>+D60/J17</f>
        <v>0</v>
      </c>
      <c r="F60" s="15"/>
      <c r="G60" s="546" t="s">
        <v>105</v>
      </c>
      <c r="H60" s="547"/>
      <c r="I60" s="548"/>
      <c r="J60" s="375" t="s">
        <v>27</v>
      </c>
      <c r="K60" s="375"/>
      <c r="L60" s="375"/>
    </row>
    <row r="61" spans="1:12" s="31" customFormat="1" ht="5.25" customHeight="1" x14ac:dyDescent="0.2">
      <c r="A61" s="15"/>
      <c r="B61" s="15"/>
      <c r="C61" s="15"/>
      <c r="D61" s="15"/>
      <c r="E61" s="15"/>
    </row>
    <row r="62" spans="1:12" ht="12.75" customHeight="1" x14ac:dyDescent="0.2">
      <c r="A62" s="541" t="s">
        <v>106</v>
      </c>
      <c r="B62" s="541"/>
      <c r="C62" s="541"/>
      <c r="D62" s="541"/>
      <c r="E62" s="541"/>
      <c r="F62" s="49"/>
      <c r="G62" s="538" t="s">
        <v>107</v>
      </c>
      <c r="H62" s="538"/>
      <c r="I62" s="538"/>
      <c r="J62" s="538"/>
      <c r="K62" s="538"/>
      <c r="L62" s="538"/>
    </row>
    <row r="63" spans="1:12" ht="12.75" customHeight="1" x14ac:dyDescent="0.2">
      <c r="A63" s="50" t="s">
        <v>108</v>
      </c>
      <c r="B63" s="50" t="s">
        <v>109</v>
      </c>
      <c r="C63" s="51" t="s">
        <v>110</v>
      </c>
      <c r="D63" s="52" t="s">
        <v>111</v>
      </c>
      <c r="E63" s="53" t="s">
        <v>112</v>
      </c>
      <c r="G63" s="54" t="s">
        <v>113</v>
      </c>
      <c r="H63" s="539" t="s">
        <v>114</v>
      </c>
      <c r="I63" s="539"/>
      <c r="J63" s="539"/>
      <c r="K63" s="29" t="s">
        <v>110</v>
      </c>
      <c r="L63" s="55" t="s">
        <v>115</v>
      </c>
    </row>
    <row r="64" spans="1:12" ht="12.75" customHeight="1" x14ac:dyDescent="0.2">
      <c r="A64" s="56"/>
      <c r="B64" s="57"/>
      <c r="C64" s="58"/>
      <c r="D64" s="59"/>
      <c r="E64" s="22"/>
      <c r="G64" s="60"/>
      <c r="H64" s="540"/>
      <c r="I64" s="540"/>
      <c r="J64" s="540"/>
      <c r="K64" s="61"/>
      <c r="L64" s="62"/>
    </row>
    <row r="65" spans="1:16" ht="12.75" customHeight="1" x14ac:dyDescent="0.2">
      <c r="A65" s="56"/>
      <c r="B65" s="63"/>
      <c r="C65" s="58"/>
      <c r="D65" s="59"/>
      <c r="E65" s="22"/>
      <c r="G65" s="60"/>
      <c r="H65" s="540"/>
      <c r="I65" s="540"/>
      <c r="J65" s="540"/>
      <c r="K65" s="61"/>
      <c r="L65" s="62"/>
    </row>
    <row r="66" spans="1:16" ht="12.75" x14ac:dyDescent="0.2">
      <c r="A66" s="56"/>
      <c r="B66" s="63"/>
      <c r="C66" s="58"/>
      <c r="D66" s="59"/>
      <c r="E66" s="22"/>
      <c r="G66" s="64"/>
      <c r="H66" s="540"/>
      <c r="I66" s="540"/>
      <c r="J66" s="540"/>
      <c r="K66" s="61"/>
      <c r="L66" s="62"/>
    </row>
    <row r="67" spans="1:16" ht="12.75" customHeight="1" x14ac:dyDescent="0.2">
      <c r="A67" s="56"/>
      <c r="B67" s="63"/>
      <c r="C67" s="58"/>
      <c r="D67" s="59"/>
      <c r="E67" s="22"/>
      <c r="G67" s="64"/>
      <c r="H67" s="540"/>
      <c r="I67" s="540"/>
      <c r="J67" s="540"/>
      <c r="K67" s="61"/>
      <c r="L67" s="62"/>
    </row>
    <row r="68" spans="1:16" ht="12.75" customHeight="1" x14ac:dyDescent="0.2">
      <c r="A68" s="56"/>
      <c r="B68" s="63"/>
      <c r="C68" s="58"/>
      <c r="D68" s="59"/>
      <c r="E68" s="22"/>
      <c r="G68" s="64"/>
      <c r="H68" s="540"/>
      <c r="I68" s="540"/>
      <c r="J68" s="540"/>
      <c r="K68" s="61"/>
      <c r="L68" s="62"/>
    </row>
    <row r="69" spans="1:16" ht="12.75" customHeight="1" x14ac:dyDescent="0.2">
      <c r="A69" s="56"/>
      <c r="B69" s="63"/>
      <c r="C69" s="58"/>
      <c r="D69" s="59"/>
      <c r="E69" s="22"/>
      <c r="G69" s="64"/>
      <c r="H69" s="540"/>
      <c r="I69" s="540"/>
      <c r="J69" s="540"/>
      <c r="K69" s="61"/>
      <c r="L69" s="62"/>
    </row>
    <row r="70" spans="1:16" ht="12.75" customHeight="1" x14ac:dyDescent="0.2">
      <c r="A70" s="65"/>
      <c r="B70" s="63"/>
      <c r="C70" s="58"/>
      <c r="D70" s="59"/>
      <c r="E70" s="22"/>
      <c r="G70" s="64"/>
      <c r="H70" s="540"/>
      <c r="I70" s="540"/>
      <c r="J70" s="540"/>
      <c r="K70" s="61"/>
      <c r="L70" s="62"/>
    </row>
    <row r="71" spans="1:16" ht="12.75" customHeight="1" x14ac:dyDescent="0.2">
      <c r="A71" s="549" t="s">
        <v>116</v>
      </c>
      <c r="B71" s="550"/>
      <c r="C71" s="66">
        <f>+SUM(C64:C70)</f>
        <v>0</v>
      </c>
      <c r="D71" s="81">
        <f>+SUM(D64:D70)</f>
        <v>0</v>
      </c>
      <c r="G71" s="551" t="s">
        <v>117</v>
      </c>
      <c r="H71" s="551"/>
      <c r="I71" s="551"/>
      <c r="J71" s="551"/>
      <c r="K71" s="61">
        <f>SUM(K64:K70)</f>
        <v>0</v>
      </c>
      <c r="L71" s="67">
        <f>SUM(L64:L70)</f>
        <v>0</v>
      </c>
    </row>
    <row r="72" spans="1:16" s="31" customFormat="1" ht="7.5" customHeight="1" x14ac:dyDescent="0.2"/>
    <row r="73" spans="1:16" ht="12.75" x14ac:dyDescent="0.2">
      <c r="A73" s="462" t="s">
        <v>118</v>
      </c>
      <c r="B73" s="463"/>
      <c r="C73" s="463"/>
      <c r="D73" s="463"/>
      <c r="E73" s="463"/>
      <c r="F73" s="463"/>
      <c r="G73" s="463"/>
      <c r="H73" s="463"/>
      <c r="I73" s="463"/>
      <c r="J73" s="463"/>
      <c r="K73" s="464"/>
      <c r="L73" s="465"/>
    </row>
    <row r="74" spans="1:16" x14ac:dyDescent="0.2">
      <c r="A74" s="552" t="s">
        <v>119</v>
      </c>
      <c r="B74" s="553"/>
      <c r="C74" s="554"/>
      <c r="D74" s="542" t="s">
        <v>120</v>
      </c>
      <c r="E74" s="560" t="s">
        <v>121</v>
      </c>
      <c r="F74" s="560"/>
      <c r="G74" s="561" t="s">
        <v>122</v>
      </c>
      <c r="H74" s="561"/>
      <c r="I74" s="561"/>
      <c r="J74" s="562" t="s">
        <v>123</v>
      </c>
      <c r="K74" s="542" t="s">
        <v>85</v>
      </c>
      <c r="L74" s="542" t="s">
        <v>124</v>
      </c>
      <c r="N74" s="536" t="s">
        <v>125</v>
      </c>
      <c r="O74" s="536"/>
      <c r="P74" s="536" t="s">
        <v>126</v>
      </c>
    </row>
    <row r="75" spans="1:16" ht="50.25" customHeight="1" x14ac:dyDescent="0.2">
      <c r="A75" s="555"/>
      <c r="B75" s="556"/>
      <c r="C75" s="557"/>
      <c r="D75" s="543"/>
      <c r="E75" s="560"/>
      <c r="F75" s="560"/>
      <c r="G75" s="132" t="s">
        <v>91</v>
      </c>
      <c r="H75" s="132" t="s">
        <v>92</v>
      </c>
      <c r="I75" s="69" t="s">
        <v>127</v>
      </c>
      <c r="J75" s="563"/>
      <c r="K75" s="543"/>
      <c r="L75" s="543"/>
      <c r="N75" s="536"/>
      <c r="O75" s="536"/>
      <c r="P75" s="536"/>
    </row>
    <row r="76" spans="1:16" ht="241.5" customHeight="1" x14ac:dyDescent="0.2">
      <c r="A76" s="564" t="s">
        <v>128</v>
      </c>
      <c r="B76" s="565"/>
      <c r="C76" s="566"/>
      <c r="D76" s="573">
        <v>1</v>
      </c>
      <c r="E76" s="576"/>
      <c r="F76" s="576"/>
      <c r="G76" s="135"/>
      <c r="H76" s="134"/>
      <c r="I76" s="136"/>
      <c r="J76" s="124"/>
      <c r="K76" s="78"/>
      <c r="L76" s="131"/>
      <c r="M76" s="83"/>
      <c r="N76" s="85" t="e">
        <f>+O76/$P$76</f>
        <v>#VALUE!</v>
      </c>
      <c r="O76" s="87" t="e">
        <f>L76-$K$11</f>
        <v>#VALUE!</v>
      </c>
      <c r="P76" s="558" t="e">
        <f>+K13-K11</f>
        <v>#VALUE!</v>
      </c>
    </row>
    <row r="77" spans="1:16" ht="160.5" customHeight="1" x14ac:dyDescent="0.2">
      <c r="A77" s="567"/>
      <c r="B77" s="568"/>
      <c r="C77" s="569"/>
      <c r="D77" s="574"/>
      <c r="E77" s="577"/>
      <c r="F77" s="577"/>
      <c r="G77" s="133"/>
      <c r="H77" s="137"/>
      <c r="I77" s="88"/>
      <c r="J77" s="88"/>
      <c r="K77" s="86"/>
      <c r="L77" s="84"/>
      <c r="N77" s="85" t="e">
        <f>+O77/$P$76</f>
        <v>#VALUE!</v>
      </c>
      <c r="O77" s="87" t="e">
        <f t="shared" ref="O77:O84" si="2">L77-$K$11</f>
        <v>#VALUE!</v>
      </c>
      <c r="P77" s="559"/>
    </row>
    <row r="78" spans="1:16" ht="131.25" customHeight="1" x14ac:dyDescent="0.2">
      <c r="A78" s="567"/>
      <c r="B78" s="568"/>
      <c r="C78" s="569"/>
      <c r="D78" s="574"/>
      <c r="E78" s="577"/>
      <c r="F78" s="577"/>
      <c r="G78" s="89"/>
      <c r="H78" s="88"/>
      <c r="I78" s="88"/>
      <c r="J78" s="88"/>
      <c r="K78" s="86"/>
      <c r="L78" s="62"/>
      <c r="N78" s="85" t="e">
        <f>+O78/$P$76</f>
        <v>#VALUE!</v>
      </c>
      <c r="O78" s="87" t="e">
        <f t="shared" si="2"/>
        <v>#VALUE!</v>
      </c>
      <c r="P78" s="559"/>
    </row>
    <row r="79" spans="1:16" ht="71.25" customHeight="1" x14ac:dyDescent="0.2">
      <c r="A79" s="567"/>
      <c r="B79" s="568"/>
      <c r="C79" s="569"/>
      <c r="D79" s="574"/>
      <c r="E79" s="577"/>
      <c r="F79" s="577"/>
      <c r="G79" s="89"/>
      <c r="H79" s="88"/>
      <c r="I79" s="88"/>
      <c r="J79" s="88"/>
      <c r="K79" s="86"/>
      <c r="L79" s="62"/>
      <c r="N79" s="85"/>
      <c r="O79" s="87"/>
      <c r="P79" s="559"/>
    </row>
    <row r="80" spans="1:16" ht="163.5" customHeight="1" x14ac:dyDescent="0.2">
      <c r="A80" s="567"/>
      <c r="B80" s="568"/>
      <c r="C80" s="569"/>
      <c r="D80" s="574"/>
      <c r="E80" s="577"/>
      <c r="F80" s="577"/>
      <c r="G80" s="89"/>
      <c r="H80" s="88"/>
      <c r="I80" s="88"/>
      <c r="J80" s="88"/>
      <c r="K80" s="86"/>
      <c r="L80" s="62"/>
      <c r="N80" s="85"/>
      <c r="O80" s="87"/>
      <c r="P80" s="559"/>
    </row>
    <row r="81" spans="1:16" ht="111.75" customHeight="1" x14ac:dyDescent="0.2">
      <c r="A81" s="567"/>
      <c r="B81" s="568"/>
      <c r="C81" s="569"/>
      <c r="D81" s="574"/>
      <c r="E81" s="577"/>
      <c r="F81" s="577"/>
      <c r="G81" s="89"/>
      <c r="H81" s="88"/>
      <c r="I81" s="88"/>
      <c r="J81" s="88"/>
      <c r="K81" s="86"/>
      <c r="L81" s="62"/>
      <c r="N81" s="85"/>
      <c r="O81" s="87"/>
      <c r="P81" s="559"/>
    </row>
    <row r="82" spans="1:16" ht="103.5" customHeight="1" x14ac:dyDescent="0.2">
      <c r="A82" s="567"/>
      <c r="B82" s="568"/>
      <c r="C82" s="569"/>
      <c r="D82" s="574"/>
      <c r="E82" s="577"/>
      <c r="F82" s="577"/>
      <c r="G82" s="89"/>
      <c r="H82" s="88"/>
      <c r="I82" s="88"/>
      <c r="J82" s="88"/>
      <c r="K82" s="86"/>
      <c r="L82" s="62"/>
      <c r="N82" s="85" t="e">
        <f>+O82/$P$76</f>
        <v>#VALUE!</v>
      </c>
      <c r="O82" s="87" t="e">
        <f t="shared" si="2"/>
        <v>#VALUE!</v>
      </c>
      <c r="P82" s="559"/>
    </row>
    <row r="83" spans="1:16" ht="106.5" customHeight="1" x14ac:dyDescent="0.2">
      <c r="A83" s="567"/>
      <c r="B83" s="568"/>
      <c r="C83" s="569"/>
      <c r="D83" s="574"/>
      <c r="E83" s="577"/>
      <c r="F83" s="577"/>
      <c r="G83" s="142"/>
      <c r="H83" s="88"/>
      <c r="I83" s="88"/>
      <c r="J83" s="88"/>
      <c r="K83" s="86"/>
      <c r="L83" s="62"/>
      <c r="N83" s="85"/>
      <c r="O83" s="87"/>
      <c r="P83" s="559"/>
    </row>
    <row r="84" spans="1:16" ht="145.5" customHeight="1" x14ac:dyDescent="0.2">
      <c r="A84" s="570"/>
      <c r="B84" s="571"/>
      <c r="C84" s="572"/>
      <c r="D84" s="575"/>
      <c r="E84" s="578"/>
      <c r="F84" s="578"/>
      <c r="G84" s="89"/>
      <c r="H84" s="136"/>
      <c r="I84" s="88"/>
      <c r="J84" s="88"/>
      <c r="K84" s="86"/>
      <c r="L84" s="62"/>
      <c r="N84" s="85" t="e">
        <f>+O84/$P$76</f>
        <v>#VALUE!</v>
      </c>
      <c r="O84" s="87" t="e">
        <f t="shared" si="2"/>
        <v>#VALUE!</v>
      </c>
      <c r="P84" s="559"/>
    </row>
    <row r="85" spans="1:16" ht="12.75" customHeight="1" x14ac:dyDescent="0.2">
      <c r="B85" s="68"/>
      <c r="C85" s="68"/>
      <c r="D85" s="68"/>
      <c r="E85" s="68"/>
      <c r="F85" s="449"/>
      <c r="G85" s="449"/>
      <c r="H85" s="449"/>
      <c r="I85" s="535" t="s">
        <v>129</v>
      </c>
      <c r="J85" s="535"/>
      <c r="K85" s="535"/>
      <c r="L85" s="90"/>
    </row>
    <row r="86" spans="1:16" ht="3.75" customHeight="1" x14ac:dyDescent="0.2">
      <c r="A86" s="364"/>
      <c r="B86" s="364"/>
      <c r="C86" s="364"/>
      <c r="D86" s="364"/>
      <c r="E86" s="364"/>
      <c r="F86" s="364"/>
      <c r="G86" s="364"/>
      <c r="H86" s="364"/>
      <c r="I86" s="364"/>
      <c r="J86" s="364"/>
      <c r="K86" s="364"/>
      <c r="L86" s="364"/>
    </row>
    <row r="87" spans="1:16" ht="12.75" customHeight="1" x14ac:dyDescent="0.2">
      <c r="A87" s="466" t="s">
        <v>130</v>
      </c>
      <c r="B87" s="467"/>
      <c r="C87" s="467"/>
      <c r="D87" s="467"/>
      <c r="E87" s="467"/>
      <c r="F87" s="467"/>
      <c r="G87" s="467"/>
      <c r="H87" s="467"/>
      <c r="I87" s="467"/>
      <c r="J87" s="467"/>
      <c r="K87" s="467"/>
      <c r="L87" s="468"/>
    </row>
    <row r="88" spans="1:16" ht="12.75" customHeight="1" x14ac:dyDescent="0.2">
      <c r="A88" s="387" t="s">
        <v>131</v>
      </c>
      <c r="B88" s="450" t="s">
        <v>132</v>
      </c>
      <c r="C88" s="424" t="s">
        <v>133</v>
      </c>
      <c r="D88" s="424"/>
      <c r="E88" s="424"/>
      <c r="F88" s="452" t="s">
        <v>134</v>
      </c>
      <c r="G88" s="453"/>
      <c r="H88" s="453"/>
      <c r="I88" s="454"/>
      <c r="J88" s="450" t="s">
        <v>135</v>
      </c>
      <c r="K88" s="448" t="s">
        <v>115</v>
      </c>
      <c r="L88" s="424" t="s">
        <v>136</v>
      </c>
    </row>
    <row r="89" spans="1:16" ht="12" customHeight="1" x14ac:dyDescent="0.2">
      <c r="A89" s="388"/>
      <c r="B89" s="451"/>
      <c r="C89" s="424"/>
      <c r="D89" s="424"/>
      <c r="E89" s="424"/>
      <c r="F89" s="455"/>
      <c r="G89" s="456"/>
      <c r="H89" s="456"/>
      <c r="I89" s="457"/>
      <c r="J89" s="451"/>
      <c r="K89" s="448"/>
      <c r="L89" s="424"/>
    </row>
    <row r="90" spans="1:16" ht="56.25" customHeight="1" x14ac:dyDescent="0.2">
      <c r="A90" s="127"/>
      <c r="B90" s="24"/>
      <c r="C90" s="397"/>
      <c r="D90" s="404"/>
      <c r="E90" s="404"/>
      <c r="F90" s="350"/>
      <c r="G90" s="351"/>
      <c r="H90" s="351"/>
      <c r="I90" s="352"/>
      <c r="J90" s="34"/>
      <c r="K90" s="70"/>
      <c r="L90" s="126"/>
    </row>
    <row r="91" spans="1:16" ht="3.75" customHeight="1" x14ac:dyDescent="0.2">
      <c r="A91" s="41"/>
      <c r="B91" s="41"/>
      <c r="C91" s="41"/>
      <c r="D91" s="41"/>
      <c r="E91" s="41"/>
      <c r="F91" s="41"/>
      <c r="G91" s="41"/>
      <c r="H91" s="41"/>
      <c r="I91" s="41"/>
      <c r="J91" s="41"/>
      <c r="K91" s="41"/>
      <c r="L91" s="41"/>
    </row>
    <row r="92" spans="1:16" ht="12.75" x14ac:dyDescent="0.2">
      <c r="A92" s="421" t="s">
        <v>137</v>
      </c>
      <c r="B92" s="422"/>
      <c r="C92" s="422"/>
      <c r="D92" s="422"/>
      <c r="E92" s="422"/>
      <c r="F92" s="422"/>
      <c r="G92" s="422"/>
      <c r="H92" s="422"/>
      <c r="I92" s="422"/>
      <c r="J92" s="422"/>
      <c r="K92" s="422"/>
      <c r="L92" s="423"/>
    </row>
    <row r="93" spans="1:16" ht="24.75" customHeight="1" x14ac:dyDescent="0.2">
      <c r="A93" s="71" t="s">
        <v>138</v>
      </c>
      <c r="B93" s="398" t="s">
        <v>139</v>
      </c>
      <c r="C93" s="399"/>
      <c r="D93" s="400"/>
      <c r="E93" s="72" t="s">
        <v>140</v>
      </c>
      <c r="F93" s="388" t="s">
        <v>141</v>
      </c>
      <c r="G93" s="388"/>
      <c r="H93" s="388"/>
      <c r="I93" s="73" t="s">
        <v>142</v>
      </c>
      <c r="J93" s="389" t="s">
        <v>143</v>
      </c>
      <c r="K93" s="390"/>
      <c r="L93" s="391"/>
    </row>
    <row r="94" spans="1:16" ht="12.75" customHeight="1" x14ac:dyDescent="0.2">
      <c r="A94" s="74"/>
      <c r="B94" s="425"/>
      <c r="C94" s="426"/>
      <c r="D94" s="427"/>
      <c r="E94" s="37"/>
      <c r="F94" s="384"/>
      <c r="G94" s="385"/>
      <c r="H94" s="386"/>
      <c r="I94" s="37"/>
      <c r="J94" s="392"/>
      <c r="K94" s="393"/>
      <c r="L94" s="394"/>
    </row>
    <row r="95" spans="1:16" ht="12.75" customHeight="1" x14ac:dyDescent="0.2">
      <c r="A95" s="18"/>
      <c r="B95" s="425"/>
      <c r="C95" s="426"/>
      <c r="D95" s="427"/>
      <c r="E95" s="37"/>
      <c r="F95" s="384"/>
      <c r="G95" s="385"/>
      <c r="H95" s="386"/>
      <c r="I95" s="37"/>
      <c r="J95" s="392"/>
      <c r="K95" s="393"/>
      <c r="L95" s="394"/>
    </row>
    <row r="96" spans="1:16" ht="12.75" customHeight="1" x14ac:dyDescent="0.2">
      <c r="A96" s="18"/>
      <c r="B96" s="425"/>
      <c r="C96" s="426"/>
      <c r="D96" s="427"/>
      <c r="E96" s="37"/>
      <c r="F96" s="384"/>
      <c r="G96" s="385"/>
      <c r="H96" s="386"/>
      <c r="I96" s="37"/>
      <c r="J96" s="392"/>
      <c r="K96" s="393"/>
      <c r="L96" s="394"/>
    </row>
    <row r="97" spans="1:12" ht="11.25" customHeight="1" x14ac:dyDescent="0.2">
      <c r="A97" s="74"/>
      <c r="B97" s="428"/>
      <c r="C97" s="429"/>
      <c r="D97" s="430"/>
      <c r="E97" s="37"/>
      <c r="F97" s="384"/>
      <c r="G97" s="385"/>
      <c r="H97" s="386"/>
      <c r="I97" s="37"/>
      <c r="J97" s="392"/>
      <c r="K97" s="393"/>
      <c r="L97" s="394"/>
    </row>
    <row r="98" spans="1:12" ht="12.75" customHeight="1" x14ac:dyDescent="0.2">
      <c r="A98" s="74"/>
      <c r="B98" s="428"/>
      <c r="C98" s="429"/>
      <c r="D98" s="430"/>
      <c r="E98" s="37"/>
      <c r="F98" s="384"/>
      <c r="G98" s="385"/>
      <c r="H98" s="386"/>
      <c r="I98" s="37"/>
      <c r="J98" s="392"/>
      <c r="K98" s="393"/>
      <c r="L98" s="394"/>
    </row>
    <row r="99" spans="1:12" ht="11.25" customHeight="1" x14ac:dyDescent="0.2">
      <c r="A99" s="74"/>
      <c r="B99" s="428"/>
      <c r="C99" s="429"/>
      <c r="D99" s="430"/>
      <c r="E99" s="37"/>
      <c r="F99" s="384"/>
      <c r="G99" s="385"/>
      <c r="H99" s="386"/>
      <c r="I99" s="37"/>
      <c r="J99" s="392"/>
      <c r="K99" s="393"/>
      <c r="L99" s="394"/>
    </row>
    <row r="100" spans="1:12" ht="3.75" customHeight="1" x14ac:dyDescent="0.2">
      <c r="A100" s="351"/>
      <c r="B100" s="351"/>
      <c r="C100" s="351"/>
      <c r="D100" s="351"/>
      <c r="E100" s="351"/>
      <c r="F100" s="351"/>
      <c r="G100" s="351"/>
      <c r="H100" s="351"/>
      <c r="I100" s="351"/>
      <c r="J100" s="351"/>
      <c r="K100" s="351"/>
      <c r="L100" s="351"/>
    </row>
    <row r="101" spans="1:12" ht="13.5" customHeight="1" x14ac:dyDescent="0.2">
      <c r="A101" s="421" t="s">
        <v>144</v>
      </c>
      <c r="B101" s="422"/>
      <c r="C101" s="422"/>
      <c r="D101" s="422"/>
      <c r="E101" s="422"/>
      <c r="F101" s="422"/>
      <c r="G101" s="422"/>
      <c r="H101" s="422"/>
      <c r="I101" s="422"/>
      <c r="J101" s="422"/>
      <c r="K101" s="422"/>
      <c r="L101" s="423"/>
    </row>
    <row r="102" spans="1:12" ht="46.5" customHeight="1" x14ac:dyDescent="0.2">
      <c r="A102" s="79" t="s">
        <v>145</v>
      </c>
      <c r="F102" s="395" t="s">
        <v>145</v>
      </c>
      <c r="G102" s="396"/>
      <c r="H102" s="392"/>
      <c r="I102" s="393"/>
      <c r="J102" s="393"/>
      <c r="K102" s="393"/>
      <c r="L102" s="394"/>
    </row>
    <row r="103" spans="1:12" ht="12.75" customHeight="1" x14ac:dyDescent="0.2">
      <c r="A103" s="79" t="s">
        <v>146</v>
      </c>
      <c r="B103" s="445" t="s">
        <v>147</v>
      </c>
      <c r="C103" s="445"/>
      <c r="D103" s="445"/>
      <c r="E103" s="445"/>
      <c r="F103" s="395" t="s">
        <v>146</v>
      </c>
      <c r="G103" s="396"/>
      <c r="H103" s="401"/>
      <c r="I103" s="402"/>
      <c r="J103" s="402"/>
      <c r="K103" s="402"/>
      <c r="L103" s="403"/>
    </row>
    <row r="104" spans="1:12" ht="27.75" customHeight="1" x14ac:dyDescent="0.2">
      <c r="A104" s="79" t="s">
        <v>148</v>
      </c>
      <c r="B104" s="397" t="s">
        <v>149</v>
      </c>
      <c r="C104" s="397"/>
      <c r="D104" s="397"/>
      <c r="E104" s="397"/>
      <c r="F104" s="395" t="s">
        <v>148</v>
      </c>
      <c r="G104" s="396"/>
      <c r="H104" s="418"/>
      <c r="I104" s="419"/>
      <c r="J104" s="419"/>
      <c r="K104" s="419"/>
      <c r="L104" s="420"/>
    </row>
    <row r="105" spans="1:12" s="31" customFormat="1" ht="5.25" customHeight="1" x14ac:dyDescent="0.2"/>
    <row r="106" spans="1:12" s="77" customFormat="1" ht="9.75" customHeight="1" x14ac:dyDescent="0.2">
      <c r="A106" s="75" t="s">
        <v>150</v>
      </c>
      <c r="B106" s="405" t="s">
        <v>14</v>
      </c>
      <c r="C106" s="405"/>
      <c r="D106" s="405"/>
      <c r="E106" s="405"/>
      <c r="F106" s="76"/>
      <c r="G106" s="76"/>
    </row>
    <row r="107" spans="1:12" s="77" customFormat="1" ht="9.75" customHeight="1" x14ac:dyDescent="0.2">
      <c r="A107" s="75" t="s">
        <v>151</v>
      </c>
      <c r="B107" s="405" t="s">
        <v>152</v>
      </c>
      <c r="C107" s="405"/>
      <c r="D107" s="405"/>
      <c r="E107" s="405"/>
      <c r="F107" s="76"/>
      <c r="G107" s="76"/>
    </row>
    <row r="108" spans="1:12" s="77" customFormat="1" ht="9.75" customHeight="1" x14ac:dyDescent="0.2">
      <c r="A108" s="75" t="s">
        <v>153</v>
      </c>
      <c r="B108" s="405" t="s">
        <v>152</v>
      </c>
      <c r="C108" s="405"/>
      <c r="D108" s="405"/>
      <c r="E108" s="405"/>
      <c r="F108" s="76"/>
      <c r="G108" s="76"/>
    </row>
    <row r="109" spans="1:12" x14ac:dyDescent="0.2">
      <c r="H109" s="383"/>
      <c r="I109" s="383"/>
      <c r="J109" s="383"/>
      <c r="K109" s="383"/>
      <c r="L109" s="383"/>
    </row>
  </sheetData>
  <mergeCells count="213">
    <mergeCell ref="G71:J71"/>
    <mergeCell ref="A74:C75"/>
    <mergeCell ref="D74:D75"/>
    <mergeCell ref="A57:L57"/>
    <mergeCell ref="P74:P75"/>
    <mergeCell ref="P76:P84"/>
    <mergeCell ref="E74:F75"/>
    <mergeCell ref="G74:I74"/>
    <mergeCell ref="J74:J75"/>
    <mergeCell ref="L74:L75"/>
    <mergeCell ref="A76:C84"/>
    <mergeCell ref="D76:D84"/>
    <mergeCell ref="E76:F84"/>
    <mergeCell ref="K13:L13"/>
    <mergeCell ref="A46:A47"/>
    <mergeCell ref="G46:H47"/>
    <mergeCell ref="G34:G35"/>
    <mergeCell ref="B23:C24"/>
    <mergeCell ref="I85:K85"/>
    <mergeCell ref="N74:O75"/>
    <mergeCell ref="J59:L59"/>
    <mergeCell ref="J60:L60"/>
    <mergeCell ref="A60:C60"/>
    <mergeCell ref="G62:L62"/>
    <mergeCell ref="H63:J63"/>
    <mergeCell ref="H64:J64"/>
    <mergeCell ref="H65:J65"/>
    <mergeCell ref="H69:J69"/>
    <mergeCell ref="H70:J70"/>
    <mergeCell ref="A62:E62"/>
    <mergeCell ref="H66:J66"/>
    <mergeCell ref="H67:J67"/>
    <mergeCell ref="H68:J68"/>
    <mergeCell ref="K74:K75"/>
    <mergeCell ref="G59:H59"/>
    <mergeCell ref="G60:I60"/>
    <mergeCell ref="A71:B71"/>
    <mergeCell ref="D34:D35"/>
    <mergeCell ref="E34:E35"/>
    <mergeCell ref="J34:L35"/>
    <mergeCell ref="J36:L36"/>
    <mergeCell ref="B46:C46"/>
    <mergeCell ref="D46:F47"/>
    <mergeCell ref="I46:I47"/>
    <mergeCell ref="A33:L33"/>
    <mergeCell ref="F34:F35"/>
    <mergeCell ref="B48:B49"/>
    <mergeCell ref="A1:C3"/>
    <mergeCell ref="J16:L16"/>
    <mergeCell ref="J42:L42"/>
    <mergeCell ref="H42:I42"/>
    <mergeCell ref="H34:I35"/>
    <mergeCell ref="H36:I36"/>
    <mergeCell ref="H37:I37"/>
    <mergeCell ref="H38:I38"/>
    <mergeCell ref="H39:I39"/>
    <mergeCell ref="H40:I40"/>
    <mergeCell ref="J14:L14"/>
    <mergeCell ref="J15:L15"/>
    <mergeCell ref="D1:I3"/>
    <mergeCell ref="J1:L3"/>
    <mergeCell ref="B14:C14"/>
    <mergeCell ref="B34:B35"/>
    <mergeCell ref="D17:F17"/>
    <mergeCell ref="J17:L17"/>
    <mergeCell ref="A16:C16"/>
    <mergeCell ref="J37:L37"/>
    <mergeCell ref="J39:L39"/>
    <mergeCell ref="K8:L8"/>
    <mergeCell ref="G8:H9"/>
    <mergeCell ref="I9:J9"/>
    <mergeCell ref="B11:C11"/>
    <mergeCell ref="B10:F10"/>
    <mergeCell ref="D11:F11"/>
    <mergeCell ref="D12:F12"/>
    <mergeCell ref="H20:I20"/>
    <mergeCell ref="A7:L7"/>
    <mergeCell ref="K12:L12"/>
    <mergeCell ref="K11:L11"/>
    <mergeCell ref="K10:L10"/>
    <mergeCell ref="K9:L9"/>
    <mergeCell ref="A19:A20"/>
    <mergeCell ref="I13:J13"/>
    <mergeCell ref="D16:F16"/>
    <mergeCell ref="J19:L19"/>
    <mergeCell ref="B9:C9"/>
    <mergeCell ref="B19:F20"/>
    <mergeCell ref="G10:H13"/>
    <mergeCell ref="I11:J11"/>
    <mergeCell ref="I12:J12"/>
    <mergeCell ref="A11:A12"/>
    <mergeCell ref="B12:C12"/>
    <mergeCell ref="B13:F13"/>
    <mergeCell ref="J18:L18"/>
    <mergeCell ref="A5:L5"/>
    <mergeCell ref="B106:E106"/>
    <mergeCell ref="C48:C49"/>
    <mergeCell ref="G17:I17"/>
    <mergeCell ref="G16:I16"/>
    <mergeCell ref="G14:I14"/>
    <mergeCell ref="G15:I15"/>
    <mergeCell ref="B15:C15"/>
    <mergeCell ref="B21:I21"/>
    <mergeCell ref="K21:L21"/>
    <mergeCell ref="B8:F8"/>
    <mergeCell ref="D14:F14"/>
    <mergeCell ref="D15:F15"/>
    <mergeCell ref="G18:G20"/>
    <mergeCell ref="H18:I18"/>
    <mergeCell ref="H19:I19"/>
    <mergeCell ref="I10:J10"/>
    <mergeCell ref="H27:L27"/>
    <mergeCell ref="F23:G23"/>
    <mergeCell ref="A92:L92"/>
    <mergeCell ref="J94:L94"/>
    <mergeCell ref="J95:L95"/>
    <mergeCell ref="J96:L96"/>
    <mergeCell ref="I8:J8"/>
    <mergeCell ref="E9:F9"/>
    <mergeCell ref="K88:K89"/>
    <mergeCell ref="C34:C35"/>
    <mergeCell ref="F85:H85"/>
    <mergeCell ref="J40:L40"/>
    <mergeCell ref="B88:B89"/>
    <mergeCell ref="J88:J89"/>
    <mergeCell ref="L88:L89"/>
    <mergeCell ref="F88:I89"/>
    <mergeCell ref="J20:L20"/>
    <mergeCell ref="A44:L44"/>
    <mergeCell ref="A73:L73"/>
    <mergeCell ref="A87:L87"/>
    <mergeCell ref="A86:L86"/>
    <mergeCell ref="A42:D42"/>
    <mergeCell ref="A31:C31"/>
    <mergeCell ref="J38:L38"/>
    <mergeCell ref="D54:F54"/>
    <mergeCell ref="G52:H52"/>
    <mergeCell ref="A17:C17"/>
    <mergeCell ref="J46:L46"/>
    <mergeCell ref="G55:H55"/>
    <mergeCell ref="A55:F55"/>
    <mergeCell ref="G53:H53"/>
    <mergeCell ref="A18:C18"/>
    <mergeCell ref="A29:L29"/>
    <mergeCell ref="A30:C30"/>
    <mergeCell ref="A59:C59"/>
    <mergeCell ref="A14:A15"/>
    <mergeCell ref="E31:L31"/>
    <mergeCell ref="H104:L104"/>
    <mergeCell ref="A101:L101"/>
    <mergeCell ref="C88:E89"/>
    <mergeCell ref="B96:D96"/>
    <mergeCell ref="B94:D94"/>
    <mergeCell ref="B95:D95"/>
    <mergeCell ref="F94:H94"/>
    <mergeCell ref="B97:D97"/>
    <mergeCell ref="B98:D98"/>
    <mergeCell ref="B99:D99"/>
    <mergeCell ref="E30:L30"/>
    <mergeCell ref="A23:A24"/>
    <mergeCell ref="D23:E24"/>
    <mergeCell ref="H23:L24"/>
    <mergeCell ref="H25:L25"/>
    <mergeCell ref="H26:L26"/>
    <mergeCell ref="A34:A35"/>
    <mergeCell ref="B103:E103"/>
    <mergeCell ref="H109:L109"/>
    <mergeCell ref="F95:H95"/>
    <mergeCell ref="F96:H96"/>
    <mergeCell ref="F97:H97"/>
    <mergeCell ref="F98:H98"/>
    <mergeCell ref="F99:H99"/>
    <mergeCell ref="A88:A89"/>
    <mergeCell ref="J93:L93"/>
    <mergeCell ref="J97:L97"/>
    <mergeCell ref="J98:L98"/>
    <mergeCell ref="J99:L99"/>
    <mergeCell ref="F93:H93"/>
    <mergeCell ref="F102:G102"/>
    <mergeCell ref="H102:L102"/>
    <mergeCell ref="B104:E104"/>
    <mergeCell ref="B93:D93"/>
    <mergeCell ref="F103:G103"/>
    <mergeCell ref="F104:G104"/>
    <mergeCell ref="H103:L103"/>
    <mergeCell ref="C90:E90"/>
    <mergeCell ref="B107:E107"/>
    <mergeCell ref="B108:E108"/>
    <mergeCell ref="A100:L100"/>
    <mergeCell ref="G54:H54"/>
    <mergeCell ref="F90:I90"/>
    <mergeCell ref="A25:A28"/>
    <mergeCell ref="B25:C28"/>
    <mergeCell ref="D25:E28"/>
    <mergeCell ref="H28:L28"/>
    <mergeCell ref="D48:F49"/>
    <mergeCell ref="G48:H49"/>
    <mergeCell ref="I48:I55"/>
    <mergeCell ref="J48:J49"/>
    <mergeCell ref="K48:K49"/>
    <mergeCell ref="L48:L49"/>
    <mergeCell ref="A50:A51"/>
    <mergeCell ref="B50:B51"/>
    <mergeCell ref="C50:C51"/>
    <mergeCell ref="D50:F51"/>
    <mergeCell ref="G50:H51"/>
    <mergeCell ref="J50:J51"/>
    <mergeCell ref="K50:K51"/>
    <mergeCell ref="L50:L51"/>
    <mergeCell ref="J55:K55"/>
    <mergeCell ref="D52:F52"/>
    <mergeCell ref="D53:F53"/>
    <mergeCell ref="A48:A49"/>
  </mergeCells>
  <phoneticPr fontId="6" type="noConversion"/>
  <dataValidations count="23">
    <dataValidation allowBlank="1" showInputMessage="1" showErrorMessage="1" prompt="Insertar o quitar las filas que sean necesarias." sqref="A33:L33" xr:uid="{00000000-0002-0000-0000-000000000000}"/>
    <dataValidation allowBlank="1" showInputMessage="1" showErrorMessage="1" promptTitle="Únicamente números" prompt="Ingrese el número de la modificación, en el orden en el que se vaya presentando, según su tipo._x000a_" sqref="B34 B36:B40" xr:uid="{00000000-0002-0000-0000-000001000000}"/>
    <dataValidation allowBlank="1" showInputMessage="1" showErrorMessage="1" promptTitle="Sólo si aplica" prompt="Aplica sólo para adiciones o reducciones presupuestales" sqref="E41" xr:uid="{00000000-0002-0000-0000-000002000000}"/>
    <dataValidation allowBlank="1" showInputMessage="1" showErrorMessage="1" prompt="Para prórrogas, reducciones y suspensiones._x000a__x000a_" sqref="H34" xr:uid="{00000000-0002-0000-0000-000003000000}"/>
    <dataValidation allowBlank="1" showInputMessage="1" showErrorMessage="1" promptTitle="Sólo si aplica" prompt="En caso de reducción, ingresar números negativos_x000a_" sqref="E34:E35" xr:uid="{00000000-0002-0000-0000-000004000000}"/>
    <dataValidation allowBlank="1" showInputMessage="1" showErrorMessage="1" promptTitle="Fecha inicio (DD/MM/AAAA)" prompt="Aplica para prórrogas, reducciones de plazo o suspensiones" sqref="F34:F35" xr:uid="{00000000-0002-0000-0000-000005000000}"/>
    <dataValidation allowBlank="1" showInputMessage="1" showErrorMessage="1" promptTitle="Fecha final (DD/MM/AAAA)" prompt="Aplica para prórrogas, reducciones de plazo o suspensiones" sqref="G34:G35" xr:uid="{00000000-0002-0000-0000-000006000000}"/>
    <dataValidation allowBlank="1" showInputMessage="1" showErrorMessage="1" promptTitle="Tipo de modificación" prompt="Seleccionar de la lista desplegable el tipo de modificación que corresponda." sqref="A34" xr:uid="{00000000-0002-0000-0000-000007000000}"/>
    <dataValidation allowBlank="1" showInputMessage="1" showErrorMessage="1" promptTitle="Sólo si aplica" sqref="E36:E40" xr:uid="{00000000-0002-0000-0000-000008000000}"/>
    <dataValidation allowBlank="1" showInputMessage="1" showErrorMessage="1" promptTitle="Celda formulada" prompt="No modificar_x000a_" sqref="H36:I40" xr:uid="{00000000-0002-0000-0000-000009000000}"/>
    <dataValidation allowBlank="1" showInputMessage="1" showErrorMessage="1" promptTitle="AFCJ" prompt="Administrativa, financiera, contable y jurídica" sqref="A10" xr:uid="{00000000-0002-0000-0000-00000A000000}"/>
    <dataValidation allowBlank="1" showInputMessage="1" showErrorMessage="1" promptTitle="Celda Formulada" prompt="No modificar_x000a_" sqref="J14:J15" xr:uid="{00000000-0002-0000-0000-00000B000000}"/>
    <dataValidation allowBlank="1" showInputMessage="1" showErrorMessage="1" prompt="(Incluídas prórrogas, si aplican)_x000a_" sqref="G15" xr:uid="{00000000-0002-0000-0000-00000C000000}"/>
    <dataValidation allowBlank="1" showInputMessage="1" showErrorMessage="1" prompt="(Incluídas adiciones)" sqref="G17" xr:uid="{00000000-0002-0000-0000-00000D000000}"/>
    <dataValidation allowBlank="1" showInputMessage="1" showErrorMessage="1" prompt="Como se estableció en pliegos y anexos_x000a_" sqref="C88" xr:uid="{00000000-0002-0000-0000-00000E000000}"/>
    <dataValidation allowBlank="1" showInputMessage="1" showErrorMessage="1" promptTitle="(AAAA/MM/DD)" sqref="D36:D40" xr:uid="{00000000-0002-0000-0000-00000F000000}"/>
    <dataValidation allowBlank="1" showInputMessage="1" showErrorMessage="1" promptTitle="(AAAA/MM/DD)" prompt="Ingresar fecha en el formato señalado_x000a_" sqref="D34:D35" xr:uid="{00000000-0002-0000-0000-000010000000}"/>
    <dataValidation allowBlank="1" showInputMessage="1" showErrorMessage="1" promptTitle="IMPORTANTE" prompt="Se tiene en cuenta la fecha del último reporte realizado, no la fecha de presentación del informe._x000a_" sqref="H19:I19" xr:uid="{00000000-0002-0000-0000-000011000000}"/>
    <dataValidation allowBlank="1" showInputMessage="1" showErrorMessage="1" promptTitle="Nota metodológica" prompt="Pegar las obligaciones del contratista tal y como están en los pliegos del contrato." sqref="A76" xr:uid="{00000000-0002-0000-0000-000012000000}"/>
    <dataValidation allowBlank="1" showInputMessage="1" showErrorMessage="1" promptTitle="Nota metodológica" prompt="Registrar únicamente el número de la obligación}" sqref="D76" xr:uid="{00000000-0002-0000-0000-000013000000}"/>
    <dataValidation allowBlank="1" showInputMessage="1" showErrorMessage="1" promptTitle="Instrucción" prompt="Ingresar el valor en porcentaje" sqref="I59" xr:uid="{00000000-0002-0000-0000-000014000000}"/>
    <dataValidation allowBlank="1" showInputMessage="1" showErrorMessage="1" promptTitle="Aclaración" prompt="En caso de que existan varias unidades. Si es una sola unidad se registra el 100%._x000a_" sqref="I46:I47" xr:uid="{00000000-0002-0000-0000-000015000000}"/>
    <dataValidation allowBlank="1" showInputMessage="1" showErrorMessage="1" promptTitle="Fecha corte" prompt="Es la fecha en la cual se hace el registro del avance de ejecución de tiempo" sqref="L74:L75" xr:uid="{00000000-0002-0000-0000-000016000000}"/>
  </dataValidations>
  <printOptions horizontalCentered="1"/>
  <pageMargins left="0" right="0" top="0.19685039370078741" bottom="0.39370078740157483" header="0" footer="0.19685039370078741"/>
  <pageSetup scale="63" fitToHeight="4" orientation="portrait" horizontalDpi="4294967294" r:id="rId1"/>
  <headerFooter alignWithMargins="0">
    <oddFooter xml:space="preserve">&amp;L&amp;6Código: F-ABS-18
&amp;C&amp;6Versión 00&amp;R&amp;6Página &amp;P de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0" r:id="rId4" name="Spinner 26">
              <controlPr defaultSize="0" autoPict="0">
                <anchor moveWithCells="1" sizeWithCells="1">
                  <from>
                    <xdr:col>4</xdr:col>
                    <xdr:colOff>28575</xdr:colOff>
                    <xdr:row>8</xdr:row>
                    <xdr:rowOff>9525</xdr:rowOff>
                  </from>
                  <to>
                    <xdr:col>4</xdr:col>
                    <xdr:colOff>238125</xdr:colOff>
                    <xdr:row>8</xdr:row>
                    <xdr:rowOff>209550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3</xdr:col>
                    <xdr:colOff>457200</xdr:colOff>
                    <xdr:row>16</xdr:row>
                    <xdr:rowOff>180975</xdr:rowOff>
                  </from>
                  <to>
                    <xdr:col>4</xdr:col>
                    <xdr:colOff>0</xdr:colOff>
                    <xdr:row>18</xdr:row>
                    <xdr:rowOff>9525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5</xdr:col>
                    <xdr:colOff>152400</xdr:colOff>
                    <xdr:row>16</xdr:row>
                    <xdr:rowOff>180975</xdr:rowOff>
                  </from>
                  <to>
                    <xdr:col>5</xdr:col>
                    <xdr:colOff>504825</xdr:colOff>
                    <xdr:row>18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priority="4" id="{8F95A782-0406-4B8C-B89B-1E7B18F862B2}">
            <x14:dataBar minLength="0" maxLength="100" border="1" gradient="0" direction="leftToRight">
              <x14:cfvo type="num">
                <xm:f>Datos!$C$2</xm:f>
              </x14:cfvo>
              <x14:cfvo type="num">
                <xm:f>Datos!$C$3</xm:f>
              </x14:cfvo>
              <x14:fillColor theme="4" tint="0.79998168889431442"/>
              <x14:borderColor theme="4" tint="-0.249977111117893"/>
              <x14:negativeFillColor rgb="FFFF0000"/>
              <x14:axisColor rgb="FF000000"/>
            </x14:dataBar>
          </x14:cfRule>
          <xm:sqref>J18:J19</xm:sqref>
        </x14:conditionalFormatting>
        <x14:conditionalFormatting xmlns:xm="http://schemas.microsoft.com/office/excel/2006/main">
          <x14:cfRule type="dataBar" priority="1" id="{62C3F1B9-36C2-4E8B-B4D2-832211E224F8}">
            <x14:dataBar minLength="0" maxLength="100" border="1" gradient="0" direction="leftToRight">
              <x14:cfvo type="num">
                <xm:f>Datos!$C$2</xm:f>
              </x14:cfvo>
              <x14:cfvo type="num">
                <xm:f>Datos!$C$3</xm:f>
              </x14:cfvo>
              <x14:fillColor theme="4" tint="0.79998168889431442"/>
              <x14:borderColor theme="4" tint="-0.249977111117893"/>
              <x14:negativeFillColor rgb="FFFF0000"/>
              <x14:axisColor rgb="FF000000"/>
            </x14:dataBar>
          </x14:cfRule>
          <xm:sqref>J20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7000000}">
          <x14:formula1>
            <xm:f>Datos!$A$2:$A$8</xm:f>
          </x14:formula1>
          <xm:sqref>A36:A40</xm:sqref>
        </x14:dataValidation>
        <x14:dataValidation type="list" allowBlank="1" showInputMessage="1" showErrorMessage="1" xr:uid="{00000000-0002-0000-0000-000018000000}">
          <x14:formula1>
            <xm:f>Datos!$E$2:$E$10</xm:f>
          </x14:formula1>
          <xm:sqref>D16</xm:sqref>
        </x14:dataValidation>
        <x14:dataValidation type="list" allowBlank="1" showInputMessage="1" showErrorMessage="1" xr:uid="{00000000-0002-0000-0000-000019000000}">
          <x14:formula1>
            <xm:f>Datos!$G$2:$G$7</xm:f>
          </x14:formula1>
          <xm:sqref>A48 A50 A52:A54</xm:sqref>
        </x14:dataValidation>
        <x14:dataValidation type="list" allowBlank="1" showInputMessage="1" showErrorMessage="1" xr:uid="{00000000-0002-0000-0000-00001B000000}">
          <x14:formula1>
            <xm:f>Datos!$I$2:$I$9</xm:f>
          </x14:formula1>
          <xm:sqref>H25:H28 I25:L27</xm:sqref>
        </x14:dataValidation>
        <x14:dataValidation type="list" allowBlank="1" showInputMessage="1" showErrorMessage="1" xr:uid="{00000000-0002-0000-0000-00001A000000}">
          <x14:formula1>
            <xm:f>Datos!#REF!</xm:f>
          </x14:formula1>
          <xm:sqref>K76:K84</xm:sqref>
        </x14:dataValidation>
        <x14:dataValidation type="date" allowBlank="1" showInputMessage="1" showErrorMessage="1" promptTitle="SOLO INGRESAR FECHAS" prompt="Si no aplica dejar en blanco" xr:uid="{00000000-0002-0000-0000-00001C000000}">
          <x14:formula1>
            <xm:f>Datos!B2</xm:f>
          </x14:formula1>
          <x14:formula2>
            <xm:f>Datos!B3</xm:f>
          </x14:formula2>
          <xm:sqref>F36:G40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pageSetUpPr fitToPage="1"/>
  </sheetPr>
  <dimension ref="A1:O174"/>
  <sheetViews>
    <sheetView showGridLines="0" tabSelected="1" topLeftCell="G78" zoomScale="80" zoomScaleNormal="80" workbookViewId="0">
      <selection activeCell="J100" sqref="J100"/>
    </sheetView>
  </sheetViews>
  <sheetFormatPr baseColWidth="10" defaultColWidth="11.42578125" defaultRowHeight="12.75" x14ac:dyDescent="0.2"/>
  <cols>
    <col min="1" max="1" width="18.5703125" style="31" customWidth="1"/>
    <col min="2" max="2" width="35.140625" style="31" customWidth="1"/>
    <col min="3" max="3" width="36.140625" style="31" customWidth="1"/>
    <col min="4" max="4" width="29.42578125" style="31" customWidth="1"/>
    <col min="5" max="5" width="29.28515625" style="31" customWidth="1"/>
    <col min="6" max="6" width="38.28515625" style="31" customWidth="1"/>
    <col min="7" max="8" width="33.42578125" style="31" customWidth="1"/>
    <col min="9" max="9" width="28.7109375" style="31" customWidth="1"/>
    <col min="10" max="10" width="21.42578125" style="31" customWidth="1"/>
    <col min="11" max="11" width="19.140625" style="31" customWidth="1"/>
    <col min="12" max="12" width="26" style="31" customWidth="1"/>
    <col min="13" max="13" width="11.42578125" style="31"/>
    <col min="14" max="14" width="21.42578125" style="31" customWidth="1"/>
    <col min="15" max="16384" width="11.42578125" style="31"/>
  </cols>
  <sheetData>
    <row r="1" spans="1:13" ht="20.100000000000001" customHeight="1" x14ac:dyDescent="0.2">
      <c r="A1" s="584"/>
      <c r="B1" s="584"/>
      <c r="C1" s="585"/>
      <c r="D1" s="580" t="s">
        <v>154</v>
      </c>
      <c r="E1" s="581"/>
      <c r="F1" s="581"/>
      <c r="G1" s="581"/>
      <c r="H1" s="581"/>
      <c r="I1" s="581"/>
      <c r="J1" s="582"/>
      <c r="K1" s="580"/>
      <c r="L1" s="582"/>
    </row>
    <row r="2" spans="1:13" ht="62.25" customHeight="1" x14ac:dyDescent="0.2">
      <c r="A2" s="587"/>
      <c r="B2" s="587"/>
      <c r="C2" s="588"/>
      <c r="D2" s="586"/>
      <c r="E2" s="587"/>
      <c r="F2" s="587"/>
      <c r="G2" s="587"/>
      <c r="H2" s="587"/>
      <c r="I2" s="587"/>
      <c r="J2" s="588"/>
      <c r="K2" s="586"/>
      <c r="L2" s="588"/>
    </row>
    <row r="3" spans="1:13" s="15" customFormat="1" ht="20.25" customHeight="1" x14ac:dyDescent="0.2">
      <c r="A3" s="668" t="s">
        <v>155</v>
      </c>
      <c r="B3" s="668"/>
      <c r="C3" s="668"/>
      <c r="D3" s="668"/>
      <c r="E3" s="668"/>
      <c r="F3" s="668"/>
      <c r="G3" s="668"/>
      <c r="H3" s="668"/>
      <c r="I3" s="668"/>
      <c r="J3" s="668"/>
      <c r="K3" s="668"/>
      <c r="L3" s="668"/>
      <c r="M3" s="91"/>
    </row>
    <row r="4" spans="1:13" ht="14.25" x14ac:dyDescent="0.2">
      <c r="A4" s="228"/>
      <c r="B4" s="228"/>
      <c r="C4" s="228"/>
      <c r="D4" s="228"/>
      <c r="E4" s="228"/>
      <c r="F4" s="228"/>
      <c r="G4" s="228"/>
      <c r="H4" s="228"/>
      <c r="I4" s="228"/>
      <c r="J4" s="228"/>
      <c r="K4" s="228"/>
      <c r="L4" s="228"/>
    </row>
    <row r="5" spans="1:13" ht="16.5" customHeight="1" x14ac:dyDescent="0.2">
      <c r="A5" s="674" t="str">
        <f>+'Ficha Avance'!$A$7:$L$7</f>
        <v>A. INFORMACIÓN GENERAL</v>
      </c>
      <c r="B5" s="674"/>
      <c r="C5" s="674"/>
      <c r="D5" s="674"/>
      <c r="E5" s="674"/>
      <c r="F5" s="674"/>
      <c r="G5" s="674"/>
      <c r="H5" s="674"/>
      <c r="I5" s="674"/>
      <c r="J5" s="674"/>
      <c r="K5" s="674"/>
      <c r="L5" s="674"/>
    </row>
    <row r="6" spans="1:13" ht="15" x14ac:dyDescent="0.2">
      <c r="A6" s="605" t="s">
        <v>156</v>
      </c>
      <c r="B6" s="605"/>
      <c r="C6" s="605" t="s">
        <v>157</v>
      </c>
      <c r="D6" s="605"/>
      <c r="E6" s="605"/>
      <c r="F6" s="605" t="s">
        <v>158</v>
      </c>
      <c r="G6" s="605"/>
      <c r="H6" s="605"/>
      <c r="I6" s="605"/>
      <c r="J6" s="620" t="s">
        <v>159</v>
      </c>
      <c r="K6" s="620"/>
      <c r="L6" s="620"/>
    </row>
    <row r="7" spans="1:13" ht="24.75" customHeight="1" x14ac:dyDescent="0.2">
      <c r="A7" s="605"/>
      <c r="B7" s="605"/>
      <c r="C7" s="605"/>
      <c r="D7" s="605"/>
      <c r="E7" s="605"/>
      <c r="F7" s="661" t="s">
        <v>30</v>
      </c>
      <c r="G7" s="662"/>
      <c r="H7" s="663"/>
      <c r="I7" s="229" t="s">
        <v>33</v>
      </c>
      <c r="J7" s="620"/>
      <c r="K7" s="620"/>
      <c r="L7" s="620"/>
    </row>
    <row r="8" spans="1:13" ht="29.25" customHeight="1" x14ac:dyDescent="0.2">
      <c r="A8" s="670">
        <v>46078</v>
      </c>
      <c r="B8" s="670"/>
      <c r="C8" s="671"/>
      <c r="D8" s="672"/>
      <c r="E8" s="672"/>
      <c r="F8" s="675" t="s">
        <v>344</v>
      </c>
      <c r="G8" s="676"/>
      <c r="H8" s="677"/>
      <c r="I8" s="231">
        <v>900664206</v>
      </c>
      <c r="J8" s="673">
        <v>1</v>
      </c>
      <c r="K8" s="673"/>
      <c r="L8" s="232" t="s">
        <v>43</v>
      </c>
    </row>
    <row r="9" spans="1:13" ht="11.25" customHeight="1" x14ac:dyDescent="0.2">
      <c r="A9" s="605" t="s">
        <v>160</v>
      </c>
      <c r="B9" s="605"/>
      <c r="C9" s="669" t="s">
        <v>341</v>
      </c>
      <c r="D9" s="669"/>
      <c r="E9" s="669"/>
      <c r="F9" s="669"/>
      <c r="G9" s="669"/>
      <c r="H9" s="661" t="s">
        <v>161</v>
      </c>
      <c r="I9" s="662"/>
      <c r="J9" s="662"/>
      <c r="K9" s="662"/>
      <c r="L9" s="663"/>
    </row>
    <row r="10" spans="1:13" ht="28.5" customHeight="1" x14ac:dyDescent="0.2">
      <c r="A10" s="605"/>
      <c r="B10" s="605"/>
      <c r="C10" s="669"/>
      <c r="D10" s="669"/>
      <c r="E10" s="669"/>
      <c r="F10" s="669"/>
      <c r="G10" s="669"/>
      <c r="H10" s="659" t="s">
        <v>162</v>
      </c>
      <c r="I10" s="664"/>
      <c r="J10" s="665" t="s">
        <v>339</v>
      </c>
      <c r="K10" s="665"/>
      <c r="L10" s="665"/>
    </row>
    <row r="11" spans="1:13" ht="40.5" customHeight="1" x14ac:dyDescent="0.2">
      <c r="A11" s="605"/>
      <c r="B11" s="605"/>
      <c r="C11" s="669"/>
      <c r="D11" s="669"/>
      <c r="E11" s="669"/>
      <c r="F11" s="669"/>
      <c r="G11" s="669"/>
      <c r="H11" s="659" t="s">
        <v>163</v>
      </c>
      <c r="I11" s="664"/>
      <c r="J11" s="665" t="s">
        <v>339</v>
      </c>
      <c r="K11" s="665"/>
      <c r="L11" s="665"/>
    </row>
    <row r="12" spans="1:13" ht="14.25" customHeight="1" x14ac:dyDescent="0.2">
      <c r="A12" s="659"/>
      <c r="B12" s="660"/>
      <c r="C12" s="660"/>
      <c r="D12" s="660"/>
      <c r="E12" s="660"/>
      <c r="F12" s="660"/>
      <c r="G12" s="660"/>
      <c r="H12" s="660"/>
      <c r="I12" s="660"/>
      <c r="J12" s="660"/>
      <c r="K12" s="660"/>
      <c r="L12" s="664"/>
    </row>
    <row r="13" spans="1:13" ht="80.45" customHeight="1" x14ac:dyDescent="0.2">
      <c r="A13" s="620" t="s">
        <v>164</v>
      </c>
      <c r="B13" s="620"/>
      <c r="C13" s="229" t="s">
        <v>165</v>
      </c>
      <c r="D13" s="605" t="s">
        <v>166</v>
      </c>
      <c r="E13" s="605"/>
      <c r="F13" s="229" t="s">
        <v>167</v>
      </c>
      <c r="G13" s="229" t="s">
        <v>168</v>
      </c>
      <c r="H13" s="661" t="s">
        <v>169</v>
      </c>
      <c r="I13" s="663"/>
      <c r="J13" s="235" t="s">
        <v>340</v>
      </c>
      <c r="K13" s="229" t="s">
        <v>170</v>
      </c>
      <c r="L13" s="235" t="s">
        <v>340</v>
      </c>
    </row>
    <row r="14" spans="1:13" ht="52.15" customHeight="1" x14ac:dyDescent="0.2">
      <c r="A14" s="604" t="s">
        <v>171</v>
      </c>
      <c r="B14" s="604"/>
      <c r="C14" s="234" t="s">
        <v>342</v>
      </c>
      <c r="D14" s="665" t="s">
        <v>343</v>
      </c>
      <c r="E14" s="665"/>
      <c r="F14" s="235" t="s">
        <v>336</v>
      </c>
      <c r="G14" s="334">
        <v>131970000</v>
      </c>
      <c r="H14" s="661" t="s">
        <v>55</v>
      </c>
      <c r="I14" s="663"/>
      <c r="J14" s="235" t="s">
        <v>340</v>
      </c>
      <c r="K14" s="229" t="s">
        <v>60</v>
      </c>
      <c r="L14" s="235" t="s">
        <v>340</v>
      </c>
    </row>
    <row r="15" spans="1:13" ht="24" customHeight="1" x14ac:dyDescent="0.2">
      <c r="A15" s="659"/>
      <c r="B15" s="660"/>
      <c r="C15" s="660"/>
      <c r="D15" s="660"/>
      <c r="E15" s="660"/>
      <c r="F15" s="660"/>
      <c r="G15" s="660"/>
      <c r="H15" s="660"/>
      <c r="I15" s="660"/>
      <c r="J15" s="660"/>
      <c r="K15" s="660"/>
      <c r="L15" s="664"/>
    </row>
    <row r="16" spans="1:13" ht="21.75" customHeight="1" x14ac:dyDescent="0.2">
      <c r="A16" s="652" t="s">
        <v>172</v>
      </c>
      <c r="B16" s="652"/>
      <c r="C16" s="589"/>
      <c r="D16" s="589"/>
      <c r="E16" s="589"/>
      <c r="F16" s="589"/>
      <c r="G16" s="666" t="s">
        <v>337</v>
      </c>
      <c r="H16" s="606"/>
      <c r="I16" s="606"/>
      <c r="J16" s="606"/>
      <c r="K16" s="589"/>
      <c r="L16" s="589"/>
    </row>
    <row r="17" spans="1:12" ht="21.75" customHeight="1" x14ac:dyDescent="0.2">
      <c r="A17" s="667" t="s">
        <v>173</v>
      </c>
      <c r="B17" s="667"/>
      <c r="C17" s="589"/>
      <c r="D17" s="589"/>
      <c r="E17" s="589"/>
      <c r="F17" s="589"/>
      <c r="G17" s="666" t="s">
        <v>338</v>
      </c>
      <c r="H17" s="606"/>
      <c r="I17" s="606"/>
      <c r="J17" s="606"/>
      <c r="K17" s="589"/>
      <c r="L17" s="589"/>
    </row>
    <row r="18" spans="1:12" ht="5.25" customHeight="1" x14ac:dyDescent="0.2">
      <c r="A18" s="240"/>
      <c r="B18" s="241"/>
      <c r="C18" s="241"/>
      <c r="D18" s="241"/>
      <c r="E18" s="241"/>
      <c r="F18" s="241"/>
      <c r="G18" s="241"/>
      <c r="H18" s="241"/>
      <c r="I18" s="241"/>
      <c r="J18" s="241"/>
      <c r="K18" s="241"/>
      <c r="L18" s="241"/>
    </row>
    <row r="19" spans="1:12" s="15" customFormat="1" ht="21" customHeight="1" x14ac:dyDescent="0.2">
      <c r="A19" s="625" t="s">
        <v>70</v>
      </c>
      <c r="B19" s="626"/>
      <c r="C19" s="626"/>
      <c r="D19" s="626"/>
      <c r="E19" s="626"/>
      <c r="F19" s="626"/>
      <c r="G19" s="626"/>
      <c r="H19" s="626"/>
      <c r="I19" s="626"/>
      <c r="J19" s="626"/>
      <c r="K19" s="626"/>
      <c r="L19" s="627"/>
    </row>
    <row r="20" spans="1:12" s="15" customFormat="1" ht="15.75" customHeight="1" x14ac:dyDescent="0.2">
      <c r="A20" s="607" t="s">
        <v>71</v>
      </c>
      <c r="B20" s="607" t="s">
        <v>174</v>
      </c>
      <c r="C20" s="607" t="s">
        <v>73</v>
      </c>
      <c r="D20" s="607" t="s">
        <v>68</v>
      </c>
      <c r="E20" s="607" t="s">
        <v>175</v>
      </c>
      <c r="F20" s="607" t="s">
        <v>176</v>
      </c>
      <c r="G20" s="607" t="s">
        <v>177</v>
      </c>
      <c r="H20" s="611" t="s">
        <v>178</v>
      </c>
      <c r="I20" s="612"/>
      <c r="J20" s="613"/>
      <c r="K20" s="607" t="s">
        <v>179</v>
      </c>
      <c r="L20" s="607"/>
    </row>
    <row r="21" spans="1:12" s="15" customFormat="1" ht="29.25" customHeight="1" x14ac:dyDescent="0.2">
      <c r="A21" s="607"/>
      <c r="B21" s="607"/>
      <c r="C21" s="607"/>
      <c r="D21" s="607"/>
      <c r="E21" s="628"/>
      <c r="F21" s="628"/>
      <c r="G21" s="628"/>
      <c r="H21" s="614"/>
      <c r="I21" s="615"/>
      <c r="J21" s="616"/>
      <c r="K21" s="607"/>
      <c r="L21" s="607"/>
    </row>
    <row r="22" spans="1:12" s="15" customFormat="1" ht="11.25" customHeight="1" x14ac:dyDescent="0.2">
      <c r="A22" s="242" t="s">
        <v>79</v>
      </c>
      <c r="B22" s="243">
        <v>1</v>
      </c>
      <c r="C22" s="244" t="s">
        <v>343</v>
      </c>
      <c r="D22" s="338">
        <v>46022</v>
      </c>
      <c r="E22" s="245" t="s">
        <v>95</v>
      </c>
      <c r="F22" s="339">
        <v>46022</v>
      </c>
      <c r="G22" s="339">
        <v>46053</v>
      </c>
      <c r="H22" s="608" t="s">
        <v>345</v>
      </c>
      <c r="I22" s="609">
        <f>+'Ficha Avance'!H38:I38</f>
        <v>0</v>
      </c>
      <c r="J22" s="610"/>
      <c r="K22" s="624">
        <f>+'Ficha Avance'!J38:L38</f>
        <v>0</v>
      </c>
      <c r="L22" s="624"/>
    </row>
    <row r="23" spans="1:12" s="15" customFormat="1" ht="12.75" customHeight="1" x14ac:dyDescent="0.2">
      <c r="A23" s="242" t="s">
        <v>79</v>
      </c>
      <c r="B23" s="243">
        <v>2</v>
      </c>
      <c r="C23" s="244" t="s">
        <v>343</v>
      </c>
      <c r="D23" s="338">
        <v>46052</v>
      </c>
      <c r="E23" s="245" t="s">
        <v>95</v>
      </c>
      <c r="F23" s="339">
        <v>46053</v>
      </c>
      <c r="G23" s="339">
        <v>46080</v>
      </c>
      <c r="H23" s="608" t="s">
        <v>346</v>
      </c>
      <c r="I23" s="609"/>
      <c r="J23" s="610"/>
      <c r="K23" s="624">
        <f>+'Ficha Avance'!J39:L39</f>
        <v>0</v>
      </c>
      <c r="L23" s="624"/>
    </row>
    <row r="24" spans="1:12" s="15" customFormat="1" ht="12.75" customHeight="1" x14ac:dyDescent="0.2">
      <c r="A24" s="242"/>
      <c r="B24" s="243"/>
      <c r="C24" s="244"/>
      <c r="D24" s="338"/>
      <c r="E24" s="245"/>
      <c r="F24" s="339"/>
      <c r="G24" s="339"/>
      <c r="H24" s="608"/>
      <c r="I24" s="609"/>
      <c r="J24" s="610"/>
      <c r="K24" s="624">
        <f>+'Ficha Avance'!J40:L40</f>
        <v>0</v>
      </c>
      <c r="L24" s="624"/>
    </row>
    <row r="25" spans="1:12" ht="15" x14ac:dyDescent="0.2">
      <c r="A25" s="228"/>
      <c r="B25" s="228"/>
      <c r="C25" s="228"/>
      <c r="D25" s="246" t="s">
        <v>83</v>
      </c>
      <c r="E25" s="247">
        <f>SUM(E22:E24)</f>
        <v>0</v>
      </c>
      <c r="F25" s="228"/>
      <c r="G25" s="228"/>
      <c r="H25" s="228"/>
      <c r="I25" s="228"/>
      <c r="J25" s="228"/>
      <c r="K25" s="228"/>
      <c r="L25" s="228"/>
    </row>
    <row r="26" spans="1:12" ht="5.25" customHeight="1" x14ac:dyDescent="0.2">
      <c r="A26" s="240"/>
      <c r="B26" s="241"/>
      <c r="C26" s="241"/>
      <c r="D26" s="241"/>
      <c r="E26" s="241"/>
      <c r="F26" s="241"/>
      <c r="G26" s="241"/>
      <c r="H26" s="241"/>
      <c r="I26" s="241"/>
      <c r="J26" s="241"/>
      <c r="K26" s="241"/>
      <c r="L26" s="241"/>
    </row>
    <row r="27" spans="1:12" ht="20.100000000000001" customHeight="1" x14ac:dyDescent="0.2">
      <c r="A27" s="629" t="s">
        <v>180</v>
      </c>
      <c r="B27" s="629"/>
      <c r="C27" s="629"/>
      <c r="D27" s="629"/>
      <c r="E27" s="629"/>
      <c r="F27" s="629"/>
      <c r="G27" s="629"/>
      <c r="H27" s="629"/>
      <c r="I27" s="629"/>
      <c r="J27" s="629"/>
      <c r="K27" s="629"/>
      <c r="L27" s="629"/>
    </row>
    <row r="28" spans="1:12" ht="7.15" customHeight="1" x14ac:dyDescent="0.2">
      <c r="A28" s="227"/>
      <c r="B28" s="227"/>
      <c r="C28" s="227"/>
      <c r="D28" s="248"/>
      <c r="E28" s="241"/>
      <c r="F28" s="249"/>
      <c r="G28" s="250"/>
      <c r="H28" s="250"/>
      <c r="I28" s="250"/>
      <c r="J28" s="250"/>
      <c r="K28" s="251"/>
      <c r="L28" s="251"/>
    </row>
    <row r="29" spans="1:12" ht="12.75" customHeight="1" x14ac:dyDescent="0.2">
      <c r="A29" s="252" t="s">
        <v>85</v>
      </c>
      <c r="B29" s="605" t="s">
        <v>86</v>
      </c>
      <c r="C29" s="605"/>
      <c r="D29" s="605"/>
      <c r="E29" s="605"/>
      <c r="F29" s="620" t="s">
        <v>90</v>
      </c>
      <c r="G29" s="620"/>
      <c r="H29" s="620"/>
      <c r="I29" s="620"/>
      <c r="J29" s="620"/>
      <c r="K29" s="620"/>
      <c r="L29" s="620"/>
    </row>
    <row r="30" spans="1:12" ht="12.75" customHeight="1" x14ac:dyDescent="0.2">
      <c r="A30" s="252"/>
      <c r="B30" s="229" t="s">
        <v>91</v>
      </c>
      <c r="C30" s="229" t="s">
        <v>68</v>
      </c>
      <c r="D30" s="253" t="s">
        <v>181</v>
      </c>
      <c r="E30" s="252" t="s">
        <v>88</v>
      </c>
      <c r="F30" s="230" t="s">
        <v>182</v>
      </c>
      <c r="G30" s="230" t="s">
        <v>183</v>
      </c>
      <c r="H30" s="230" t="s">
        <v>184</v>
      </c>
      <c r="I30" s="229" t="s">
        <v>185</v>
      </c>
      <c r="J30" s="229" t="s">
        <v>186</v>
      </c>
      <c r="K30" s="229" t="s">
        <v>187</v>
      </c>
      <c r="L30" s="229" t="s">
        <v>188</v>
      </c>
    </row>
    <row r="31" spans="1:12" ht="42" customHeight="1" x14ac:dyDescent="0.2">
      <c r="A31" s="233" t="s">
        <v>333</v>
      </c>
      <c r="B31" s="255">
        <v>4725</v>
      </c>
      <c r="C31" s="256">
        <v>45905</v>
      </c>
      <c r="D31" s="257" t="s">
        <v>347</v>
      </c>
      <c r="E31" s="258">
        <v>132000000</v>
      </c>
      <c r="F31" s="259" t="s">
        <v>348</v>
      </c>
      <c r="G31" s="259" t="s">
        <v>349</v>
      </c>
      <c r="H31" s="258">
        <v>131970000</v>
      </c>
      <c r="I31" s="260">
        <f t="shared" ref="I31" si="0">SUMIFS($F$46:$F$95,$A$46:$A$95,$F31,$B$46:$B$95,$A31,$C$46:$C$95,$D31)</f>
        <v>0</v>
      </c>
      <c r="J31" s="340">
        <f>IFERROR(I31/H31,0)</f>
        <v>0</v>
      </c>
      <c r="K31" s="260">
        <v>0</v>
      </c>
      <c r="L31" s="260">
        <f t="shared" ref="L31" si="1">H31-I31-K31</f>
        <v>131970000</v>
      </c>
    </row>
    <row r="32" spans="1:12" ht="38.25" customHeight="1" x14ac:dyDescent="0.2">
      <c r="A32" s="254"/>
      <c r="B32" s="255"/>
      <c r="C32" s="256"/>
      <c r="D32" s="257"/>
      <c r="E32" s="258"/>
      <c r="F32" s="259"/>
      <c r="G32" s="259"/>
      <c r="H32" s="258"/>
      <c r="I32" s="260"/>
      <c r="J32" s="261"/>
      <c r="K32" s="260"/>
      <c r="L32" s="260"/>
    </row>
    <row r="33" spans="1:12" ht="37.5" customHeight="1" x14ac:dyDescent="0.2">
      <c r="A33" s="254"/>
      <c r="B33" s="255"/>
      <c r="C33" s="256"/>
      <c r="D33" s="257"/>
      <c r="E33" s="258"/>
      <c r="F33" s="259"/>
      <c r="G33" s="259"/>
      <c r="H33" s="258"/>
      <c r="I33" s="260"/>
      <c r="J33" s="261"/>
      <c r="K33" s="260"/>
      <c r="L33" s="260"/>
    </row>
    <row r="34" spans="1:12" ht="40.5" customHeight="1" x14ac:dyDescent="0.2">
      <c r="A34" s="254"/>
      <c r="B34" s="255"/>
      <c r="C34" s="256"/>
      <c r="D34" s="257"/>
      <c r="E34" s="258"/>
      <c r="F34" s="259"/>
      <c r="G34" s="256"/>
      <c r="H34" s="258"/>
      <c r="I34" s="260"/>
      <c r="J34" s="261"/>
      <c r="K34" s="260"/>
      <c r="L34" s="260"/>
    </row>
    <row r="35" spans="1:12" ht="41.25" customHeight="1" x14ac:dyDescent="0.2">
      <c r="A35" s="254"/>
      <c r="B35" s="255"/>
      <c r="C35" s="256"/>
      <c r="D35" s="257"/>
      <c r="E35" s="258"/>
      <c r="F35" s="259"/>
      <c r="G35" s="256"/>
      <c r="H35" s="258"/>
      <c r="I35" s="260"/>
      <c r="J35" s="261"/>
      <c r="K35" s="260"/>
      <c r="L35" s="260"/>
    </row>
    <row r="36" spans="1:12" ht="41.25" customHeight="1" x14ac:dyDescent="0.2">
      <c r="A36" s="254"/>
      <c r="B36" s="255"/>
      <c r="C36" s="256"/>
      <c r="D36" s="257"/>
      <c r="E36" s="258"/>
      <c r="F36" s="259"/>
      <c r="G36" s="256"/>
      <c r="H36" s="258"/>
      <c r="I36" s="260"/>
      <c r="J36" s="261"/>
      <c r="K36" s="260"/>
      <c r="L36" s="260"/>
    </row>
    <row r="37" spans="1:12" ht="15.75" customHeight="1" x14ac:dyDescent="0.2">
      <c r="A37" s="621" t="s">
        <v>189</v>
      </c>
      <c r="B37" s="622"/>
      <c r="C37" s="622"/>
      <c r="D37" s="623"/>
      <c r="E37" s="262">
        <f>SUM(E31:E36)</f>
        <v>132000000</v>
      </c>
      <c r="F37" s="621" t="s">
        <v>190</v>
      </c>
      <c r="G37" s="623"/>
      <c r="H37" s="263">
        <f>SUM(H31:H36)</f>
        <v>131970000</v>
      </c>
      <c r="I37" s="260">
        <f>SUM(I31:I36)</f>
        <v>0</v>
      </c>
      <c r="J37" s="261">
        <f>SUM(J31:J36)</f>
        <v>0</v>
      </c>
      <c r="K37" s="260">
        <f>SUM(K31:K36)</f>
        <v>0</v>
      </c>
      <c r="L37" s="264">
        <f>SUM(L31:L36)</f>
        <v>131970000</v>
      </c>
    </row>
    <row r="38" spans="1:12" ht="12.75" customHeight="1" x14ac:dyDescent="0.2">
      <c r="A38" s="227"/>
      <c r="B38" s="227"/>
      <c r="C38" s="227"/>
      <c r="D38" s="248"/>
      <c r="E38" s="241"/>
      <c r="F38" s="249"/>
      <c r="G38" s="250"/>
      <c r="H38" s="250"/>
      <c r="I38" s="250"/>
      <c r="J38" s="250"/>
      <c r="K38" s="251"/>
      <c r="L38" s="251"/>
    </row>
    <row r="39" spans="1:12" ht="12.75" customHeight="1" x14ac:dyDescent="0.2">
      <c r="A39" s="606" t="s">
        <v>191</v>
      </c>
      <c r="B39" s="606"/>
      <c r="C39" s="606"/>
      <c r="D39" s="688">
        <f>G14</f>
        <v>131970000</v>
      </c>
      <c r="E39" s="688"/>
      <c r="F39" s="249"/>
      <c r="G39" s="606" t="str">
        <f>+'Ficha Avance'!A60</f>
        <v>Saldo por pagar a la fecha</v>
      </c>
      <c r="H39" s="606"/>
      <c r="I39" s="606"/>
      <c r="J39" s="606"/>
      <c r="K39" s="681">
        <f>D41-D42</f>
        <v>131970000</v>
      </c>
      <c r="L39" s="681"/>
    </row>
    <row r="40" spans="1:12" ht="12.75" customHeight="1" x14ac:dyDescent="0.2">
      <c r="A40" s="617" t="s">
        <v>192</v>
      </c>
      <c r="B40" s="618"/>
      <c r="C40" s="619"/>
      <c r="D40" s="590">
        <f>+E25</f>
        <v>0</v>
      </c>
      <c r="E40" s="591"/>
      <c r="F40" s="249"/>
      <c r="G40" s="606"/>
      <c r="H40" s="606"/>
      <c r="I40" s="606"/>
      <c r="J40" s="606"/>
      <c r="K40" s="681"/>
      <c r="L40" s="681"/>
    </row>
    <row r="41" spans="1:12" ht="15" x14ac:dyDescent="0.2">
      <c r="A41" s="606" t="str">
        <f>+'Ficha Avance'!G17</f>
        <v>Valor total (Incluídas adiciones)</v>
      </c>
      <c r="B41" s="606"/>
      <c r="C41" s="606"/>
      <c r="D41" s="590">
        <f>+D39+D40</f>
        <v>131970000</v>
      </c>
      <c r="E41" s="591"/>
      <c r="F41" s="228"/>
      <c r="G41" s="606"/>
      <c r="H41" s="606"/>
      <c r="I41" s="606"/>
      <c r="J41" s="606"/>
      <c r="K41" s="681"/>
      <c r="L41" s="681"/>
    </row>
    <row r="42" spans="1:12" ht="12" customHeight="1" x14ac:dyDescent="0.2">
      <c r="A42" s="606" t="str">
        <f>+'Ficha Avance'!A59:C59</f>
        <v>Total pagado a la fecha (incluido anticipo)</v>
      </c>
      <c r="B42" s="606"/>
      <c r="C42" s="606"/>
      <c r="D42" s="265">
        <f>F96</f>
        <v>0</v>
      </c>
      <c r="E42" s="337">
        <f>$H$96</f>
        <v>0</v>
      </c>
      <c r="F42" s="228"/>
      <c r="G42" s="606" t="s">
        <v>193</v>
      </c>
      <c r="H42" s="606"/>
      <c r="I42" s="606"/>
      <c r="J42" s="266">
        <f>+'Ficha Avance'!I59</f>
        <v>0</v>
      </c>
      <c r="K42" s="683">
        <f>+'Ficha Avance'!J59</f>
        <v>0</v>
      </c>
      <c r="L42" s="683"/>
    </row>
    <row r="43" spans="1:12" s="15" customFormat="1" ht="12.75" customHeight="1" x14ac:dyDescent="0.2">
      <c r="A43" s="228"/>
      <c r="B43" s="267"/>
      <c r="C43" s="228"/>
      <c r="D43" s="228"/>
      <c r="E43" s="268"/>
      <c r="F43" s="228"/>
      <c r="G43" s="228"/>
      <c r="H43" s="228"/>
      <c r="I43" s="228"/>
      <c r="J43" s="228"/>
      <c r="K43" s="228"/>
      <c r="L43" s="228"/>
    </row>
    <row r="44" spans="1:12" s="15" customFormat="1" ht="12.75" customHeight="1" x14ac:dyDescent="0.2">
      <c r="A44" s="667" t="s">
        <v>106</v>
      </c>
      <c r="B44" s="667"/>
      <c r="C44" s="667"/>
      <c r="D44" s="667"/>
      <c r="E44" s="667"/>
      <c r="F44" s="667"/>
      <c r="G44" s="667"/>
      <c r="H44" s="667"/>
      <c r="I44" s="269"/>
      <c r="J44" s="270" t="s">
        <v>194</v>
      </c>
      <c r="K44" s="271"/>
      <c r="L44" s="271"/>
    </row>
    <row r="45" spans="1:12" s="15" customFormat="1" ht="62.45" customHeight="1" x14ac:dyDescent="0.2">
      <c r="A45" s="239" t="s">
        <v>195</v>
      </c>
      <c r="B45" s="239" t="s">
        <v>196</v>
      </c>
      <c r="C45" s="239" t="s">
        <v>197</v>
      </c>
      <c r="D45" s="239" t="s">
        <v>198</v>
      </c>
      <c r="E45" s="239" t="s">
        <v>199</v>
      </c>
      <c r="F45" s="238" t="s">
        <v>200</v>
      </c>
      <c r="G45" s="238" t="s">
        <v>201</v>
      </c>
      <c r="H45" s="238" t="s">
        <v>202</v>
      </c>
      <c r="I45" s="269"/>
      <c r="J45" s="272" t="s">
        <v>203</v>
      </c>
      <c r="K45" s="239" t="s">
        <v>68</v>
      </c>
      <c r="L45" s="273" t="s">
        <v>92</v>
      </c>
    </row>
    <row r="46" spans="1:12" s="15" customFormat="1" ht="12.75" customHeight="1" x14ac:dyDescent="0.2">
      <c r="A46" s="274"/>
      <c r="B46" s="275"/>
      <c r="C46" s="276"/>
      <c r="D46" s="277"/>
      <c r="E46" s="278"/>
      <c r="F46" s="279"/>
      <c r="G46" s="280"/>
      <c r="H46" s="281">
        <f>IFERROR(F46/$D$41,0)</f>
        <v>0</v>
      </c>
      <c r="I46" s="269"/>
      <c r="J46" s="237"/>
      <c r="K46" s="282"/>
      <c r="L46" s="283"/>
    </row>
    <row r="47" spans="1:12" s="15" customFormat="1" ht="12.75" customHeight="1" x14ac:dyDescent="0.2">
      <c r="A47" s="274"/>
      <c r="B47" s="284"/>
      <c r="C47" s="276"/>
      <c r="D47" s="277"/>
      <c r="E47" s="278"/>
      <c r="F47" s="279"/>
      <c r="G47" s="280"/>
      <c r="H47" s="281">
        <f>IFERROR(F47/$D$41,0)</f>
        <v>0</v>
      </c>
      <c r="I47" s="269"/>
      <c r="J47" s="285"/>
      <c r="K47" s="282"/>
      <c r="L47" s="283"/>
    </row>
    <row r="48" spans="1:12" s="15" customFormat="1" ht="12.75" customHeight="1" x14ac:dyDescent="0.2">
      <c r="A48" s="274"/>
      <c r="B48" s="284"/>
      <c r="C48" s="276"/>
      <c r="D48" s="277"/>
      <c r="E48" s="335"/>
      <c r="F48" s="279"/>
      <c r="G48" s="280"/>
      <c r="H48" s="336">
        <f t="shared" ref="H48" si="2">IFERROR(F48/$D$41,0)</f>
        <v>0</v>
      </c>
      <c r="I48" s="269"/>
      <c r="J48" s="285"/>
      <c r="K48" s="282"/>
      <c r="L48" s="283"/>
    </row>
    <row r="49" spans="1:15" ht="15" x14ac:dyDescent="0.2">
      <c r="A49" s="289"/>
      <c r="B49" s="284"/>
      <c r="C49" s="286"/>
      <c r="D49" s="275"/>
      <c r="E49" s="286"/>
      <c r="F49" s="287"/>
      <c r="G49" s="290"/>
      <c r="H49" s="281">
        <f t="shared" ref="H49:H95" si="3">IFERROR(F49/$D$41,0)</f>
        <v>0</v>
      </c>
      <c r="I49" s="228"/>
      <c r="J49" s="285"/>
      <c r="K49" s="291"/>
      <c r="L49" s="291"/>
      <c r="O49" s="225"/>
    </row>
    <row r="50" spans="1:15" s="15" customFormat="1" ht="12.75" customHeight="1" x14ac:dyDescent="0.2">
      <c r="A50" s="274"/>
      <c r="B50" s="284"/>
      <c r="C50" s="286"/>
      <c r="D50" s="275"/>
      <c r="E50" s="286"/>
      <c r="F50" s="287"/>
      <c r="G50" s="288"/>
      <c r="H50" s="281">
        <f t="shared" si="3"/>
        <v>0</v>
      </c>
      <c r="I50" s="269"/>
      <c r="J50" s="285"/>
      <c r="K50" s="282"/>
      <c r="L50" s="283"/>
    </row>
    <row r="51" spans="1:15" s="15" customFormat="1" ht="12.75" customHeight="1" x14ac:dyDescent="0.2">
      <c r="A51" s="292"/>
      <c r="B51" s="284"/>
      <c r="C51" s="293"/>
      <c r="D51" s="275"/>
      <c r="E51" s="293"/>
      <c r="F51" s="294"/>
      <c r="G51" s="288"/>
      <c r="H51" s="281">
        <f t="shared" si="3"/>
        <v>0</v>
      </c>
      <c r="I51" s="269"/>
      <c r="J51" s="285"/>
      <c r="K51" s="282"/>
      <c r="L51" s="283"/>
    </row>
    <row r="52" spans="1:15" s="15" customFormat="1" ht="12.75" customHeight="1" x14ac:dyDescent="0.2">
      <c r="A52" s="274"/>
      <c r="B52" s="284"/>
      <c r="C52" s="286"/>
      <c r="D52" s="275"/>
      <c r="E52" s="286"/>
      <c r="F52" s="287"/>
      <c r="G52" s="288"/>
      <c r="H52" s="281">
        <f t="shared" si="3"/>
        <v>0</v>
      </c>
      <c r="I52" s="269"/>
      <c r="J52" s="285"/>
      <c r="K52" s="282"/>
      <c r="L52" s="283"/>
    </row>
    <row r="53" spans="1:15" s="15" customFormat="1" ht="12.75" customHeight="1" x14ac:dyDescent="0.2">
      <c r="A53" s="274"/>
      <c r="B53" s="284"/>
      <c r="C53" s="286"/>
      <c r="D53" s="275"/>
      <c r="E53" s="286"/>
      <c r="F53" s="287"/>
      <c r="G53" s="288"/>
      <c r="H53" s="281">
        <f t="shared" si="3"/>
        <v>0</v>
      </c>
      <c r="I53" s="269"/>
      <c r="J53" s="285"/>
      <c r="K53" s="282"/>
      <c r="L53" s="283"/>
    </row>
    <row r="54" spans="1:15" s="15" customFormat="1" ht="12.75" customHeight="1" x14ac:dyDescent="0.2">
      <c r="A54" s="274"/>
      <c r="B54" s="284"/>
      <c r="C54" s="286"/>
      <c r="D54" s="275"/>
      <c r="E54" s="286"/>
      <c r="F54" s="287"/>
      <c r="G54" s="288"/>
      <c r="H54" s="281">
        <f t="shared" si="3"/>
        <v>0</v>
      </c>
      <c r="I54" s="269"/>
      <c r="J54" s="285"/>
      <c r="K54" s="282"/>
      <c r="L54" s="283"/>
    </row>
    <row r="55" spans="1:15" s="15" customFormat="1" ht="12.75" customHeight="1" x14ac:dyDescent="0.2">
      <c r="A55" s="274"/>
      <c r="B55" s="284"/>
      <c r="C55" s="286"/>
      <c r="D55" s="275"/>
      <c r="E55" s="286"/>
      <c r="F55" s="287"/>
      <c r="G55" s="288"/>
      <c r="H55" s="281">
        <f t="shared" si="3"/>
        <v>0</v>
      </c>
      <c r="I55" s="269"/>
      <c r="J55" s="285"/>
      <c r="K55" s="282"/>
      <c r="L55" s="283"/>
    </row>
    <row r="56" spans="1:15" s="15" customFormat="1" ht="12.75" customHeight="1" x14ac:dyDescent="0.2">
      <c r="A56" s="274"/>
      <c r="B56" s="284"/>
      <c r="C56" s="286"/>
      <c r="D56" s="275"/>
      <c r="E56" s="286"/>
      <c r="F56" s="287"/>
      <c r="G56" s="288"/>
      <c r="H56" s="281">
        <f t="shared" si="3"/>
        <v>0</v>
      </c>
      <c r="I56" s="269"/>
      <c r="J56" s="285"/>
      <c r="K56" s="295"/>
      <c r="L56" s="296"/>
    </row>
    <row r="57" spans="1:15" s="15" customFormat="1" ht="12.75" customHeight="1" x14ac:dyDescent="0.2">
      <c r="A57" s="274"/>
      <c r="B57" s="284"/>
      <c r="C57" s="286"/>
      <c r="D57" s="275"/>
      <c r="E57" s="286"/>
      <c r="F57" s="287"/>
      <c r="G57" s="288"/>
      <c r="H57" s="281">
        <f t="shared" si="3"/>
        <v>0</v>
      </c>
      <c r="I57" s="269"/>
      <c r="J57" s="285"/>
      <c r="K57" s="295"/>
      <c r="L57" s="296"/>
    </row>
    <row r="58" spans="1:15" s="15" customFormat="1" ht="12.75" customHeight="1" x14ac:dyDescent="0.2">
      <c r="A58" s="274"/>
      <c r="B58" s="284"/>
      <c r="C58" s="286"/>
      <c r="D58" s="275"/>
      <c r="E58" s="286"/>
      <c r="F58" s="287"/>
      <c r="G58" s="288"/>
      <c r="H58" s="281">
        <f t="shared" si="3"/>
        <v>0</v>
      </c>
      <c r="I58" s="269"/>
      <c r="J58" s="285"/>
      <c r="K58" s="295"/>
      <c r="L58" s="296"/>
    </row>
    <row r="59" spans="1:15" s="15" customFormat="1" ht="12.75" customHeight="1" x14ac:dyDescent="0.2">
      <c r="A59" s="274"/>
      <c r="B59" s="284"/>
      <c r="C59" s="286"/>
      <c r="D59" s="275"/>
      <c r="E59" s="286"/>
      <c r="F59" s="287"/>
      <c r="G59" s="288"/>
      <c r="H59" s="281">
        <f t="shared" si="3"/>
        <v>0</v>
      </c>
      <c r="I59" s="269"/>
      <c r="J59" s="285"/>
      <c r="K59" s="295"/>
      <c r="L59" s="296"/>
    </row>
    <row r="60" spans="1:15" s="15" customFormat="1" ht="12.75" customHeight="1" x14ac:dyDescent="0.2">
      <c r="A60" s="274"/>
      <c r="B60" s="284"/>
      <c r="C60" s="286"/>
      <c r="D60" s="275"/>
      <c r="E60" s="286"/>
      <c r="F60" s="287"/>
      <c r="G60" s="288"/>
      <c r="H60" s="281">
        <f t="shared" si="3"/>
        <v>0</v>
      </c>
      <c r="I60" s="269"/>
      <c r="J60" s="285"/>
      <c r="K60" s="295"/>
      <c r="L60" s="296"/>
    </row>
    <row r="61" spans="1:15" s="15" customFormat="1" ht="12.75" customHeight="1" x14ac:dyDescent="0.2">
      <c r="A61" s="274"/>
      <c r="B61" s="284"/>
      <c r="C61" s="286"/>
      <c r="D61" s="275"/>
      <c r="E61" s="286"/>
      <c r="F61" s="287"/>
      <c r="G61" s="288"/>
      <c r="H61" s="281">
        <f t="shared" si="3"/>
        <v>0</v>
      </c>
      <c r="I61" s="269"/>
      <c r="J61" s="285"/>
      <c r="K61" s="295"/>
      <c r="L61" s="296"/>
    </row>
    <row r="62" spans="1:15" s="15" customFormat="1" ht="12.75" customHeight="1" x14ac:dyDescent="0.2">
      <c r="A62" s="274"/>
      <c r="B62" s="284"/>
      <c r="C62" s="286"/>
      <c r="D62" s="275"/>
      <c r="E62" s="286"/>
      <c r="F62" s="287"/>
      <c r="G62" s="288"/>
      <c r="H62" s="281">
        <f t="shared" si="3"/>
        <v>0</v>
      </c>
      <c r="I62" s="269"/>
      <c r="J62" s="285"/>
      <c r="K62" s="295"/>
      <c r="L62" s="296"/>
    </row>
    <row r="63" spans="1:15" s="15" customFormat="1" ht="12.75" customHeight="1" x14ac:dyDescent="0.2">
      <c r="A63" s="274"/>
      <c r="B63" s="284"/>
      <c r="C63" s="286"/>
      <c r="D63" s="275"/>
      <c r="E63" s="286"/>
      <c r="F63" s="287"/>
      <c r="G63" s="288"/>
      <c r="H63" s="281">
        <f t="shared" si="3"/>
        <v>0</v>
      </c>
      <c r="I63" s="269"/>
      <c r="J63" s="285"/>
      <c r="K63" s="295"/>
      <c r="L63" s="296"/>
    </row>
    <row r="64" spans="1:15" s="15" customFormat="1" ht="12.75" customHeight="1" x14ac:dyDescent="0.2">
      <c r="A64" s="274"/>
      <c r="B64" s="284"/>
      <c r="C64" s="286"/>
      <c r="D64" s="275"/>
      <c r="E64" s="286"/>
      <c r="F64" s="287"/>
      <c r="G64" s="288"/>
      <c r="H64" s="281">
        <f t="shared" si="3"/>
        <v>0</v>
      </c>
      <c r="I64" s="269"/>
      <c r="J64" s="285"/>
      <c r="K64" s="295"/>
      <c r="L64" s="296"/>
    </row>
    <row r="65" spans="1:12" s="15" customFormat="1" ht="12.75" customHeight="1" x14ac:dyDescent="0.2">
      <c r="A65" s="274"/>
      <c r="B65" s="284"/>
      <c r="C65" s="286"/>
      <c r="D65" s="275"/>
      <c r="E65" s="286"/>
      <c r="F65" s="287"/>
      <c r="G65" s="288"/>
      <c r="H65" s="281">
        <f t="shared" si="3"/>
        <v>0</v>
      </c>
      <c r="I65" s="269"/>
      <c r="J65" s="285"/>
      <c r="K65" s="295"/>
      <c r="L65" s="296"/>
    </row>
    <row r="66" spans="1:12" s="15" customFormat="1" ht="12.75" customHeight="1" x14ac:dyDescent="0.2">
      <c r="A66" s="274"/>
      <c r="B66" s="284"/>
      <c r="C66" s="286"/>
      <c r="D66" s="275"/>
      <c r="E66" s="286"/>
      <c r="F66" s="287"/>
      <c r="G66" s="288"/>
      <c r="H66" s="281">
        <f t="shared" si="3"/>
        <v>0</v>
      </c>
      <c r="I66" s="269"/>
      <c r="J66" s="285"/>
      <c r="K66" s="295"/>
      <c r="L66" s="296"/>
    </row>
    <row r="67" spans="1:12" s="15" customFormat="1" ht="12.75" customHeight="1" x14ac:dyDescent="0.2">
      <c r="A67" s="274"/>
      <c r="B67" s="284"/>
      <c r="C67" s="286"/>
      <c r="D67" s="275"/>
      <c r="E67" s="286"/>
      <c r="F67" s="287"/>
      <c r="G67" s="288"/>
      <c r="H67" s="281">
        <f t="shared" si="3"/>
        <v>0</v>
      </c>
      <c r="I67" s="269"/>
      <c r="J67" s="285"/>
      <c r="K67" s="295"/>
      <c r="L67" s="296"/>
    </row>
    <row r="68" spans="1:12" s="15" customFormat="1" ht="12.75" customHeight="1" x14ac:dyDescent="0.2">
      <c r="A68" s="274"/>
      <c r="B68" s="284"/>
      <c r="C68" s="286"/>
      <c r="D68" s="275"/>
      <c r="E68" s="286"/>
      <c r="F68" s="287"/>
      <c r="G68" s="288"/>
      <c r="H68" s="281">
        <f t="shared" si="3"/>
        <v>0</v>
      </c>
      <c r="I68" s="269"/>
      <c r="J68" s="285"/>
      <c r="K68" s="295"/>
      <c r="L68" s="296"/>
    </row>
    <row r="69" spans="1:12" s="15" customFormat="1" ht="12.75" customHeight="1" x14ac:dyDescent="0.2">
      <c r="A69" s="274"/>
      <c r="B69" s="284"/>
      <c r="C69" s="286"/>
      <c r="D69" s="275"/>
      <c r="E69" s="286"/>
      <c r="F69" s="287"/>
      <c r="G69" s="288"/>
      <c r="H69" s="281">
        <f t="shared" si="3"/>
        <v>0</v>
      </c>
      <c r="I69" s="269"/>
      <c r="J69" s="285"/>
      <c r="K69" s="295"/>
      <c r="L69" s="296"/>
    </row>
    <row r="70" spans="1:12" s="15" customFormat="1" ht="12.75" customHeight="1" x14ac:dyDescent="0.2">
      <c r="A70" s="274"/>
      <c r="B70" s="284"/>
      <c r="C70" s="286"/>
      <c r="D70" s="275"/>
      <c r="E70" s="286"/>
      <c r="F70" s="287"/>
      <c r="G70" s="288"/>
      <c r="H70" s="281">
        <f t="shared" si="3"/>
        <v>0</v>
      </c>
      <c r="I70" s="269"/>
      <c r="J70" s="285"/>
      <c r="K70" s="295"/>
      <c r="L70" s="296"/>
    </row>
    <row r="71" spans="1:12" s="15" customFormat="1" ht="12.75" customHeight="1" x14ac:dyDescent="0.2">
      <c r="A71" s="274"/>
      <c r="B71" s="284"/>
      <c r="C71" s="286"/>
      <c r="D71" s="275"/>
      <c r="E71" s="286"/>
      <c r="F71" s="287"/>
      <c r="G71" s="288"/>
      <c r="H71" s="281">
        <f t="shared" si="3"/>
        <v>0</v>
      </c>
      <c r="I71" s="269"/>
      <c r="J71" s="285"/>
      <c r="K71" s="295"/>
      <c r="L71" s="296"/>
    </row>
    <row r="72" spans="1:12" s="15" customFormat="1" ht="12.75" customHeight="1" x14ac:dyDescent="0.2">
      <c r="A72" s="274"/>
      <c r="B72" s="284"/>
      <c r="C72" s="286"/>
      <c r="D72" s="275"/>
      <c r="E72" s="286"/>
      <c r="F72" s="287"/>
      <c r="G72" s="288"/>
      <c r="H72" s="281">
        <f t="shared" si="3"/>
        <v>0</v>
      </c>
      <c r="I72" s="269"/>
      <c r="J72" s="285"/>
      <c r="K72" s="295"/>
      <c r="L72" s="296"/>
    </row>
    <row r="73" spans="1:12" s="15" customFormat="1" ht="12.75" customHeight="1" x14ac:dyDescent="0.2">
      <c r="A73" s="274"/>
      <c r="B73" s="284"/>
      <c r="C73" s="286"/>
      <c r="D73" s="275"/>
      <c r="E73" s="286"/>
      <c r="F73" s="287"/>
      <c r="G73" s="288"/>
      <c r="H73" s="281">
        <f t="shared" si="3"/>
        <v>0</v>
      </c>
      <c r="I73" s="269"/>
      <c r="J73" s="285"/>
      <c r="K73" s="295"/>
      <c r="L73" s="296"/>
    </row>
    <row r="74" spans="1:12" s="15" customFormat="1" ht="12.75" customHeight="1" x14ac:dyDescent="0.2">
      <c r="A74" s="274"/>
      <c r="B74" s="284"/>
      <c r="C74" s="286"/>
      <c r="D74" s="275"/>
      <c r="E74" s="286"/>
      <c r="F74" s="287"/>
      <c r="G74" s="288"/>
      <c r="H74" s="281">
        <f t="shared" si="3"/>
        <v>0</v>
      </c>
      <c r="I74" s="269"/>
      <c r="J74" s="285"/>
      <c r="K74" s="295"/>
      <c r="L74" s="296"/>
    </row>
    <row r="75" spans="1:12" s="15" customFormat="1" ht="12.75" customHeight="1" x14ac:dyDescent="0.2">
      <c r="A75" s="274"/>
      <c r="B75" s="284"/>
      <c r="C75" s="286"/>
      <c r="D75" s="275"/>
      <c r="E75" s="286"/>
      <c r="F75" s="287"/>
      <c r="G75" s="288"/>
      <c r="H75" s="281">
        <f t="shared" si="3"/>
        <v>0</v>
      </c>
      <c r="I75" s="269"/>
      <c r="J75" s="285"/>
      <c r="K75" s="295"/>
      <c r="L75" s="296"/>
    </row>
    <row r="76" spans="1:12" s="15" customFormat="1" ht="12.75" customHeight="1" x14ac:dyDescent="0.2">
      <c r="A76" s="274"/>
      <c r="B76" s="284"/>
      <c r="C76" s="286"/>
      <c r="D76" s="275"/>
      <c r="E76" s="286"/>
      <c r="F76" s="287"/>
      <c r="G76" s="288"/>
      <c r="H76" s="281">
        <f t="shared" si="3"/>
        <v>0</v>
      </c>
      <c r="I76" s="269"/>
      <c r="J76" s="285"/>
      <c r="K76" s="295"/>
      <c r="L76" s="296"/>
    </row>
    <row r="77" spans="1:12" s="15" customFormat="1" ht="12.75" customHeight="1" x14ac:dyDescent="0.2">
      <c r="A77" s="274"/>
      <c r="B77" s="284"/>
      <c r="C77" s="286"/>
      <c r="D77" s="275"/>
      <c r="E77" s="286"/>
      <c r="F77" s="287"/>
      <c r="G77" s="288"/>
      <c r="H77" s="281">
        <f t="shared" si="3"/>
        <v>0</v>
      </c>
      <c r="I77" s="269"/>
      <c r="J77" s="285"/>
      <c r="K77" s="295"/>
      <c r="L77" s="296"/>
    </row>
    <row r="78" spans="1:12" s="15" customFormat="1" ht="12.75" customHeight="1" x14ac:dyDescent="0.2">
      <c r="A78" s="274"/>
      <c r="B78" s="284"/>
      <c r="C78" s="286"/>
      <c r="D78" s="275"/>
      <c r="E78" s="286"/>
      <c r="F78" s="287"/>
      <c r="G78" s="288"/>
      <c r="H78" s="281">
        <f t="shared" si="3"/>
        <v>0</v>
      </c>
      <c r="I78" s="269"/>
      <c r="J78" s="285"/>
      <c r="K78" s="295"/>
      <c r="L78" s="296"/>
    </row>
    <row r="79" spans="1:12" s="15" customFormat="1" ht="12.75" customHeight="1" x14ac:dyDescent="0.2">
      <c r="A79" s="274"/>
      <c r="B79" s="284"/>
      <c r="C79" s="286"/>
      <c r="D79" s="275"/>
      <c r="E79" s="286"/>
      <c r="F79" s="287"/>
      <c r="G79" s="288"/>
      <c r="H79" s="281">
        <f t="shared" si="3"/>
        <v>0</v>
      </c>
      <c r="I79" s="269"/>
      <c r="J79" s="285"/>
      <c r="K79" s="295"/>
      <c r="L79" s="296"/>
    </row>
    <row r="80" spans="1:12" s="15" customFormat="1" ht="12.75" customHeight="1" x14ac:dyDescent="0.2">
      <c r="A80" s="274"/>
      <c r="B80" s="284"/>
      <c r="C80" s="286"/>
      <c r="D80" s="275"/>
      <c r="E80" s="286"/>
      <c r="F80" s="287"/>
      <c r="G80" s="288"/>
      <c r="H80" s="281">
        <f t="shared" si="3"/>
        <v>0</v>
      </c>
      <c r="I80" s="269"/>
      <c r="J80" s="285"/>
      <c r="K80" s="295"/>
      <c r="L80" s="296"/>
    </row>
    <row r="81" spans="1:12" s="15" customFormat="1" ht="12.75" customHeight="1" x14ac:dyDescent="0.2">
      <c r="A81" s="274"/>
      <c r="B81" s="284"/>
      <c r="C81" s="286"/>
      <c r="D81" s="275"/>
      <c r="E81" s="286"/>
      <c r="F81" s="287"/>
      <c r="G81" s="288"/>
      <c r="H81" s="281">
        <f t="shared" si="3"/>
        <v>0</v>
      </c>
      <c r="I81" s="269"/>
      <c r="J81" s="285"/>
      <c r="K81" s="295"/>
      <c r="L81" s="296"/>
    </row>
    <row r="82" spans="1:12" s="15" customFormat="1" ht="12.75" customHeight="1" x14ac:dyDescent="0.2">
      <c r="A82" s="274"/>
      <c r="B82" s="284"/>
      <c r="C82" s="286"/>
      <c r="D82" s="275"/>
      <c r="E82" s="286"/>
      <c r="F82" s="287"/>
      <c r="G82" s="288"/>
      <c r="H82" s="281">
        <f t="shared" si="3"/>
        <v>0</v>
      </c>
      <c r="I82" s="269"/>
      <c r="J82" s="285"/>
      <c r="K82" s="295"/>
      <c r="L82" s="296"/>
    </row>
    <row r="83" spans="1:12" s="15" customFormat="1" ht="12.75" customHeight="1" x14ac:dyDescent="0.2">
      <c r="A83" s="274"/>
      <c r="B83" s="284"/>
      <c r="C83" s="286"/>
      <c r="D83" s="275"/>
      <c r="E83" s="286"/>
      <c r="F83" s="287"/>
      <c r="G83" s="288"/>
      <c r="H83" s="281">
        <f t="shared" si="3"/>
        <v>0</v>
      </c>
      <c r="I83" s="269"/>
      <c r="J83" s="285"/>
      <c r="K83" s="295"/>
      <c r="L83" s="296"/>
    </row>
    <row r="84" spans="1:12" s="15" customFormat="1" ht="12.75" customHeight="1" x14ac:dyDescent="0.2">
      <c r="A84" s="274"/>
      <c r="B84" s="284"/>
      <c r="C84" s="286"/>
      <c r="D84" s="275"/>
      <c r="E84" s="286"/>
      <c r="F84" s="287"/>
      <c r="G84" s="288"/>
      <c r="H84" s="281">
        <f t="shared" si="3"/>
        <v>0</v>
      </c>
      <c r="I84" s="269"/>
      <c r="J84" s="285"/>
      <c r="K84" s="295"/>
      <c r="L84" s="296"/>
    </row>
    <row r="85" spans="1:12" s="15" customFormat="1" ht="12.75" customHeight="1" x14ac:dyDescent="0.2">
      <c r="A85" s="274"/>
      <c r="B85" s="284"/>
      <c r="C85" s="286"/>
      <c r="D85" s="275"/>
      <c r="E85" s="286"/>
      <c r="F85" s="287"/>
      <c r="G85" s="288"/>
      <c r="H85" s="281">
        <f t="shared" si="3"/>
        <v>0</v>
      </c>
      <c r="I85" s="269"/>
      <c r="J85" s="285"/>
      <c r="K85" s="295"/>
      <c r="L85" s="296"/>
    </row>
    <row r="86" spans="1:12" s="15" customFormat="1" ht="12.75" customHeight="1" x14ac:dyDescent="0.2">
      <c r="A86" s="274"/>
      <c r="B86" s="284"/>
      <c r="C86" s="286"/>
      <c r="D86" s="275"/>
      <c r="E86" s="286"/>
      <c r="F86" s="287"/>
      <c r="G86" s="288"/>
      <c r="H86" s="281">
        <f t="shared" si="3"/>
        <v>0</v>
      </c>
      <c r="I86" s="269"/>
      <c r="J86" s="285"/>
      <c r="K86" s="295"/>
      <c r="L86" s="296"/>
    </row>
    <row r="87" spans="1:12" s="15" customFormat="1" ht="12.75" customHeight="1" x14ac:dyDescent="0.2">
      <c r="A87" s="274"/>
      <c r="B87" s="284"/>
      <c r="C87" s="286"/>
      <c r="D87" s="275"/>
      <c r="E87" s="286"/>
      <c r="F87" s="287"/>
      <c r="G87" s="288"/>
      <c r="H87" s="281">
        <f t="shared" si="3"/>
        <v>0</v>
      </c>
      <c r="I87" s="269"/>
      <c r="J87" s="285"/>
      <c r="K87" s="295"/>
      <c r="L87" s="296"/>
    </row>
    <row r="88" spans="1:12" s="15" customFormat="1" ht="12.75" customHeight="1" x14ac:dyDescent="0.2">
      <c r="A88" s="274"/>
      <c r="B88" s="284"/>
      <c r="C88" s="286"/>
      <c r="D88" s="275"/>
      <c r="E88" s="286"/>
      <c r="F88" s="287"/>
      <c r="G88" s="288"/>
      <c r="H88" s="281">
        <f t="shared" si="3"/>
        <v>0</v>
      </c>
      <c r="I88" s="269"/>
      <c r="J88" s="285"/>
      <c r="K88" s="295"/>
      <c r="L88" s="296"/>
    </row>
    <row r="89" spans="1:12" s="15" customFormat="1" ht="12.75" customHeight="1" x14ac:dyDescent="0.2">
      <c r="A89" s="274"/>
      <c r="B89" s="284"/>
      <c r="C89" s="286"/>
      <c r="D89" s="275"/>
      <c r="E89" s="286"/>
      <c r="F89" s="287"/>
      <c r="G89" s="288"/>
      <c r="H89" s="281">
        <f t="shared" si="3"/>
        <v>0</v>
      </c>
      <c r="I89" s="269"/>
      <c r="J89" s="285"/>
      <c r="K89" s="295"/>
      <c r="L89" s="296"/>
    </row>
    <row r="90" spans="1:12" s="15" customFormat="1" ht="12.75" customHeight="1" x14ac:dyDescent="0.2">
      <c r="A90" s="274"/>
      <c r="B90" s="284"/>
      <c r="C90" s="286"/>
      <c r="D90" s="275"/>
      <c r="E90" s="286"/>
      <c r="F90" s="287"/>
      <c r="G90" s="288"/>
      <c r="H90" s="281">
        <f t="shared" si="3"/>
        <v>0</v>
      </c>
      <c r="I90" s="269"/>
      <c r="J90" s="285"/>
      <c r="K90" s="295"/>
      <c r="L90" s="296"/>
    </row>
    <row r="91" spans="1:12" s="15" customFormat="1" ht="12.75" customHeight="1" x14ac:dyDescent="0.2">
      <c r="A91" s="274"/>
      <c r="B91" s="284"/>
      <c r="C91" s="286"/>
      <c r="D91" s="275"/>
      <c r="E91" s="286"/>
      <c r="F91" s="287"/>
      <c r="G91" s="288"/>
      <c r="H91" s="281">
        <f t="shared" si="3"/>
        <v>0</v>
      </c>
      <c r="I91" s="269"/>
      <c r="J91" s="285"/>
      <c r="K91" s="295"/>
      <c r="L91" s="296"/>
    </row>
    <row r="92" spans="1:12" s="15" customFormat="1" ht="12.75" customHeight="1" x14ac:dyDescent="0.2">
      <c r="A92" s="274"/>
      <c r="B92" s="284"/>
      <c r="C92" s="286"/>
      <c r="D92" s="275"/>
      <c r="E92" s="286"/>
      <c r="F92" s="287"/>
      <c r="G92" s="288"/>
      <c r="H92" s="281">
        <f t="shared" si="3"/>
        <v>0</v>
      </c>
      <c r="I92" s="269"/>
      <c r="J92" s="285"/>
      <c r="K92" s="295"/>
      <c r="L92" s="296"/>
    </row>
    <row r="93" spans="1:12" s="15" customFormat="1" ht="12.75" customHeight="1" x14ac:dyDescent="0.2">
      <c r="A93" s="274"/>
      <c r="B93" s="284"/>
      <c r="C93" s="286"/>
      <c r="D93" s="275"/>
      <c r="E93" s="286"/>
      <c r="F93" s="287"/>
      <c r="G93" s="288"/>
      <c r="H93" s="281">
        <f t="shared" si="3"/>
        <v>0</v>
      </c>
      <c r="I93" s="269"/>
      <c r="J93" s="285"/>
      <c r="K93" s="295"/>
      <c r="L93" s="296"/>
    </row>
    <row r="94" spans="1:12" s="15" customFormat="1" ht="12.75" customHeight="1" x14ac:dyDescent="0.2">
      <c r="A94" s="274"/>
      <c r="B94" s="284"/>
      <c r="C94" s="286"/>
      <c r="D94" s="275"/>
      <c r="E94" s="286"/>
      <c r="F94" s="287"/>
      <c r="G94" s="288"/>
      <c r="H94" s="281">
        <f t="shared" si="3"/>
        <v>0</v>
      </c>
      <c r="I94" s="269"/>
      <c r="J94" s="285"/>
      <c r="K94" s="295"/>
      <c r="L94" s="296"/>
    </row>
    <row r="95" spans="1:12" s="15" customFormat="1" ht="12.75" customHeight="1" x14ac:dyDescent="0.2">
      <c r="A95" s="274"/>
      <c r="B95" s="284"/>
      <c r="C95" s="286"/>
      <c r="D95" s="275"/>
      <c r="E95" s="286"/>
      <c r="F95" s="287"/>
      <c r="G95" s="288"/>
      <c r="H95" s="281">
        <f t="shared" si="3"/>
        <v>0</v>
      </c>
      <c r="I95" s="269"/>
      <c r="J95" s="285"/>
      <c r="K95" s="295"/>
      <c r="L95" s="296"/>
    </row>
    <row r="96" spans="1:12" ht="21" customHeight="1" x14ac:dyDescent="0.2">
      <c r="A96" s="634" t="str">
        <f>+'Ficha Avance'!A71:B71</f>
        <v>Total pagos SIIF</v>
      </c>
      <c r="B96" s="635"/>
      <c r="C96" s="635"/>
      <c r="D96" s="635"/>
      <c r="E96" s="636"/>
      <c r="F96" s="297">
        <f>SUM(F46:F55)</f>
        <v>0</v>
      </c>
      <c r="G96" s="298" t="s">
        <v>204</v>
      </c>
      <c r="H96" s="299">
        <f>SUM(H46:H95)</f>
        <v>0</v>
      </c>
      <c r="I96" s="228"/>
      <c r="J96" s="300" t="s">
        <v>117</v>
      </c>
      <c r="K96" s="301">
        <f>SUM(K46:K46)</f>
        <v>0</v>
      </c>
      <c r="L96" s="302">
        <f>SUM(L46:L46)</f>
        <v>0</v>
      </c>
    </row>
    <row r="97" spans="1:14" ht="33" customHeight="1" x14ac:dyDescent="0.2">
      <c r="A97" s="684" t="s">
        <v>205</v>
      </c>
      <c r="B97" s="684"/>
      <c r="C97" s="684"/>
      <c r="D97" s="684"/>
      <c r="E97" s="684"/>
      <c r="F97" s="684"/>
      <c r="G97" s="684"/>
      <c r="H97" s="684"/>
      <c r="I97" s="684"/>
      <c r="J97" s="684"/>
      <c r="K97" s="684"/>
      <c r="L97" s="684"/>
    </row>
    <row r="98" spans="1:14" ht="49.5" customHeight="1" x14ac:dyDescent="0.2">
      <c r="A98" s="678" t="s">
        <v>206</v>
      </c>
      <c r="B98" s="678"/>
      <c r="C98" s="678"/>
      <c r="D98" s="678"/>
      <c r="E98" s="678"/>
      <c r="F98" s="678"/>
      <c r="G98" s="678"/>
      <c r="H98" s="678"/>
      <c r="I98" s="678"/>
      <c r="J98" s="657"/>
      <c r="K98" s="658"/>
      <c r="L98" s="658"/>
      <c r="N98" s="225"/>
    </row>
    <row r="99" spans="1:14" ht="70.5" customHeight="1" x14ac:dyDescent="0.2">
      <c r="A99" s="682" t="s">
        <v>207</v>
      </c>
      <c r="B99" s="682"/>
      <c r="C99" s="229" t="s">
        <v>208</v>
      </c>
      <c r="D99" s="605" t="str">
        <f>+'Ficha Avance'!E74</f>
        <v>Actividades realizadas para el cumplimiento de las obligaciones 
(Soportes, entregables, productos, evidencias, etc.)</v>
      </c>
      <c r="E99" s="605"/>
      <c r="F99" s="605"/>
      <c r="G99" s="229" t="s">
        <v>209</v>
      </c>
      <c r="H99" s="303" t="s">
        <v>210</v>
      </c>
      <c r="I99" s="230" t="s">
        <v>123</v>
      </c>
      <c r="J99" s="229" t="s">
        <v>211</v>
      </c>
      <c r="K99" s="229" t="s">
        <v>197</v>
      </c>
      <c r="L99" s="229" t="s">
        <v>212</v>
      </c>
      <c r="M99" s="82"/>
    </row>
    <row r="100" spans="1:14" ht="186" customHeight="1" x14ac:dyDescent="0.2">
      <c r="A100" s="637" t="s">
        <v>351</v>
      </c>
      <c r="B100" s="638"/>
      <c r="C100" s="304" t="s">
        <v>350</v>
      </c>
      <c r="D100" s="637" t="s">
        <v>350</v>
      </c>
      <c r="E100" s="639"/>
      <c r="F100" s="638"/>
      <c r="G100" s="280" t="s">
        <v>352</v>
      </c>
      <c r="H100" s="305">
        <v>131970000</v>
      </c>
      <c r="I100" s="306" t="s">
        <v>348</v>
      </c>
      <c r="J100" s="233" t="s">
        <v>333</v>
      </c>
      <c r="K100" s="257" t="s">
        <v>347</v>
      </c>
      <c r="L100" s="307">
        <f>H100/$D$41</f>
        <v>1</v>
      </c>
      <c r="M100" s="82"/>
    </row>
    <row r="101" spans="1:14" ht="186" customHeight="1" x14ac:dyDescent="0.2">
      <c r="A101" s="341"/>
      <c r="B101" s="342"/>
      <c r="C101" s="346"/>
      <c r="D101" s="341"/>
      <c r="E101" s="267"/>
      <c r="F101" s="342"/>
      <c r="G101" s="280"/>
      <c r="H101" s="305"/>
      <c r="I101" s="259"/>
      <c r="J101" s="233"/>
      <c r="K101" s="257"/>
      <c r="L101" s="307">
        <f t="shared" ref="L101:L105" si="4">H101/$D$41</f>
        <v>0</v>
      </c>
    </row>
    <row r="102" spans="1:14" ht="186" customHeight="1" x14ac:dyDescent="0.2">
      <c r="A102" s="343"/>
      <c r="B102" s="345"/>
      <c r="C102" s="347"/>
      <c r="D102" s="343"/>
      <c r="E102" s="344"/>
      <c r="F102" s="345"/>
      <c r="G102" s="280"/>
      <c r="H102" s="305"/>
      <c r="I102" s="259"/>
      <c r="J102" s="233"/>
      <c r="K102" s="257"/>
      <c r="L102" s="307">
        <f t="shared" si="4"/>
        <v>0</v>
      </c>
    </row>
    <row r="103" spans="1:14" ht="186" customHeight="1" x14ac:dyDescent="0.2">
      <c r="A103" s="637"/>
      <c r="B103" s="638"/>
      <c r="C103" s="304"/>
      <c r="D103" s="592"/>
      <c r="E103" s="592"/>
      <c r="F103" s="592"/>
      <c r="G103" s="280"/>
      <c r="H103" s="305"/>
      <c r="I103" s="259"/>
      <c r="J103" s="233"/>
      <c r="K103" s="257"/>
      <c r="L103" s="307">
        <f t="shared" si="4"/>
        <v>0</v>
      </c>
    </row>
    <row r="104" spans="1:14" ht="186" customHeight="1" x14ac:dyDescent="0.2">
      <c r="A104" s="637"/>
      <c r="B104" s="638"/>
      <c r="C104" s="304"/>
      <c r="D104" s="592"/>
      <c r="E104" s="592"/>
      <c r="F104" s="592"/>
      <c r="G104" s="280"/>
      <c r="H104" s="305"/>
      <c r="I104" s="306"/>
      <c r="J104" s="255"/>
      <c r="K104" s="257"/>
      <c r="L104" s="307">
        <f t="shared" si="4"/>
        <v>0</v>
      </c>
    </row>
    <row r="105" spans="1:14" ht="186" customHeight="1" x14ac:dyDescent="0.2">
      <c r="A105" s="637"/>
      <c r="B105" s="638"/>
      <c r="C105" s="304"/>
      <c r="D105" s="592"/>
      <c r="E105" s="592"/>
      <c r="F105" s="592"/>
      <c r="G105" s="280"/>
      <c r="H105" s="305"/>
      <c r="I105" s="306"/>
      <c r="J105" s="255"/>
      <c r="K105" s="257"/>
      <c r="L105" s="308">
        <f t="shared" si="4"/>
        <v>0</v>
      </c>
    </row>
    <row r="106" spans="1:14" ht="186" customHeight="1" x14ac:dyDescent="0.2">
      <c r="A106" s="637"/>
      <c r="B106" s="638"/>
      <c r="C106" s="304"/>
      <c r="D106" s="592"/>
      <c r="E106" s="592"/>
      <c r="F106" s="592"/>
      <c r="G106" s="280"/>
      <c r="H106" s="305"/>
      <c r="I106" s="306"/>
      <c r="J106" s="255"/>
      <c r="K106" s="257"/>
      <c r="L106" s="308">
        <f t="shared" ref="L106" si="5">H106/$D$41</f>
        <v>0</v>
      </c>
    </row>
    <row r="107" spans="1:14" ht="186" customHeight="1" x14ac:dyDescent="0.2">
      <c r="A107" s="637"/>
      <c r="B107" s="638"/>
      <c r="C107" s="304"/>
      <c r="D107" s="592"/>
      <c r="E107" s="592"/>
      <c r="F107" s="592"/>
      <c r="G107" s="280"/>
      <c r="H107" s="305"/>
      <c r="I107" s="306"/>
      <c r="J107" s="255"/>
      <c r="K107" s="257"/>
      <c r="L107" s="308">
        <f t="shared" ref="L107" si="6">H107/$D$41</f>
        <v>0</v>
      </c>
    </row>
    <row r="108" spans="1:14" ht="186" customHeight="1" x14ac:dyDescent="0.2">
      <c r="A108" s="637"/>
      <c r="B108" s="638"/>
      <c r="C108" s="304"/>
      <c r="D108" s="592"/>
      <c r="E108" s="592"/>
      <c r="F108" s="592"/>
      <c r="G108" s="280"/>
      <c r="H108" s="305"/>
      <c r="I108" s="306"/>
      <c r="J108" s="255"/>
      <c r="K108" s="257"/>
      <c r="L108" s="308">
        <f t="shared" ref="L108:L110" si="7">H108/$D$41</f>
        <v>0</v>
      </c>
    </row>
    <row r="109" spans="1:14" ht="186" customHeight="1" x14ac:dyDescent="0.2">
      <c r="A109" s="637"/>
      <c r="B109" s="638"/>
      <c r="C109" s="304"/>
      <c r="D109" s="592"/>
      <c r="E109" s="592"/>
      <c r="F109" s="592"/>
      <c r="G109" s="280"/>
      <c r="H109" s="305"/>
      <c r="I109" s="306"/>
      <c r="J109" s="255"/>
      <c r="K109" s="257"/>
      <c r="L109" s="308">
        <f t="shared" si="7"/>
        <v>0</v>
      </c>
    </row>
    <row r="110" spans="1:14" ht="186" customHeight="1" x14ac:dyDescent="0.2">
      <c r="A110" s="637"/>
      <c r="B110" s="638"/>
      <c r="C110" s="304"/>
      <c r="D110" s="592"/>
      <c r="E110" s="592"/>
      <c r="F110" s="592"/>
      <c r="G110" s="280"/>
      <c r="H110" s="305"/>
      <c r="I110" s="306"/>
      <c r="J110" s="255"/>
      <c r="K110" s="257"/>
      <c r="L110" s="308">
        <f t="shared" si="7"/>
        <v>0</v>
      </c>
    </row>
    <row r="111" spans="1:14" ht="43.5" customHeight="1" x14ac:dyDescent="0.2">
      <c r="A111" s="685" t="s">
        <v>213</v>
      </c>
      <c r="B111" s="686"/>
      <c r="C111" s="686"/>
      <c r="D111" s="686"/>
      <c r="E111" s="686"/>
      <c r="F111" s="686"/>
      <c r="G111" s="687"/>
      <c r="H111" s="309">
        <f>SUM(H100:H110)</f>
        <v>131970000</v>
      </c>
      <c r="I111" s="685" t="s">
        <v>214</v>
      </c>
      <c r="J111" s="686"/>
      <c r="K111" s="687"/>
      <c r="L111" s="310">
        <f>SUM(L100:L110)</f>
        <v>1</v>
      </c>
    </row>
    <row r="112" spans="1:14" ht="20.45" customHeight="1" x14ac:dyDescent="0.2">
      <c r="A112" s="637"/>
      <c r="B112" s="639"/>
      <c r="C112" s="639"/>
      <c r="D112" s="639"/>
      <c r="E112" s="639"/>
      <c r="F112" s="639"/>
      <c r="G112" s="639"/>
      <c r="H112" s="639"/>
      <c r="I112" s="639"/>
      <c r="J112" s="639"/>
      <c r="K112" s="639"/>
      <c r="L112" s="638"/>
    </row>
    <row r="113" spans="1:14" ht="65.099999999999994" customHeight="1" x14ac:dyDescent="0.2">
      <c r="A113" s="640" t="s">
        <v>215</v>
      </c>
      <c r="B113" s="640"/>
      <c r="C113" s="640"/>
      <c r="D113" s="640"/>
      <c r="E113" s="640"/>
      <c r="F113" s="640"/>
      <c r="G113" s="640"/>
      <c r="H113" s="640"/>
      <c r="I113" s="640"/>
      <c r="J113" s="640"/>
      <c r="K113" s="640"/>
      <c r="L113" s="311"/>
    </row>
    <row r="114" spans="1:14" ht="13.5" customHeight="1" x14ac:dyDescent="0.2">
      <c r="A114" s="659"/>
      <c r="B114" s="660"/>
      <c r="C114" s="660"/>
      <c r="D114" s="660"/>
      <c r="E114" s="660"/>
      <c r="F114" s="660"/>
      <c r="G114" s="660"/>
      <c r="H114" s="660"/>
      <c r="I114" s="660"/>
      <c r="J114" s="660"/>
      <c r="K114" s="660"/>
      <c r="L114" s="660"/>
    </row>
    <row r="115" spans="1:14" ht="45" customHeight="1" x14ac:dyDescent="0.2">
      <c r="A115" s="641" t="s">
        <v>216</v>
      </c>
      <c r="B115" s="642"/>
      <c r="C115" s="642"/>
      <c r="D115" s="642"/>
      <c r="E115" s="642"/>
      <c r="F115" s="642"/>
      <c r="G115" s="642"/>
      <c r="H115" s="642"/>
      <c r="I115" s="642"/>
      <c r="J115" s="642"/>
      <c r="K115" s="642"/>
      <c r="L115" s="643"/>
    </row>
    <row r="116" spans="1:14" ht="39" customHeight="1" x14ac:dyDescent="0.2">
      <c r="A116" s="652" t="s">
        <v>217</v>
      </c>
      <c r="B116" s="652"/>
      <c r="C116" s="312" t="s">
        <v>42</v>
      </c>
      <c r="D116" s="313" t="s">
        <v>43</v>
      </c>
      <c r="E116" s="238" t="s">
        <v>218</v>
      </c>
      <c r="F116" s="238" t="s">
        <v>42</v>
      </c>
      <c r="G116" s="238" t="s">
        <v>43</v>
      </c>
      <c r="H116" s="593" t="s">
        <v>219</v>
      </c>
      <c r="I116" s="594"/>
      <c r="J116" s="595"/>
      <c r="K116" s="238" t="s">
        <v>42</v>
      </c>
      <c r="L116" s="312" t="s">
        <v>43</v>
      </c>
      <c r="N116" s="152"/>
    </row>
    <row r="117" spans="1:14" ht="39.75" customHeight="1" x14ac:dyDescent="0.2">
      <c r="A117" s="630" t="s">
        <v>220</v>
      </c>
      <c r="B117" s="630"/>
      <c r="C117" s="630"/>
      <c r="D117" s="630"/>
      <c r="E117" s="630"/>
      <c r="F117" s="630"/>
      <c r="G117" s="630" t="s">
        <v>221</v>
      </c>
      <c r="H117" s="630"/>
      <c r="I117" s="630"/>
      <c r="J117" s="630"/>
      <c r="K117" s="630"/>
      <c r="L117" s="630"/>
      <c r="N117" s="153"/>
    </row>
    <row r="118" spans="1:14" ht="35.25" customHeight="1" x14ac:dyDescent="0.2">
      <c r="A118" s="645" t="s">
        <v>341</v>
      </c>
      <c r="B118" s="645"/>
      <c r="C118" s="645"/>
      <c r="D118" s="645"/>
      <c r="E118" s="645"/>
      <c r="F118" s="645"/>
      <c r="G118" s="645"/>
      <c r="H118" s="645"/>
      <c r="I118" s="645"/>
      <c r="J118" s="645"/>
      <c r="K118" s="645"/>
      <c r="L118" s="645"/>
    </row>
    <row r="119" spans="1:14" ht="54.6" customHeight="1" x14ac:dyDescent="0.2">
      <c r="A119" s="630" t="s">
        <v>222</v>
      </c>
      <c r="B119" s="630"/>
      <c r="C119" s="606" t="s">
        <v>223</v>
      </c>
      <c r="D119" s="606"/>
      <c r="E119" s="314" t="s">
        <v>42</v>
      </c>
      <c r="F119" s="315" t="s">
        <v>43</v>
      </c>
      <c r="G119" s="647" t="s">
        <v>224</v>
      </c>
      <c r="H119" s="648"/>
      <c r="I119" s="648"/>
      <c r="J119" s="648"/>
      <c r="K119" s="648"/>
      <c r="L119" s="649"/>
    </row>
    <row r="120" spans="1:14" ht="36.75" customHeight="1" x14ac:dyDescent="0.2">
      <c r="A120" s="646" t="s">
        <v>225</v>
      </c>
      <c r="B120" s="646"/>
      <c r="C120" s="646"/>
      <c r="D120" s="646"/>
      <c r="E120" s="646"/>
      <c r="F120" s="646"/>
      <c r="G120" s="646"/>
      <c r="H120" s="646"/>
      <c r="I120" s="646"/>
      <c r="J120" s="646"/>
      <c r="K120" s="646"/>
      <c r="L120" s="646"/>
    </row>
    <row r="121" spans="1:14" ht="48" customHeight="1" x14ac:dyDescent="0.2">
      <c r="A121" s="596" t="s">
        <v>226</v>
      </c>
      <c r="B121" s="597"/>
      <c r="C121" s="316" t="s">
        <v>227</v>
      </c>
      <c r="D121" s="316" t="s">
        <v>228</v>
      </c>
      <c r="E121" s="316" t="s">
        <v>229</v>
      </c>
      <c r="F121" s="317" t="s">
        <v>230</v>
      </c>
      <c r="G121" s="316" t="s">
        <v>231</v>
      </c>
      <c r="H121" s="596" t="s">
        <v>232</v>
      </c>
      <c r="I121" s="597"/>
      <c r="J121" s="596" t="s">
        <v>233</v>
      </c>
      <c r="K121" s="653"/>
      <c r="L121" s="597"/>
    </row>
    <row r="122" spans="1:14" ht="36.75" customHeight="1" x14ac:dyDescent="0.2">
      <c r="A122" s="598"/>
      <c r="B122" s="599"/>
      <c r="C122" s="318"/>
      <c r="D122" s="318"/>
      <c r="E122" s="318"/>
      <c r="F122" s="318"/>
      <c r="G122" s="318"/>
      <c r="H122" s="598"/>
      <c r="I122" s="599"/>
      <c r="J122" s="654"/>
      <c r="K122" s="655"/>
      <c r="L122" s="656"/>
    </row>
    <row r="123" spans="1:14" ht="36.75" customHeight="1" x14ac:dyDescent="0.2">
      <c r="A123" s="650" t="s">
        <v>234</v>
      </c>
      <c r="B123" s="651"/>
      <c r="C123" s="651"/>
      <c r="D123" s="651"/>
      <c r="E123" s="319" t="s">
        <v>42</v>
      </c>
      <c r="F123" s="320" t="s">
        <v>43</v>
      </c>
      <c r="G123" s="321" t="s">
        <v>235</v>
      </c>
      <c r="H123" s="593"/>
      <c r="I123" s="595"/>
      <c r="J123" s="652" t="s">
        <v>236</v>
      </c>
      <c r="K123" s="652"/>
      <c r="L123" s="652"/>
    </row>
    <row r="124" spans="1:14" ht="36.75" customHeight="1" x14ac:dyDescent="0.2">
      <c r="A124" s="630" t="s">
        <v>237</v>
      </c>
      <c r="B124" s="630"/>
      <c r="C124" s="630"/>
      <c r="D124" s="630"/>
      <c r="E124" s="630"/>
      <c r="F124" s="630"/>
      <c r="G124" s="630"/>
      <c r="H124" s="630"/>
      <c r="I124" s="630"/>
      <c r="J124" s="630"/>
      <c r="K124" s="630"/>
      <c r="L124" s="630"/>
    </row>
    <row r="125" spans="1:14" ht="59.25" customHeight="1" x14ac:dyDescent="0.2">
      <c r="A125" s="644"/>
      <c r="B125" s="644"/>
      <c r="C125" s="645"/>
      <c r="D125" s="645"/>
      <c r="E125" s="645"/>
      <c r="F125" s="645"/>
      <c r="G125" s="645"/>
      <c r="H125" s="645"/>
      <c r="I125" s="645"/>
      <c r="J125" s="644"/>
      <c r="K125" s="644"/>
      <c r="L125" s="644"/>
    </row>
    <row r="126" spans="1:14" ht="27.75" customHeight="1" x14ac:dyDescent="0.2">
      <c r="A126" s="322"/>
      <c r="B126" s="228"/>
      <c r="C126" s="323" t="s">
        <v>238</v>
      </c>
      <c r="D126" s="600" t="s">
        <v>239</v>
      </c>
      <c r="E126" s="600"/>
      <c r="F126" s="600" t="s">
        <v>240</v>
      </c>
      <c r="G126" s="600"/>
      <c r="H126" s="600" t="s">
        <v>241</v>
      </c>
      <c r="I126" s="600"/>
      <c r="J126" s="324"/>
      <c r="K126" s="324"/>
      <c r="L126" s="325"/>
    </row>
    <row r="127" spans="1:14" ht="15.75" customHeight="1" x14ac:dyDescent="0.2">
      <c r="A127" s="322"/>
      <c r="B127" s="228"/>
      <c r="C127" s="631" t="s">
        <v>333</v>
      </c>
      <c r="D127" s="633" t="str">
        <f>I100</f>
        <v>61725</v>
      </c>
      <c r="E127" s="633"/>
      <c r="F127" s="632" t="str">
        <f>G100</f>
        <v>FVSH3504</v>
      </c>
      <c r="G127" s="632"/>
      <c r="H127" s="601">
        <f>H100</f>
        <v>131970000</v>
      </c>
      <c r="I127" s="602"/>
      <c r="J127" s="324"/>
      <c r="K127" s="324"/>
      <c r="L127" s="325"/>
    </row>
    <row r="128" spans="1:14" ht="14.25" customHeight="1" x14ac:dyDescent="0.2">
      <c r="A128" s="322"/>
      <c r="B128" s="228"/>
      <c r="C128" s="631"/>
      <c r="D128" s="633"/>
      <c r="E128" s="633"/>
      <c r="F128" s="632"/>
      <c r="G128" s="632"/>
      <c r="H128" s="602"/>
      <c r="I128" s="602"/>
      <c r="J128" s="326"/>
      <c r="K128" s="326"/>
      <c r="L128" s="327"/>
    </row>
    <row r="129" spans="1:12" ht="14.25" customHeight="1" x14ac:dyDescent="0.2">
      <c r="A129" s="322"/>
      <c r="B129" s="228"/>
      <c r="C129" s="631"/>
      <c r="D129" s="633">
        <f>I101</f>
        <v>0</v>
      </c>
      <c r="E129" s="633"/>
      <c r="F129" s="632">
        <f>G101</f>
        <v>0</v>
      </c>
      <c r="G129" s="632"/>
      <c r="H129" s="601">
        <f>H101</f>
        <v>0</v>
      </c>
      <c r="I129" s="602"/>
      <c r="J129" s="326"/>
      <c r="K129" s="326"/>
      <c r="L129" s="327"/>
    </row>
    <row r="130" spans="1:12" ht="18" customHeight="1" x14ac:dyDescent="0.2">
      <c r="A130" s="322"/>
      <c r="B130" s="228"/>
      <c r="C130" s="631"/>
      <c r="D130" s="633"/>
      <c r="E130" s="633"/>
      <c r="F130" s="632"/>
      <c r="G130" s="632"/>
      <c r="H130" s="602"/>
      <c r="I130" s="602"/>
      <c r="J130" s="328"/>
      <c r="K130" s="328"/>
      <c r="L130" s="329"/>
    </row>
    <row r="131" spans="1:12" ht="15" customHeight="1" x14ac:dyDescent="0.2">
      <c r="A131" s="322"/>
      <c r="B131" s="331"/>
      <c r="C131" s="631"/>
      <c r="D131" s="633">
        <f>I102</f>
        <v>0</v>
      </c>
      <c r="E131" s="633"/>
      <c r="F131" s="632">
        <f>G102</f>
        <v>0</v>
      </c>
      <c r="G131" s="632"/>
      <c r="H131" s="601">
        <f>H102</f>
        <v>0</v>
      </c>
      <c r="I131" s="602"/>
      <c r="J131" s="328"/>
      <c r="K131" s="328"/>
      <c r="L131" s="330"/>
    </row>
    <row r="132" spans="1:12" ht="14.25" customHeight="1" x14ac:dyDescent="0.2">
      <c r="A132" s="228"/>
      <c r="B132" s="228"/>
      <c r="C132" s="631"/>
      <c r="D132" s="633"/>
      <c r="E132" s="633"/>
      <c r="F132" s="632"/>
      <c r="G132" s="632"/>
      <c r="H132" s="602"/>
      <c r="I132" s="602"/>
      <c r="J132" s="328"/>
      <c r="K132" s="328"/>
      <c r="L132" s="330"/>
    </row>
    <row r="133" spans="1:12" ht="33" customHeight="1" x14ac:dyDescent="0.2">
      <c r="A133" s="228"/>
      <c r="B133" s="228"/>
      <c r="C133" s="600" t="s">
        <v>243</v>
      </c>
      <c r="D133" s="600"/>
      <c r="E133" s="600"/>
      <c r="F133" s="600"/>
      <c r="G133" s="600"/>
      <c r="H133" s="579">
        <f>SUM(H127:I132)</f>
        <v>131970000</v>
      </c>
      <c r="I133" s="579"/>
      <c r="J133" s="328"/>
      <c r="K133" s="328"/>
      <c r="L133" s="330"/>
    </row>
    <row r="134" spans="1:12" ht="24" customHeight="1" x14ac:dyDescent="0.2">
      <c r="A134" s="228"/>
      <c r="B134" s="228"/>
      <c r="C134" s="332"/>
      <c r="D134" s="332"/>
      <c r="E134" s="332"/>
      <c r="F134" s="332"/>
      <c r="G134" s="332"/>
      <c r="H134" s="332"/>
      <c r="I134" s="333"/>
      <c r="J134" s="328"/>
      <c r="K134" s="328"/>
      <c r="L134" s="330"/>
    </row>
    <row r="135" spans="1:12" ht="15" x14ac:dyDescent="0.2">
      <c r="A135" s="680" t="s">
        <v>244</v>
      </c>
      <c r="B135" s="680"/>
      <c r="C135" s="680"/>
      <c r="D135" s="680"/>
      <c r="E135" s="680"/>
      <c r="F135" s="680"/>
      <c r="G135" s="680"/>
      <c r="H135" s="680"/>
      <c r="I135" s="680"/>
      <c r="J135" s="680"/>
      <c r="K135" s="680"/>
      <c r="L135" s="680"/>
    </row>
    <row r="136" spans="1:12" ht="20.25" customHeight="1" x14ac:dyDescent="0.2">
      <c r="A136" s="605" t="s">
        <v>245</v>
      </c>
      <c r="B136" s="605"/>
      <c r="C136" s="605"/>
      <c r="D136" s="605"/>
      <c r="E136" s="605"/>
      <c r="F136" s="605"/>
      <c r="G136" s="604" t="s">
        <v>145</v>
      </c>
      <c r="H136" s="580"/>
      <c r="I136" s="581"/>
      <c r="J136" s="581"/>
      <c r="K136" s="581"/>
      <c r="L136" s="582"/>
    </row>
    <row r="137" spans="1:12" ht="52.5" customHeight="1" x14ac:dyDescent="0.2">
      <c r="A137" s="236" t="s">
        <v>146</v>
      </c>
      <c r="B137" s="603" t="s">
        <v>353</v>
      </c>
      <c r="C137" s="604"/>
      <c r="D137" s="604"/>
      <c r="E137" s="604"/>
      <c r="F137" s="604"/>
      <c r="G137" s="604"/>
      <c r="H137" s="583"/>
      <c r="I137" s="584"/>
      <c r="J137" s="584"/>
      <c r="K137" s="584"/>
      <c r="L137" s="585"/>
    </row>
    <row r="138" spans="1:12" s="95" customFormat="1" ht="60" customHeight="1" x14ac:dyDescent="0.2">
      <c r="A138" s="236" t="s">
        <v>148</v>
      </c>
      <c r="B138" s="592" t="s">
        <v>354</v>
      </c>
      <c r="C138" s="592"/>
      <c r="D138" s="592"/>
      <c r="E138" s="592"/>
      <c r="F138" s="592"/>
      <c r="G138" s="604"/>
      <c r="H138" s="586"/>
      <c r="I138" s="587"/>
      <c r="J138" s="587"/>
      <c r="K138" s="587"/>
      <c r="L138" s="588"/>
    </row>
    <row r="139" spans="1:12" ht="62.25" customHeight="1" x14ac:dyDescent="0.2">
      <c r="D139" s="94"/>
      <c r="E139" s="94"/>
      <c r="F139" s="94"/>
      <c r="G139" s="94"/>
      <c r="H139" s="94"/>
      <c r="I139" s="94"/>
      <c r="J139" s="94"/>
      <c r="K139" s="94"/>
      <c r="L139" s="94"/>
    </row>
    <row r="140" spans="1:12" ht="70.5" customHeight="1" x14ac:dyDescent="0.2">
      <c r="A140" s="679" t="s">
        <v>246</v>
      </c>
      <c r="B140" s="679"/>
      <c r="C140" s="679"/>
    </row>
    <row r="141" spans="1:12" ht="18.75" customHeight="1" x14ac:dyDescent="0.2"/>
    <row r="142" spans="1:12" ht="18.75" customHeight="1" x14ac:dyDescent="0.2"/>
    <row r="143" spans="1:12" ht="18.75" customHeight="1" x14ac:dyDescent="0.2"/>
    <row r="144" spans="1:12" ht="18.75" customHeight="1" x14ac:dyDescent="0.2"/>
    <row r="145" ht="18.75" customHeight="1" x14ac:dyDescent="0.2"/>
    <row r="146" ht="18.75"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35.25" customHeight="1" x14ac:dyDescent="0.2"/>
    <row r="154" ht="27.75" customHeight="1" x14ac:dyDescent="0.2"/>
    <row r="155" ht="27.75" customHeight="1" x14ac:dyDescent="0.2"/>
    <row r="156" ht="20.100000000000001" customHeight="1" x14ac:dyDescent="0.2"/>
    <row r="157" ht="20.100000000000001" customHeight="1" x14ac:dyDescent="0.2"/>
    <row r="158" ht="33.75"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39" customHeight="1" x14ac:dyDescent="0.2"/>
    <row r="165" ht="20.100000000000001" customHeight="1" x14ac:dyDescent="0.2"/>
    <row r="166" ht="20.100000000000001" customHeight="1" x14ac:dyDescent="0.2"/>
    <row r="167" ht="20.100000000000001" customHeight="1" x14ac:dyDescent="0.2"/>
    <row r="168" ht="38.25"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sheetData>
  <mergeCells count="145">
    <mergeCell ref="A44:H44"/>
    <mergeCell ref="A98:I98"/>
    <mergeCell ref="A140:C140"/>
    <mergeCell ref="A135:L135"/>
    <mergeCell ref="A41:C41"/>
    <mergeCell ref="A136:F136"/>
    <mergeCell ref="G117:L117"/>
    <mergeCell ref="G118:L118"/>
    <mergeCell ref="A118:F118"/>
    <mergeCell ref="A42:C42"/>
    <mergeCell ref="K39:L41"/>
    <mergeCell ref="A99:B99"/>
    <mergeCell ref="B138:F138"/>
    <mergeCell ref="K42:L42"/>
    <mergeCell ref="A97:L97"/>
    <mergeCell ref="D131:E132"/>
    <mergeCell ref="D106:F106"/>
    <mergeCell ref="D107:F107"/>
    <mergeCell ref="I111:K111"/>
    <mergeCell ref="A111:G111"/>
    <mergeCell ref="F131:G132"/>
    <mergeCell ref="C133:G133"/>
    <mergeCell ref="D39:E39"/>
    <mergeCell ref="A119:B119"/>
    <mergeCell ref="A3:L3"/>
    <mergeCell ref="A9:B11"/>
    <mergeCell ref="C9:G11"/>
    <mergeCell ref="J6:L7"/>
    <mergeCell ref="A1:C2"/>
    <mergeCell ref="F6:I6"/>
    <mergeCell ref="A8:B8"/>
    <mergeCell ref="C8:E8"/>
    <mergeCell ref="F7:H7"/>
    <mergeCell ref="J8:K8"/>
    <mergeCell ref="D1:J2"/>
    <mergeCell ref="K1:L2"/>
    <mergeCell ref="A6:B7"/>
    <mergeCell ref="C6:E7"/>
    <mergeCell ref="A5:L5"/>
    <mergeCell ref="J11:L11"/>
    <mergeCell ref="F8:H8"/>
    <mergeCell ref="J98:L98"/>
    <mergeCell ref="A116:B116"/>
    <mergeCell ref="A114:L114"/>
    <mergeCell ref="D105:F105"/>
    <mergeCell ref="C119:D119"/>
    <mergeCell ref="H9:L9"/>
    <mergeCell ref="H10:I10"/>
    <mergeCell ref="H11:I11"/>
    <mergeCell ref="H13:I13"/>
    <mergeCell ref="H14:I14"/>
    <mergeCell ref="J10:L10"/>
    <mergeCell ref="A12:L12"/>
    <mergeCell ref="D13:E13"/>
    <mergeCell ref="C17:F17"/>
    <mergeCell ref="G16:J16"/>
    <mergeCell ref="G17:J17"/>
    <mergeCell ref="K16:L16"/>
    <mergeCell ref="A15:L15"/>
    <mergeCell ref="A13:B13"/>
    <mergeCell ref="A14:B14"/>
    <mergeCell ref="D14:E14"/>
    <mergeCell ref="A16:B16"/>
    <mergeCell ref="A17:B17"/>
    <mergeCell ref="C16:F16"/>
    <mergeCell ref="A113:K113"/>
    <mergeCell ref="A112:L112"/>
    <mergeCell ref="D108:F108"/>
    <mergeCell ref="D109:F109"/>
    <mergeCell ref="D110:F110"/>
    <mergeCell ref="A117:F117"/>
    <mergeCell ref="A115:L115"/>
    <mergeCell ref="A125:L125"/>
    <mergeCell ref="A120:L120"/>
    <mergeCell ref="G119:L119"/>
    <mergeCell ref="A123:D123"/>
    <mergeCell ref="J123:L123"/>
    <mergeCell ref="A121:B121"/>
    <mergeCell ref="A122:B122"/>
    <mergeCell ref="J121:L121"/>
    <mergeCell ref="J122:L122"/>
    <mergeCell ref="A96:E96"/>
    <mergeCell ref="A103:B103"/>
    <mergeCell ref="A104:B104"/>
    <mergeCell ref="A105:B105"/>
    <mergeCell ref="A106:B106"/>
    <mergeCell ref="A107:B107"/>
    <mergeCell ref="A108:B108"/>
    <mergeCell ref="A109:B109"/>
    <mergeCell ref="A110:B110"/>
    <mergeCell ref="D100:F100"/>
    <mergeCell ref="A100:B100"/>
    <mergeCell ref="H129:I130"/>
    <mergeCell ref="H131:I132"/>
    <mergeCell ref="A124:L124"/>
    <mergeCell ref="C129:C130"/>
    <mergeCell ref="F127:G128"/>
    <mergeCell ref="F129:G130"/>
    <mergeCell ref="C127:C128"/>
    <mergeCell ref="D127:E128"/>
    <mergeCell ref="D129:E130"/>
    <mergeCell ref="F126:G126"/>
    <mergeCell ref="D126:E126"/>
    <mergeCell ref="C131:C132"/>
    <mergeCell ref="A39:C39"/>
    <mergeCell ref="F29:L29"/>
    <mergeCell ref="B29:E29"/>
    <mergeCell ref="A37:D37"/>
    <mergeCell ref="F37:G37"/>
    <mergeCell ref="K22:L22"/>
    <mergeCell ref="A19:L19"/>
    <mergeCell ref="C20:C21"/>
    <mergeCell ref="G20:G21"/>
    <mergeCell ref="F20:F21"/>
    <mergeCell ref="A20:A21"/>
    <mergeCell ref="D20:D21"/>
    <mergeCell ref="E20:E21"/>
    <mergeCell ref="A27:L27"/>
    <mergeCell ref="K23:L23"/>
    <mergeCell ref="K24:L24"/>
    <mergeCell ref="H23:J23"/>
    <mergeCell ref="H133:I133"/>
    <mergeCell ref="H136:L138"/>
    <mergeCell ref="K17:L17"/>
    <mergeCell ref="D41:E41"/>
    <mergeCell ref="D103:F103"/>
    <mergeCell ref="D104:F104"/>
    <mergeCell ref="H116:J116"/>
    <mergeCell ref="H121:I121"/>
    <mergeCell ref="H122:I122"/>
    <mergeCell ref="H123:I123"/>
    <mergeCell ref="H126:I126"/>
    <mergeCell ref="H127:I128"/>
    <mergeCell ref="B137:F137"/>
    <mergeCell ref="D99:F99"/>
    <mergeCell ref="G42:I42"/>
    <mergeCell ref="G136:G138"/>
    <mergeCell ref="K20:L21"/>
    <mergeCell ref="B20:B21"/>
    <mergeCell ref="H24:J24"/>
    <mergeCell ref="H20:J21"/>
    <mergeCell ref="A40:C40"/>
    <mergeCell ref="D40:E40"/>
    <mergeCell ref="G39:J41"/>
    <mergeCell ref="H22:J22"/>
  </mergeCells>
  <phoneticPr fontId="6" type="noConversion"/>
  <dataValidations count="12">
    <dataValidation allowBlank="1" showInputMessage="1" showErrorMessage="1" prompt="MARQUE SI o NO_x000a_" sqref="L8" xr:uid="{00000000-0002-0000-0100-000000000000}"/>
    <dataValidation allowBlank="1" showInputMessage="1" showErrorMessage="1" promptTitle="(DD/MM/AAAA)" prompt="Ingresar fecha de suscripción de la modificación" sqref="D20:D21" xr:uid="{00000000-0002-0000-0100-000001000000}"/>
    <dataValidation allowBlank="1" showInputMessage="1" showErrorMessage="1" promptTitle="Tipo de modificación" prompt="Seleccionar de la lista desplegable el tipo de modificación que corresponda." sqref="A20" xr:uid="{00000000-0002-0000-0100-000002000000}"/>
    <dataValidation allowBlank="1" showInputMessage="1" showErrorMessage="1" promptTitle="Fecha final (DD/MM/AAAA)" prompt="Aplica para prórrogas, reducciones de plazo o suspensiones" sqref="G20:G21" xr:uid="{00000000-0002-0000-0100-000003000000}"/>
    <dataValidation allowBlank="1" showInputMessage="1" showErrorMessage="1" promptTitle="Fecha inicio (DD/MM/AAAA)" prompt="Aplica para prórrogas, reducciones de plazo o suspensiones" sqref="F20:F21" xr:uid="{00000000-0002-0000-0100-000004000000}"/>
    <dataValidation allowBlank="1" showInputMessage="1" showErrorMessage="1" promptTitle="Sólo si aplica" prompt="En caso de reducción, ingresar números negativos_x000a_" sqref="E20:E21" xr:uid="{00000000-0002-0000-0100-000005000000}"/>
    <dataValidation allowBlank="1" showInputMessage="1" showErrorMessage="1" prompt="Para prórrogas, reducciones y suspensiones._x000a__x000a_" sqref="H20" xr:uid="{00000000-0002-0000-0100-000006000000}"/>
    <dataValidation allowBlank="1" showInputMessage="1" showErrorMessage="1" promptTitle="Únicamente números" prompt="Ingrese el número de la modificación, en el orden en el que se vaya presentando, según su tipo._x000a_" sqref="B20" xr:uid="{00000000-0002-0000-0100-000007000000}"/>
    <dataValidation allowBlank="1" showInputMessage="1" showErrorMessage="1" promptTitle="Origen de los datos" prompt="Los datos son arrastrados desde la Ficha de Avance" sqref="A19:L19" xr:uid="{00000000-0002-0000-0100-000008000000}"/>
    <dataValidation allowBlank="1" showInputMessage="1" showErrorMessage="1" promptTitle="Aclaración" prompt="En caso de que existan varias unidades. Si es una sola unidad se registra el 100%._x000a_" sqref="K30" xr:uid="{00000000-0002-0000-0100-000009000000}"/>
    <dataValidation type="list" allowBlank="1" showInputMessage="1" showErrorMessage="1" sqref="A46:A95 I100:I110" xr:uid="{6CCDDF9E-2217-4F27-9F0F-54D34056C07F}">
      <formula1>$F$31:$F$36</formula1>
    </dataValidation>
    <dataValidation type="list" allowBlank="1" showInputMessage="1" showErrorMessage="1" sqref="C46:C48 K100:K110" xr:uid="{ED3BF0D0-5E61-4C69-8755-816468B60342}">
      <formula1>$D$31:$D$36</formula1>
    </dataValidation>
  </dataValidations>
  <printOptions horizontalCentered="1"/>
  <pageMargins left="0.55118110236220474" right="0.35433070866141736" top="0.59055118110236227" bottom="0.59055118110236227" header="0" footer="0.31496062992125984"/>
  <pageSetup paperSize="120" scale="27" fitToHeight="3" orientation="portrait" horizontalDpi="4294967293" r:id="rId1"/>
  <rowBreaks count="1" manualBreakCount="1">
    <brk id="9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Spinner 4">
              <controlPr defaultSize="0" autoPict="0" altText="No. del pago. Si es el pago final, registrarlo en texto_x000a_">
                <anchor moveWithCells="1" sizeWithCells="1">
                  <from>
                    <xdr:col>11</xdr:col>
                    <xdr:colOff>828675</xdr:colOff>
                    <xdr:row>5</xdr:row>
                    <xdr:rowOff>9525</xdr:rowOff>
                  </from>
                  <to>
                    <xdr:col>11</xdr:col>
                    <xdr:colOff>1085850</xdr:colOff>
                    <xdr:row>6</xdr:row>
                    <xdr:rowOff>142875</xdr:rowOff>
                  </to>
                </anchor>
              </controlPr>
            </control>
          </mc:Choice>
        </mc:AlternateContent>
        <mc:AlternateContent xmlns:mc="http://schemas.openxmlformats.org/markup-compatibility/2006">
          <mc:Choice Requires="x14">
            <control shapeId="2056" r:id="rId5" name="Group Box 8">
              <controlPr defaultSize="0" autoFill="0" autoPict="0" altText="ÚLTIMO PAGO">
                <anchor moveWithCells="1">
                  <from>
                    <xdr:col>11</xdr:col>
                    <xdr:colOff>400050</xdr:colOff>
                    <xdr:row>7</xdr:row>
                    <xdr:rowOff>28575</xdr:rowOff>
                  </from>
                  <to>
                    <xdr:col>11</xdr:col>
                    <xdr:colOff>1428750</xdr:colOff>
                    <xdr:row>7</xdr:row>
                    <xdr:rowOff>333375</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2</xdr:col>
                    <xdr:colOff>123825</xdr:colOff>
                    <xdr:row>115</xdr:row>
                    <xdr:rowOff>76200</xdr:rowOff>
                  </from>
                  <to>
                    <xdr:col>2</xdr:col>
                    <xdr:colOff>342900</xdr:colOff>
                    <xdr:row>115</xdr:row>
                    <xdr:rowOff>361950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3</xdr:col>
                    <xdr:colOff>152400</xdr:colOff>
                    <xdr:row>115</xdr:row>
                    <xdr:rowOff>66675</xdr:rowOff>
                  </from>
                  <to>
                    <xdr:col>3</xdr:col>
                    <xdr:colOff>371475</xdr:colOff>
                    <xdr:row>115</xdr:row>
                    <xdr:rowOff>361950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5</xdr:col>
                    <xdr:colOff>695325</xdr:colOff>
                    <xdr:row>115</xdr:row>
                    <xdr:rowOff>76200</xdr:rowOff>
                  </from>
                  <to>
                    <xdr:col>5</xdr:col>
                    <xdr:colOff>904875</xdr:colOff>
                    <xdr:row>115</xdr:row>
                    <xdr:rowOff>361950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6</xdr:col>
                    <xdr:colOff>657225</xdr:colOff>
                    <xdr:row>115</xdr:row>
                    <xdr:rowOff>57150</xdr:rowOff>
                  </from>
                  <to>
                    <xdr:col>6</xdr:col>
                    <xdr:colOff>866775</xdr:colOff>
                    <xdr:row>115</xdr:row>
                    <xdr:rowOff>352425</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10</xdr:col>
                    <xdr:colOff>628650</xdr:colOff>
                    <xdr:row>115</xdr:row>
                    <xdr:rowOff>66675</xdr:rowOff>
                  </from>
                  <to>
                    <xdr:col>10</xdr:col>
                    <xdr:colOff>838200</xdr:colOff>
                    <xdr:row>115</xdr:row>
                    <xdr:rowOff>352425</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11</xdr:col>
                    <xdr:colOff>161925</xdr:colOff>
                    <xdr:row>115</xdr:row>
                    <xdr:rowOff>76200</xdr:rowOff>
                  </from>
                  <to>
                    <xdr:col>11</xdr:col>
                    <xdr:colOff>371475</xdr:colOff>
                    <xdr:row>115</xdr:row>
                    <xdr:rowOff>361950</xdr:rowOff>
                  </to>
                </anchor>
              </controlPr>
            </control>
          </mc:Choice>
        </mc:AlternateContent>
        <mc:AlternateContent xmlns:mc="http://schemas.openxmlformats.org/markup-compatibility/2006">
          <mc:Choice Requires="x14">
            <control shapeId="2077" r:id="rId12" name="Check Box 29">
              <controlPr defaultSize="0" autoFill="0" autoLine="0" autoPict="0">
                <anchor moveWithCells="1">
                  <from>
                    <xdr:col>5</xdr:col>
                    <xdr:colOff>228600</xdr:colOff>
                    <xdr:row>120</xdr:row>
                    <xdr:rowOff>0</xdr:rowOff>
                  </from>
                  <to>
                    <xdr:col>5</xdr:col>
                    <xdr:colOff>447675</xdr:colOff>
                    <xdr:row>120</xdr:row>
                    <xdr:rowOff>295275</xdr:rowOff>
                  </to>
                </anchor>
              </controlPr>
            </control>
          </mc:Choice>
        </mc:AlternateContent>
        <mc:AlternateContent xmlns:mc="http://schemas.openxmlformats.org/markup-compatibility/2006">
          <mc:Choice Requires="x14">
            <control shapeId="2078" r:id="rId13" name="Check Box 30">
              <controlPr defaultSize="0" autoFill="0" autoLine="0" autoPict="0">
                <anchor moveWithCells="1">
                  <from>
                    <xdr:col>5</xdr:col>
                    <xdr:colOff>276225</xdr:colOff>
                    <xdr:row>120</xdr:row>
                    <xdr:rowOff>0</xdr:rowOff>
                  </from>
                  <to>
                    <xdr:col>5</xdr:col>
                    <xdr:colOff>495300</xdr:colOff>
                    <xdr:row>120</xdr:row>
                    <xdr:rowOff>295275</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4</xdr:col>
                    <xdr:colOff>219075</xdr:colOff>
                    <xdr:row>118</xdr:row>
                    <xdr:rowOff>190500</xdr:rowOff>
                  </from>
                  <to>
                    <xdr:col>4</xdr:col>
                    <xdr:colOff>438150</xdr:colOff>
                    <xdr:row>118</xdr:row>
                    <xdr:rowOff>476250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5</xdr:col>
                    <xdr:colOff>238125</xdr:colOff>
                    <xdr:row>118</xdr:row>
                    <xdr:rowOff>180975</xdr:rowOff>
                  </from>
                  <to>
                    <xdr:col>5</xdr:col>
                    <xdr:colOff>457200</xdr:colOff>
                    <xdr:row>118</xdr:row>
                    <xdr:rowOff>476250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4</xdr:col>
                    <xdr:colOff>228600</xdr:colOff>
                    <xdr:row>122</xdr:row>
                    <xdr:rowOff>95250</xdr:rowOff>
                  </from>
                  <to>
                    <xdr:col>4</xdr:col>
                    <xdr:colOff>447675</xdr:colOff>
                    <xdr:row>122</xdr:row>
                    <xdr:rowOff>381000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5</xdr:col>
                    <xdr:colOff>276225</xdr:colOff>
                    <xdr:row>122</xdr:row>
                    <xdr:rowOff>66675</xdr:rowOff>
                  </from>
                  <to>
                    <xdr:col>5</xdr:col>
                    <xdr:colOff>495300</xdr:colOff>
                    <xdr:row>122</xdr:row>
                    <xdr:rowOff>361950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6</xdr:col>
                    <xdr:colOff>228600</xdr:colOff>
                    <xdr:row>120</xdr:row>
                    <xdr:rowOff>0</xdr:rowOff>
                  </from>
                  <to>
                    <xdr:col>6</xdr:col>
                    <xdr:colOff>447675</xdr:colOff>
                    <xdr:row>120</xdr:row>
                    <xdr:rowOff>295275</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9</xdr:col>
                    <xdr:colOff>276225</xdr:colOff>
                    <xdr:row>120</xdr:row>
                    <xdr:rowOff>0</xdr:rowOff>
                  </from>
                  <to>
                    <xdr:col>9</xdr:col>
                    <xdr:colOff>495300</xdr:colOff>
                    <xdr:row>120</xdr:row>
                    <xdr:rowOff>295275</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7</xdr:col>
                    <xdr:colOff>276225</xdr:colOff>
                    <xdr:row>120</xdr:row>
                    <xdr:rowOff>0</xdr:rowOff>
                  </from>
                  <to>
                    <xdr:col>7</xdr:col>
                    <xdr:colOff>495300</xdr:colOff>
                    <xdr:row>120</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A000000}">
          <x14:formula1>
            <xm:f>Datos!$A$13:$A$14</xm:f>
          </x14:formula1>
          <xm:sqref>A14</xm:sqref>
        </x14:dataValidation>
        <x14:dataValidation type="list" allowBlank="1" showInputMessage="1" showErrorMessage="1" xr:uid="{7BBC5FC4-FA06-4B9E-A81D-9CE4F35E745D}">
          <x14:formula1>
            <xm:f>Datos!$G$17:$G$20</xm:f>
          </x14:formula1>
          <xm:sqref>A24</xm:sqref>
        </x14:dataValidation>
        <x14:dataValidation type="list" allowBlank="1" showInputMessage="1" showErrorMessage="1" xr:uid="{51668EBF-BC4B-4123-968F-CAF5291C4493}">
          <x14:formula1>
            <xm:f>Datos!$G$2:$G$14</xm:f>
          </x14:formula1>
          <xm:sqref>A31:A36 B46:B95 J100:J110</xm:sqref>
        </x14:dataValidation>
        <x14:dataValidation type="list" allowBlank="1" showInputMessage="1" showErrorMessage="1" xr:uid="{4D9EEE81-B88A-4737-8B0B-92022177DCD5}">
          <x14:formula1>
            <xm:f>Datos!$G$17:$G$24</xm:f>
          </x14:formula1>
          <xm:sqref>A22:A23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D7032-C337-4549-B534-70358E563625}">
  <dimension ref="A1:K16"/>
  <sheetViews>
    <sheetView workbookViewId="0">
      <selection activeCell="A122" sqref="A122:K122"/>
    </sheetView>
  </sheetViews>
  <sheetFormatPr baseColWidth="10" defaultColWidth="11.42578125" defaultRowHeight="12.75" x14ac:dyDescent="0.2"/>
  <cols>
    <col min="5" max="5" width="25" customWidth="1"/>
    <col min="8" max="8" width="18.7109375" customWidth="1"/>
    <col min="11" max="11" width="37.5703125" customWidth="1"/>
  </cols>
  <sheetData>
    <row r="1" spans="1:11" x14ac:dyDescent="0.2">
      <c r="A1" s="706"/>
      <c r="B1" s="706"/>
      <c r="C1" s="706"/>
      <c r="D1" s="707" t="s">
        <v>154</v>
      </c>
      <c r="E1" s="603"/>
      <c r="F1" s="603"/>
      <c r="G1" s="603"/>
      <c r="H1" s="603"/>
      <c r="I1" s="603"/>
      <c r="J1" s="603"/>
      <c r="K1" s="603"/>
    </row>
    <row r="2" spans="1:11" ht="104.45" customHeight="1" x14ac:dyDescent="0.2">
      <c r="A2" s="706"/>
      <c r="B2" s="706"/>
      <c r="C2" s="706"/>
      <c r="D2" s="708"/>
      <c r="E2" s="603"/>
      <c r="F2" s="603"/>
      <c r="G2" s="603"/>
      <c r="H2" s="603"/>
      <c r="I2" s="603"/>
      <c r="J2" s="603"/>
      <c r="K2" s="603"/>
    </row>
    <row r="3" spans="1:11" ht="20.25" x14ac:dyDescent="0.2">
      <c r="A3" s="709" t="s">
        <v>155</v>
      </c>
      <c r="B3" s="709"/>
      <c r="C3" s="709"/>
      <c r="D3" s="710"/>
      <c r="E3" s="710"/>
      <c r="F3" s="710"/>
      <c r="G3" s="710"/>
      <c r="H3" s="710"/>
      <c r="I3" s="710"/>
      <c r="J3" s="710"/>
      <c r="K3" s="710"/>
    </row>
    <row r="4" spans="1:11" x14ac:dyDescent="0.2">
      <c r="A4" s="711" t="str">
        <f>+'Ficha Avance'!$A$7:$L$7</f>
        <v>A. INFORMACIÓN GENERAL</v>
      </c>
      <c r="B4" s="711"/>
      <c r="C4" s="711"/>
      <c r="D4" s="711"/>
      <c r="E4" s="711"/>
      <c r="F4" s="711"/>
      <c r="G4" s="711"/>
      <c r="H4" s="711"/>
      <c r="I4" s="711"/>
      <c r="J4" s="711"/>
      <c r="K4" s="711"/>
    </row>
    <row r="5" spans="1:11" x14ac:dyDescent="0.2">
      <c r="A5" s="694" t="s">
        <v>156</v>
      </c>
      <c r="B5" s="694"/>
      <c r="C5" s="694" t="s">
        <v>247</v>
      </c>
      <c r="D5" s="694"/>
      <c r="E5" s="694"/>
      <c r="F5" s="694" t="s">
        <v>158</v>
      </c>
      <c r="G5" s="694"/>
      <c r="H5" s="694"/>
      <c r="I5" s="712" t="s">
        <v>248</v>
      </c>
      <c r="J5" s="713"/>
      <c r="K5" s="716"/>
    </row>
    <row r="6" spans="1:11" ht="30.6" customHeight="1" x14ac:dyDescent="0.2">
      <c r="A6" s="694"/>
      <c r="B6" s="694"/>
      <c r="C6" s="694"/>
      <c r="D6" s="694"/>
      <c r="E6" s="694"/>
      <c r="F6" s="694" t="s">
        <v>30</v>
      </c>
      <c r="G6" s="694"/>
      <c r="H6" s="143" t="s">
        <v>33</v>
      </c>
      <c r="I6" s="714"/>
      <c r="J6" s="715"/>
      <c r="K6" s="717"/>
    </row>
    <row r="7" spans="1:11" ht="36.6" customHeight="1" x14ac:dyDescent="0.2">
      <c r="A7" s="689">
        <v>45279</v>
      </c>
      <c r="B7" s="689"/>
      <c r="C7" s="690"/>
      <c r="D7" s="691"/>
      <c r="E7" s="691"/>
      <c r="F7" s="692"/>
      <c r="G7" s="692"/>
      <c r="H7" s="149"/>
      <c r="I7" s="693"/>
      <c r="J7" s="693"/>
      <c r="K7" s="146"/>
    </row>
    <row r="8" spans="1:11" x14ac:dyDescent="0.2">
      <c r="A8" s="694" t="s">
        <v>160</v>
      </c>
      <c r="B8" s="694"/>
      <c r="C8" s="695"/>
      <c r="D8" s="695"/>
      <c r="E8" s="695"/>
      <c r="F8" s="695"/>
      <c r="G8" s="695"/>
      <c r="H8" s="694" t="s">
        <v>161</v>
      </c>
      <c r="I8" s="694"/>
      <c r="J8" s="694"/>
      <c r="K8" s="694"/>
    </row>
    <row r="9" spans="1:11" x14ac:dyDescent="0.2">
      <c r="A9" s="694"/>
      <c r="B9" s="694"/>
      <c r="C9" s="695"/>
      <c r="D9" s="695"/>
      <c r="E9" s="695"/>
      <c r="F9" s="695"/>
      <c r="G9" s="695"/>
      <c r="H9" s="144" t="s">
        <v>162</v>
      </c>
      <c r="I9" s="692"/>
      <c r="J9" s="692"/>
      <c r="K9" s="692"/>
    </row>
    <row r="10" spans="1:11" x14ac:dyDescent="0.2">
      <c r="A10" s="694"/>
      <c r="B10" s="694"/>
      <c r="C10" s="695"/>
      <c r="D10" s="695"/>
      <c r="E10" s="695"/>
      <c r="F10" s="695"/>
      <c r="G10" s="695"/>
      <c r="H10" s="144" t="s">
        <v>163</v>
      </c>
      <c r="I10" s="692"/>
      <c r="J10" s="692"/>
      <c r="K10" s="692"/>
    </row>
    <row r="11" spans="1:11" x14ac:dyDescent="0.2">
      <c r="A11" s="699"/>
      <c r="B11" s="700"/>
      <c r="C11" s="700"/>
      <c r="D11" s="700"/>
      <c r="E11" s="700"/>
      <c r="F11" s="700"/>
      <c r="G11" s="700"/>
      <c r="H11" s="700"/>
      <c r="I11" s="700"/>
      <c r="J11" s="700"/>
      <c r="K11" s="701"/>
    </row>
    <row r="12" spans="1:11" ht="38.450000000000003" customHeight="1" x14ac:dyDescent="0.2">
      <c r="A12" s="702" t="s">
        <v>164</v>
      </c>
      <c r="B12" s="702"/>
      <c r="C12" s="143" t="s">
        <v>165</v>
      </c>
      <c r="D12" s="694" t="s">
        <v>166</v>
      </c>
      <c r="E12" s="694"/>
      <c r="F12" s="694" t="s">
        <v>167</v>
      </c>
      <c r="G12" s="694"/>
      <c r="H12" s="143" t="s">
        <v>169</v>
      </c>
      <c r="I12" s="147"/>
      <c r="J12" s="143" t="s">
        <v>170</v>
      </c>
      <c r="K12" s="148"/>
    </row>
    <row r="13" spans="1:11" ht="28.9" customHeight="1" x14ac:dyDescent="0.2">
      <c r="A13" s="703" t="s">
        <v>171</v>
      </c>
      <c r="B13" s="703"/>
      <c r="C13" s="145"/>
      <c r="D13" s="692"/>
      <c r="E13" s="692"/>
      <c r="F13" s="704"/>
      <c r="G13" s="704"/>
      <c r="H13" s="143" t="s">
        <v>55</v>
      </c>
      <c r="I13" s="147"/>
      <c r="J13" s="143" t="s">
        <v>60</v>
      </c>
      <c r="K13" s="148"/>
    </row>
    <row r="14" spans="1:11" x14ac:dyDescent="0.2">
      <c r="A14" s="699"/>
      <c r="B14" s="700"/>
      <c r="C14" s="700"/>
      <c r="D14" s="700"/>
      <c r="E14" s="700"/>
      <c r="F14" s="700"/>
      <c r="G14" s="700"/>
      <c r="H14" s="700"/>
      <c r="I14" s="700"/>
      <c r="J14" s="700"/>
      <c r="K14" s="701"/>
    </row>
    <row r="15" spans="1:11" x14ac:dyDescent="0.2">
      <c r="A15" s="705" t="s">
        <v>172</v>
      </c>
      <c r="B15" s="705"/>
      <c r="C15" s="697"/>
      <c r="D15" s="697"/>
      <c r="E15" s="697"/>
      <c r="F15" s="697"/>
      <c r="G15" s="698" t="s">
        <v>249</v>
      </c>
      <c r="H15" s="698"/>
      <c r="I15" s="698"/>
      <c r="J15" s="697"/>
      <c r="K15" s="697"/>
    </row>
    <row r="16" spans="1:11" x14ac:dyDescent="0.2">
      <c r="A16" s="696" t="s">
        <v>250</v>
      </c>
      <c r="B16" s="696"/>
      <c r="C16" s="697"/>
      <c r="D16" s="697"/>
      <c r="E16" s="697"/>
      <c r="F16" s="697"/>
      <c r="G16" s="698" t="s">
        <v>251</v>
      </c>
      <c r="H16" s="698"/>
      <c r="I16" s="698"/>
      <c r="J16" s="697"/>
      <c r="K16" s="697"/>
    </row>
  </sheetData>
  <mergeCells count="35">
    <mergeCell ref="A1:C2"/>
    <mergeCell ref="D1:K2"/>
    <mergeCell ref="A3:K3"/>
    <mergeCell ref="A4:K4"/>
    <mergeCell ref="A5:B6"/>
    <mergeCell ref="C5:E6"/>
    <mergeCell ref="F5:H5"/>
    <mergeCell ref="F6:G6"/>
    <mergeCell ref="I5:J6"/>
    <mergeCell ref="K5:K6"/>
    <mergeCell ref="A16:B16"/>
    <mergeCell ref="C16:F16"/>
    <mergeCell ref="G16:I16"/>
    <mergeCell ref="J16:K16"/>
    <mergeCell ref="A11:K11"/>
    <mergeCell ref="A12:B12"/>
    <mergeCell ref="D12:E12"/>
    <mergeCell ref="F12:G12"/>
    <mergeCell ref="A13:B13"/>
    <mergeCell ref="D13:E13"/>
    <mergeCell ref="F13:G13"/>
    <mergeCell ref="A14:K14"/>
    <mergeCell ref="A15:B15"/>
    <mergeCell ref="C15:F15"/>
    <mergeCell ref="G15:I15"/>
    <mergeCell ref="J15:K15"/>
    <mergeCell ref="A7:B7"/>
    <mergeCell ref="C7:E7"/>
    <mergeCell ref="F7:G7"/>
    <mergeCell ref="I7:J7"/>
    <mergeCell ref="A8:B10"/>
    <mergeCell ref="C8:G10"/>
    <mergeCell ref="H8:K8"/>
    <mergeCell ref="I9:K9"/>
    <mergeCell ref="I10:K10"/>
  </mergeCells>
  <dataValidations count="1">
    <dataValidation allowBlank="1" showInputMessage="1" showErrorMessage="1" prompt="MARQUE SI o NO_x000a_" sqref="K7" xr:uid="{5E8EF998-7EF5-4532-B34F-0C2DBAC9B5DC}"/>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Spinner 1">
              <controlPr defaultSize="0" autoPict="0" altText="No. del pago. Si es el pago final, registrarlo en texto_x000a_">
                <anchor moveWithCells="1" sizeWithCells="1">
                  <from>
                    <xdr:col>10</xdr:col>
                    <xdr:colOff>828675</xdr:colOff>
                    <xdr:row>4</xdr:row>
                    <xdr:rowOff>9525</xdr:rowOff>
                  </from>
                  <to>
                    <xdr:col>10</xdr:col>
                    <xdr:colOff>1085850</xdr:colOff>
                    <xdr:row>5</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FEB88C4-49FB-43D7-BD5D-8C32B475E450}">
          <x14:formula1>
            <xm:f>Datos!$A$13:$A$14</xm:f>
          </x14:formula1>
          <xm:sqref>A13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DW52"/>
  <sheetViews>
    <sheetView showGridLines="0" view="pageBreakPreview" topLeftCell="A16" zoomScaleNormal="100" zoomScaleSheetLayoutView="100" workbookViewId="0">
      <selection activeCell="A122" sqref="A122:K122"/>
    </sheetView>
  </sheetViews>
  <sheetFormatPr baseColWidth="10" defaultColWidth="9.140625" defaultRowHeight="12" x14ac:dyDescent="0.2"/>
  <cols>
    <col min="1" max="1" width="18.5703125" style="97" bestFit="1" customWidth="1"/>
    <col min="2" max="4" width="14.7109375" style="97" customWidth="1"/>
    <col min="5" max="5" width="16" style="97" customWidth="1"/>
    <col min="6" max="10" width="14.7109375" style="97" customWidth="1"/>
    <col min="11" max="11" width="17.28515625" style="97" bestFit="1" customWidth="1"/>
    <col min="12" max="12" width="17.28515625" style="97" customWidth="1"/>
    <col min="13" max="13" width="28" style="97" customWidth="1"/>
    <col min="14" max="17" width="14.85546875" style="97" customWidth="1"/>
    <col min="18" max="18" width="16.42578125" style="97" bestFit="1" customWidth="1"/>
    <col min="19" max="19" width="14.85546875" style="97" customWidth="1"/>
    <col min="20" max="20" width="16.42578125" style="97" hidden="1" customWidth="1"/>
    <col min="21" max="21" width="14.85546875" style="97" hidden="1" customWidth="1"/>
    <col min="22" max="22" width="16.42578125" style="97" hidden="1" customWidth="1"/>
    <col min="23" max="23" width="14.85546875" style="97" hidden="1" customWidth="1"/>
    <col min="24" max="24" width="16.42578125" style="97" hidden="1" customWidth="1"/>
    <col min="25" max="25" width="14.85546875" style="97" hidden="1" customWidth="1"/>
    <col min="26" max="127" width="10.140625" style="96" bestFit="1" customWidth="1"/>
    <col min="128" max="261" width="9.140625" style="97"/>
    <col min="262" max="262" width="18.5703125" style="97" bestFit="1" customWidth="1"/>
    <col min="263" max="265" width="14.7109375" style="97" customWidth="1"/>
    <col min="266" max="266" width="16" style="97" customWidth="1"/>
    <col min="267" max="270" width="14.7109375" style="97" customWidth="1"/>
    <col min="271" max="271" width="17.28515625" style="97" bestFit="1" customWidth="1"/>
    <col min="272" max="272" width="17.28515625" style="97" customWidth="1"/>
    <col min="273" max="273" width="14.85546875" style="97" customWidth="1"/>
    <col min="274" max="274" width="16.42578125" style="97" bestFit="1" customWidth="1"/>
    <col min="275" max="275" width="14.85546875" style="97" customWidth="1"/>
    <col min="276" max="276" width="16.42578125" style="97" bestFit="1" customWidth="1"/>
    <col min="277" max="277" width="14.85546875" style="97" customWidth="1"/>
    <col min="278" max="278" width="16.42578125" style="97" bestFit="1" customWidth="1"/>
    <col min="279" max="279" width="14.85546875" style="97" customWidth="1"/>
    <col min="280" max="280" width="16.42578125" style="97" bestFit="1" customWidth="1"/>
    <col min="281" max="281" width="14.85546875" style="97" customWidth="1"/>
    <col min="282" max="383" width="10.140625" style="97" bestFit="1" customWidth="1"/>
    <col min="384" max="517" width="9.140625" style="97"/>
    <col min="518" max="518" width="18.5703125" style="97" bestFit="1" customWidth="1"/>
    <col min="519" max="521" width="14.7109375" style="97" customWidth="1"/>
    <col min="522" max="522" width="16" style="97" customWidth="1"/>
    <col min="523" max="526" width="14.7109375" style="97" customWidth="1"/>
    <col min="527" max="527" width="17.28515625" style="97" bestFit="1" customWidth="1"/>
    <col min="528" max="528" width="17.28515625" style="97" customWidth="1"/>
    <col min="529" max="529" width="14.85546875" style="97" customWidth="1"/>
    <col min="530" max="530" width="16.42578125" style="97" bestFit="1" customWidth="1"/>
    <col min="531" max="531" width="14.85546875" style="97" customWidth="1"/>
    <col min="532" max="532" width="16.42578125" style="97" bestFit="1" customWidth="1"/>
    <col min="533" max="533" width="14.85546875" style="97" customWidth="1"/>
    <col min="534" max="534" width="16.42578125" style="97" bestFit="1" customWidth="1"/>
    <col min="535" max="535" width="14.85546875" style="97" customWidth="1"/>
    <col min="536" max="536" width="16.42578125" style="97" bestFit="1" customWidth="1"/>
    <col min="537" max="537" width="14.85546875" style="97" customWidth="1"/>
    <col min="538" max="639" width="10.140625" style="97" bestFit="1" customWidth="1"/>
    <col min="640" max="773" width="9.140625" style="97"/>
    <col min="774" max="774" width="18.5703125" style="97" bestFit="1" customWidth="1"/>
    <col min="775" max="777" width="14.7109375" style="97" customWidth="1"/>
    <col min="778" max="778" width="16" style="97" customWidth="1"/>
    <col min="779" max="782" width="14.7109375" style="97" customWidth="1"/>
    <col min="783" max="783" width="17.28515625" style="97" bestFit="1" customWidth="1"/>
    <col min="784" max="784" width="17.28515625" style="97" customWidth="1"/>
    <col min="785" max="785" width="14.85546875" style="97" customWidth="1"/>
    <col min="786" max="786" width="16.42578125" style="97" bestFit="1" customWidth="1"/>
    <col min="787" max="787" width="14.85546875" style="97" customWidth="1"/>
    <col min="788" max="788" width="16.42578125" style="97" bestFit="1" customWidth="1"/>
    <col min="789" max="789" width="14.85546875" style="97" customWidth="1"/>
    <col min="790" max="790" width="16.42578125" style="97" bestFit="1" customWidth="1"/>
    <col min="791" max="791" width="14.85546875" style="97" customWidth="1"/>
    <col min="792" max="792" width="16.42578125" style="97" bestFit="1" customWidth="1"/>
    <col min="793" max="793" width="14.85546875" style="97" customWidth="1"/>
    <col min="794" max="895" width="10.140625" style="97" bestFit="1" customWidth="1"/>
    <col min="896" max="1029" width="9.140625" style="97"/>
    <col min="1030" max="1030" width="18.5703125" style="97" bestFit="1" customWidth="1"/>
    <col min="1031" max="1033" width="14.7109375" style="97" customWidth="1"/>
    <col min="1034" max="1034" width="16" style="97" customWidth="1"/>
    <col min="1035" max="1038" width="14.7109375" style="97" customWidth="1"/>
    <col min="1039" max="1039" width="17.28515625" style="97" bestFit="1" customWidth="1"/>
    <col min="1040" max="1040" width="17.28515625" style="97" customWidth="1"/>
    <col min="1041" max="1041" width="14.85546875" style="97" customWidth="1"/>
    <col min="1042" max="1042" width="16.42578125" style="97" bestFit="1" customWidth="1"/>
    <col min="1043" max="1043" width="14.85546875" style="97" customWidth="1"/>
    <col min="1044" max="1044" width="16.42578125" style="97" bestFit="1" customWidth="1"/>
    <col min="1045" max="1045" width="14.85546875" style="97" customWidth="1"/>
    <col min="1046" max="1046" width="16.42578125" style="97" bestFit="1" customWidth="1"/>
    <col min="1047" max="1047" width="14.85546875" style="97" customWidth="1"/>
    <col min="1048" max="1048" width="16.42578125" style="97" bestFit="1" customWidth="1"/>
    <col min="1049" max="1049" width="14.85546875" style="97" customWidth="1"/>
    <col min="1050" max="1151" width="10.140625" style="97" bestFit="1" customWidth="1"/>
    <col min="1152" max="1285" width="9.140625" style="97"/>
    <col min="1286" max="1286" width="18.5703125" style="97" bestFit="1" customWidth="1"/>
    <col min="1287" max="1289" width="14.7109375" style="97" customWidth="1"/>
    <col min="1290" max="1290" width="16" style="97" customWidth="1"/>
    <col min="1291" max="1294" width="14.7109375" style="97" customWidth="1"/>
    <col min="1295" max="1295" width="17.28515625" style="97" bestFit="1" customWidth="1"/>
    <col min="1296" max="1296" width="17.28515625" style="97" customWidth="1"/>
    <col min="1297" max="1297" width="14.85546875" style="97" customWidth="1"/>
    <col min="1298" max="1298" width="16.42578125" style="97" bestFit="1" customWidth="1"/>
    <col min="1299" max="1299" width="14.85546875" style="97" customWidth="1"/>
    <col min="1300" max="1300" width="16.42578125" style="97" bestFit="1" customWidth="1"/>
    <col min="1301" max="1301" width="14.85546875" style="97" customWidth="1"/>
    <col min="1302" max="1302" width="16.42578125" style="97" bestFit="1" customWidth="1"/>
    <col min="1303" max="1303" width="14.85546875" style="97" customWidth="1"/>
    <col min="1304" max="1304" width="16.42578125" style="97" bestFit="1" customWidth="1"/>
    <col min="1305" max="1305" width="14.85546875" style="97" customWidth="1"/>
    <col min="1306" max="1407" width="10.140625" style="97" bestFit="1" customWidth="1"/>
    <col min="1408" max="1541" width="9.140625" style="97"/>
    <col min="1542" max="1542" width="18.5703125" style="97" bestFit="1" customWidth="1"/>
    <col min="1543" max="1545" width="14.7109375" style="97" customWidth="1"/>
    <col min="1546" max="1546" width="16" style="97" customWidth="1"/>
    <col min="1547" max="1550" width="14.7109375" style="97" customWidth="1"/>
    <col min="1551" max="1551" width="17.28515625" style="97" bestFit="1" customWidth="1"/>
    <col min="1552" max="1552" width="17.28515625" style="97" customWidth="1"/>
    <col min="1553" max="1553" width="14.85546875" style="97" customWidth="1"/>
    <col min="1554" max="1554" width="16.42578125" style="97" bestFit="1" customWidth="1"/>
    <col min="1555" max="1555" width="14.85546875" style="97" customWidth="1"/>
    <col min="1556" max="1556" width="16.42578125" style="97" bestFit="1" customWidth="1"/>
    <col min="1557" max="1557" width="14.85546875" style="97" customWidth="1"/>
    <col min="1558" max="1558" width="16.42578125" style="97" bestFit="1" customWidth="1"/>
    <col min="1559" max="1559" width="14.85546875" style="97" customWidth="1"/>
    <col min="1560" max="1560" width="16.42578125" style="97" bestFit="1" customWidth="1"/>
    <col min="1561" max="1561" width="14.85546875" style="97" customWidth="1"/>
    <col min="1562" max="1663" width="10.140625" style="97" bestFit="1" customWidth="1"/>
    <col min="1664" max="1797" width="9.140625" style="97"/>
    <col min="1798" max="1798" width="18.5703125" style="97" bestFit="1" customWidth="1"/>
    <col min="1799" max="1801" width="14.7109375" style="97" customWidth="1"/>
    <col min="1802" max="1802" width="16" style="97" customWidth="1"/>
    <col min="1803" max="1806" width="14.7109375" style="97" customWidth="1"/>
    <col min="1807" max="1807" width="17.28515625" style="97" bestFit="1" customWidth="1"/>
    <col min="1808" max="1808" width="17.28515625" style="97" customWidth="1"/>
    <col min="1809" max="1809" width="14.85546875" style="97" customWidth="1"/>
    <col min="1810" max="1810" width="16.42578125" style="97" bestFit="1" customWidth="1"/>
    <col min="1811" max="1811" width="14.85546875" style="97" customWidth="1"/>
    <col min="1812" max="1812" width="16.42578125" style="97" bestFit="1" customWidth="1"/>
    <col min="1813" max="1813" width="14.85546875" style="97" customWidth="1"/>
    <col min="1814" max="1814" width="16.42578125" style="97" bestFit="1" customWidth="1"/>
    <col min="1815" max="1815" width="14.85546875" style="97" customWidth="1"/>
    <col min="1816" max="1816" width="16.42578125" style="97" bestFit="1" customWidth="1"/>
    <col min="1817" max="1817" width="14.85546875" style="97" customWidth="1"/>
    <col min="1818" max="1919" width="10.140625" style="97" bestFit="1" customWidth="1"/>
    <col min="1920" max="2053" width="9.140625" style="97"/>
    <col min="2054" max="2054" width="18.5703125" style="97" bestFit="1" customWidth="1"/>
    <col min="2055" max="2057" width="14.7109375" style="97" customWidth="1"/>
    <col min="2058" max="2058" width="16" style="97" customWidth="1"/>
    <col min="2059" max="2062" width="14.7109375" style="97" customWidth="1"/>
    <col min="2063" max="2063" width="17.28515625" style="97" bestFit="1" customWidth="1"/>
    <col min="2064" max="2064" width="17.28515625" style="97" customWidth="1"/>
    <col min="2065" max="2065" width="14.85546875" style="97" customWidth="1"/>
    <col min="2066" max="2066" width="16.42578125" style="97" bestFit="1" customWidth="1"/>
    <col min="2067" max="2067" width="14.85546875" style="97" customWidth="1"/>
    <col min="2068" max="2068" width="16.42578125" style="97" bestFit="1" customWidth="1"/>
    <col min="2069" max="2069" width="14.85546875" style="97" customWidth="1"/>
    <col min="2070" max="2070" width="16.42578125" style="97" bestFit="1" customWidth="1"/>
    <col min="2071" max="2071" width="14.85546875" style="97" customWidth="1"/>
    <col min="2072" max="2072" width="16.42578125" style="97" bestFit="1" customWidth="1"/>
    <col min="2073" max="2073" width="14.85546875" style="97" customWidth="1"/>
    <col min="2074" max="2175" width="10.140625" style="97" bestFit="1" customWidth="1"/>
    <col min="2176" max="2309" width="9.140625" style="97"/>
    <col min="2310" max="2310" width="18.5703125" style="97" bestFit="1" customWidth="1"/>
    <col min="2311" max="2313" width="14.7109375" style="97" customWidth="1"/>
    <col min="2314" max="2314" width="16" style="97" customWidth="1"/>
    <col min="2315" max="2318" width="14.7109375" style="97" customWidth="1"/>
    <col min="2319" max="2319" width="17.28515625" style="97" bestFit="1" customWidth="1"/>
    <col min="2320" max="2320" width="17.28515625" style="97" customWidth="1"/>
    <col min="2321" max="2321" width="14.85546875" style="97" customWidth="1"/>
    <col min="2322" max="2322" width="16.42578125" style="97" bestFit="1" customWidth="1"/>
    <col min="2323" max="2323" width="14.85546875" style="97" customWidth="1"/>
    <col min="2324" max="2324" width="16.42578125" style="97" bestFit="1" customWidth="1"/>
    <col min="2325" max="2325" width="14.85546875" style="97" customWidth="1"/>
    <col min="2326" max="2326" width="16.42578125" style="97" bestFit="1" customWidth="1"/>
    <col min="2327" max="2327" width="14.85546875" style="97" customWidth="1"/>
    <col min="2328" max="2328" width="16.42578125" style="97" bestFit="1" customWidth="1"/>
    <col min="2329" max="2329" width="14.85546875" style="97" customWidth="1"/>
    <col min="2330" max="2431" width="10.140625" style="97" bestFit="1" customWidth="1"/>
    <col min="2432" max="2565" width="9.140625" style="97"/>
    <col min="2566" max="2566" width="18.5703125" style="97" bestFit="1" customWidth="1"/>
    <col min="2567" max="2569" width="14.7109375" style="97" customWidth="1"/>
    <col min="2570" max="2570" width="16" style="97" customWidth="1"/>
    <col min="2571" max="2574" width="14.7109375" style="97" customWidth="1"/>
    <col min="2575" max="2575" width="17.28515625" style="97" bestFit="1" customWidth="1"/>
    <col min="2576" max="2576" width="17.28515625" style="97" customWidth="1"/>
    <col min="2577" max="2577" width="14.85546875" style="97" customWidth="1"/>
    <col min="2578" max="2578" width="16.42578125" style="97" bestFit="1" customWidth="1"/>
    <col min="2579" max="2579" width="14.85546875" style="97" customWidth="1"/>
    <col min="2580" max="2580" width="16.42578125" style="97" bestFit="1" customWidth="1"/>
    <col min="2581" max="2581" width="14.85546875" style="97" customWidth="1"/>
    <col min="2582" max="2582" width="16.42578125" style="97" bestFit="1" customWidth="1"/>
    <col min="2583" max="2583" width="14.85546875" style="97" customWidth="1"/>
    <col min="2584" max="2584" width="16.42578125" style="97" bestFit="1" customWidth="1"/>
    <col min="2585" max="2585" width="14.85546875" style="97" customWidth="1"/>
    <col min="2586" max="2687" width="10.140625" style="97" bestFit="1" customWidth="1"/>
    <col min="2688" max="2821" width="9.140625" style="97"/>
    <col min="2822" max="2822" width="18.5703125" style="97" bestFit="1" customWidth="1"/>
    <col min="2823" max="2825" width="14.7109375" style="97" customWidth="1"/>
    <col min="2826" max="2826" width="16" style="97" customWidth="1"/>
    <col min="2827" max="2830" width="14.7109375" style="97" customWidth="1"/>
    <col min="2831" max="2831" width="17.28515625" style="97" bestFit="1" customWidth="1"/>
    <col min="2832" max="2832" width="17.28515625" style="97" customWidth="1"/>
    <col min="2833" max="2833" width="14.85546875" style="97" customWidth="1"/>
    <col min="2834" max="2834" width="16.42578125" style="97" bestFit="1" customWidth="1"/>
    <col min="2835" max="2835" width="14.85546875" style="97" customWidth="1"/>
    <col min="2836" max="2836" width="16.42578125" style="97" bestFit="1" customWidth="1"/>
    <col min="2837" max="2837" width="14.85546875" style="97" customWidth="1"/>
    <col min="2838" max="2838" width="16.42578125" style="97" bestFit="1" customWidth="1"/>
    <col min="2839" max="2839" width="14.85546875" style="97" customWidth="1"/>
    <col min="2840" max="2840" width="16.42578125" style="97" bestFit="1" customWidth="1"/>
    <col min="2841" max="2841" width="14.85546875" style="97" customWidth="1"/>
    <col min="2842" max="2943" width="10.140625" style="97" bestFit="1" customWidth="1"/>
    <col min="2944" max="3077" width="9.140625" style="97"/>
    <col min="3078" max="3078" width="18.5703125" style="97" bestFit="1" customWidth="1"/>
    <col min="3079" max="3081" width="14.7109375" style="97" customWidth="1"/>
    <col min="3082" max="3082" width="16" style="97" customWidth="1"/>
    <col min="3083" max="3086" width="14.7109375" style="97" customWidth="1"/>
    <col min="3087" max="3087" width="17.28515625" style="97" bestFit="1" customWidth="1"/>
    <col min="3088" max="3088" width="17.28515625" style="97" customWidth="1"/>
    <col min="3089" max="3089" width="14.85546875" style="97" customWidth="1"/>
    <col min="3090" max="3090" width="16.42578125" style="97" bestFit="1" customWidth="1"/>
    <col min="3091" max="3091" width="14.85546875" style="97" customWidth="1"/>
    <col min="3092" max="3092" width="16.42578125" style="97" bestFit="1" customWidth="1"/>
    <col min="3093" max="3093" width="14.85546875" style="97" customWidth="1"/>
    <col min="3094" max="3094" width="16.42578125" style="97" bestFit="1" customWidth="1"/>
    <col min="3095" max="3095" width="14.85546875" style="97" customWidth="1"/>
    <col min="3096" max="3096" width="16.42578125" style="97" bestFit="1" customWidth="1"/>
    <col min="3097" max="3097" width="14.85546875" style="97" customWidth="1"/>
    <col min="3098" max="3199" width="10.140625" style="97" bestFit="1" customWidth="1"/>
    <col min="3200" max="3333" width="9.140625" style="97"/>
    <col min="3334" max="3334" width="18.5703125" style="97" bestFit="1" customWidth="1"/>
    <col min="3335" max="3337" width="14.7109375" style="97" customWidth="1"/>
    <col min="3338" max="3338" width="16" style="97" customWidth="1"/>
    <col min="3339" max="3342" width="14.7109375" style="97" customWidth="1"/>
    <col min="3343" max="3343" width="17.28515625" style="97" bestFit="1" customWidth="1"/>
    <col min="3344" max="3344" width="17.28515625" style="97" customWidth="1"/>
    <col min="3345" max="3345" width="14.85546875" style="97" customWidth="1"/>
    <col min="3346" max="3346" width="16.42578125" style="97" bestFit="1" customWidth="1"/>
    <col min="3347" max="3347" width="14.85546875" style="97" customWidth="1"/>
    <col min="3348" max="3348" width="16.42578125" style="97" bestFit="1" customWidth="1"/>
    <col min="3349" max="3349" width="14.85546875" style="97" customWidth="1"/>
    <col min="3350" max="3350" width="16.42578125" style="97" bestFit="1" customWidth="1"/>
    <col min="3351" max="3351" width="14.85546875" style="97" customWidth="1"/>
    <col min="3352" max="3352" width="16.42578125" style="97" bestFit="1" customWidth="1"/>
    <col min="3353" max="3353" width="14.85546875" style="97" customWidth="1"/>
    <col min="3354" max="3455" width="10.140625" style="97" bestFit="1" customWidth="1"/>
    <col min="3456" max="3589" width="9.140625" style="97"/>
    <col min="3590" max="3590" width="18.5703125" style="97" bestFit="1" customWidth="1"/>
    <col min="3591" max="3593" width="14.7109375" style="97" customWidth="1"/>
    <col min="3594" max="3594" width="16" style="97" customWidth="1"/>
    <col min="3595" max="3598" width="14.7109375" style="97" customWidth="1"/>
    <col min="3599" max="3599" width="17.28515625" style="97" bestFit="1" customWidth="1"/>
    <col min="3600" max="3600" width="17.28515625" style="97" customWidth="1"/>
    <col min="3601" max="3601" width="14.85546875" style="97" customWidth="1"/>
    <col min="3602" max="3602" width="16.42578125" style="97" bestFit="1" customWidth="1"/>
    <col min="3603" max="3603" width="14.85546875" style="97" customWidth="1"/>
    <col min="3604" max="3604" width="16.42578125" style="97" bestFit="1" customWidth="1"/>
    <col min="3605" max="3605" width="14.85546875" style="97" customWidth="1"/>
    <col min="3606" max="3606" width="16.42578125" style="97" bestFit="1" customWidth="1"/>
    <col min="3607" max="3607" width="14.85546875" style="97" customWidth="1"/>
    <col min="3608" max="3608" width="16.42578125" style="97" bestFit="1" customWidth="1"/>
    <col min="3609" max="3609" width="14.85546875" style="97" customWidth="1"/>
    <col min="3610" max="3711" width="10.140625" style="97" bestFit="1" customWidth="1"/>
    <col min="3712" max="3845" width="9.140625" style="97"/>
    <col min="3846" max="3846" width="18.5703125" style="97" bestFit="1" customWidth="1"/>
    <col min="3847" max="3849" width="14.7109375" style="97" customWidth="1"/>
    <col min="3850" max="3850" width="16" style="97" customWidth="1"/>
    <col min="3851" max="3854" width="14.7109375" style="97" customWidth="1"/>
    <col min="3855" max="3855" width="17.28515625" style="97" bestFit="1" customWidth="1"/>
    <col min="3856" max="3856" width="17.28515625" style="97" customWidth="1"/>
    <col min="3857" max="3857" width="14.85546875" style="97" customWidth="1"/>
    <col min="3858" max="3858" width="16.42578125" style="97" bestFit="1" customWidth="1"/>
    <col min="3859" max="3859" width="14.85546875" style="97" customWidth="1"/>
    <col min="3860" max="3860" width="16.42578125" style="97" bestFit="1" customWidth="1"/>
    <col min="3861" max="3861" width="14.85546875" style="97" customWidth="1"/>
    <col min="3862" max="3862" width="16.42578125" style="97" bestFit="1" customWidth="1"/>
    <col min="3863" max="3863" width="14.85546875" style="97" customWidth="1"/>
    <col min="3864" max="3864" width="16.42578125" style="97" bestFit="1" customWidth="1"/>
    <col min="3865" max="3865" width="14.85546875" style="97" customWidth="1"/>
    <col min="3866" max="3967" width="10.140625" style="97" bestFit="1" customWidth="1"/>
    <col min="3968" max="4101" width="9.140625" style="97"/>
    <col min="4102" max="4102" width="18.5703125" style="97" bestFit="1" customWidth="1"/>
    <col min="4103" max="4105" width="14.7109375" style="97" customWidth="1"/>
    <col min="4106" max="4106" width="16" style="97" customWidth="1"/>
    <col min="4107" max="4110" width="14.7109375" style="97" customWidth="1"/>
    <col min="4111" max="4111" width="17.28515625" style="97" bestFit="1" customWidth="1"/>
    <col min="4112" max="4112" width="17.28515625" style="97" customWidth="1"/>
    <col min="4113" max="4113" width="14.85546875" style="97" customWidth="1"/>
    <col min="4114" max="4114" width="16.42578125" style="97" bestFit="1" customWidth="1"/>
    <col min="4115" max="4115" width="14.85546875" style="97" customWidth="1"/>
    <col min="4116" max="4116" width="16.42578125" style="97" bestFit="1" customWidth="1"/>
    <col min="4117" max="4117" width="14.85546875" style="97" customWidth="1"/>
    <col min="4118" max="4118" width="16.42578125" style="97" bestFit="1" customWidth="1"/>
    <col min="4119" max="4119" width="14.85546875" style="97" customWidth="1"/>
    <col min="4120" max="4120" width="16.42578125" style="97" bestFit="1" customWidth="1"/>
    <col min="4121" max="4121" width="14.85546875" style="97" customWidth="1"/>
    <col min="4122" max="4223" width="10.140625" style="97" bestFit="1" customWidth="1"/>
    <col min="4224" max="4357" width="9.140625" style="97"/>
    <col min="4358" max="4358" width="18.5703125" style="97" bestFit="1" customWidth="1"/>
    <col min="4359" max="4361" width="14.7109375" style="97" customWidth="1"/>
    <col min="4362" max="4362" width="16" style="97" customWidth="1"/>
    <col min="4363" max="4366" width="14.7109375" style="97" customWidth="1"/>
    <col min="4367" max="4367" width="17.28515625" style="97" bestFit="1" customWidth="1"/>
    <col min="4368" max="4368" width="17.28515625" style="97" customWidth="1"/>
    <col min="4369" max="4369" width="14.85546875" style="97" customWidth="1"/>
    <col min="4370" max="4370" width="16.42578125" style="97" bestFit="1" customWidth="1"/>
    <col min="4371" max="4371" width="14.85546875" style="97" customWidth="1"/>
    <col min="4372" max="4372" width="16.42578125" style="97" bestFit="1" customWidth="1"/>
    <col min="4373" max="4373" width="14.85546875" style="97" customWidth="1"/>
    <col min="4374" max="4374" width="16.42578125" style="97" bestFit="1" customWidth="1"/>
    <col min="4375" max="4375" width="14.85546875" style="97" customWidth="1"/>
    <col min="4376" max="4376" width="16.42578125" style="97" bestFit="1" customWidth="1"/>
    <col min="4377" max="4377" width="14.85546875" style="97" customWidth="1"/>
    <col min="4378" max="4479" width="10.140625" style="97" bestFit="1" customWidth="1"/>
    <col min="4480" max="4613" width="9.140625" style="97"/>
    <col min="4614" max="4614" width="18.5703125" style="97" bestFit="1" customWidth="1"/>
    <col min="4615" max="4617" width="14.7109375" style="97" customWidth="1"/>
    <col min="4618" max="4618" width="16" style="97" customWidth="1"/>
    <col min="4619" max="4622" width="14.7109375" style="97" customWidth="1"/>
    <col min="4623" max="4623" width="17.28515625" style="97" bestFit="1" customWidth="1"/>
    <col min="4624" max="4624" width="17.28515625" style="97" customWidth="1"/>
    <col min="4625" max="4625" width="14.85546875" style="97" customWidth="1"/>
    <col min="4626" max="4626" width="16.42578125" style="97" bestFit="1" customWidth="1"/>
    <col min="4627" max="4627" width="14.85546875" style="97" customWidth="1"/>
    <col min="4628" max="4628" width="16.42578125" style="97" bestFit="1" customWidth="1"/>
    <col min="4629" max="4629" width="14.85546875" style="97" customWidth="1"/>
    <col min="4630" max="4630" width="16.42578125" style="97" bestFit="1" customWidth="1"/>
    <col min="4631" max="4631" width="14.85546875" style="97" customWidth="1"/>
    <col min="4632" max="4632" width="16.42578125" style="97" bestFit="1" customWidth="1"/>
    <col min="4633" max="4633" width="14.85546875" style="97" customWidth="1"/>
    <col min="4634" max="4735" width="10.140625" style="97" bestFit="1" customWidth="1"/>
    <col min="4736" max="4869" width="9.140625" style="97"/>
    <col min="4870" max="4870" width="18.5703125" style="97" bestFit="1" customWidth="1"/>
    <col min="4871" max="4873" width="14.7109375" style="97" customWidth="1"/>
    <col min="4874" max="4874" width="16" style="97" customWidth="1"/>
    <col min="4875" max="4878" width="14.7109375" style="97" customWidth="1"/>
    <col min="4879" max="4879" width="17.28515625" style="97" bestFit="1" customWidth="1"/>
    <col min="4880" max="4880" width="17.28515625" style="97" customWidth="1"/>
    <col min="4881" max="4881" width="14.85546875" style="97" customWidth="1"/>
    <col min="4882" max="4882" width="16.42578125" style="97" bestFit="1" customWidth="1"/>
    <col min="4883" max="4883" width="14.85546875" style="97" customWidth="1"/>
    <col min="4884" max="4884" width="16.42578125" style="97" bestFit="1" customWidth="1"/>
    <col min="4885" max="4885" width="14.85546875" style="97" customWidth="1"/>
    <col min="4886" max="4886" width="16.42578125" style="97" bestFit="1" customWidth="1"/>
    <col min="4887" max="4887" width="14.85546875" style="97" customWidth="1"/>
    <col min="4888" max="4888" width="16.42578125" style="97" bestFit="1" customWidth="1"/>
    <col min="4889" max="4889" width="14.85546875" style="97" customWidth="1"/>
    <col min="4890" max="4991" width="10.140625" style="97" bestFit="1" customWidth="1"/>
    <col min="4992" max="5125" width="9.140625" style="97"/>
    <col min="5126" max="5126" width="18.5703125" style="97" bestFit="1" customWidth="1"/>
    <col min="5127" max="5129" width="14.7109375" style="97" customWidth="1"/>
    <col min="5130" max="5130" width="16" style="97" customWidth="1"/>
    <col min="5131" max="5134" width="14.7109375" style="97" customWidth="1"/>
    <col min="5135" max="5135" width="17.28515625" style="97" bestFit="1" customWidth="1"/>
    <col min="5136" max="5136" width="17.28515625" style="97" customWidth="1"/>
    <col min="5137" max="5137" width="14.85546875" style="97" customWidth="1"/>
    <col min="5138" max="5138" width="16.42578125" style="97" bestFit="1" customWidth="1"/>
    <col min="5139" max="5139" width="14.85546875" style="97" customWidth="1"/>
    <col min="5140" max="5140" width="16.42578125" style="97" bestFit="1" customWidth="1"/>
    <col min="5141" max="5141" width="14.85546875" style="97" customWidth="1"/>
    <col min="5142" max="5142" width="16.42578125" style="97" bestFit="1" customWidth="1"/>
    <col min="5143" max="5143" width="14.85546875" style="97" customWidth="1"/>
    <col min="5144" max="5144" width="16.42578125" style="97" bestFit="1" customWidth="1"/>
    <col min="5145" max="5145" width="14.85546875" style="97" customWidth="1"/>
    <col min="5146" max="5247" width="10.140625" style="97" bestFit="1" customWidth="1"/>
    <col min="5248" max="5381" width="9.140625" style="97"/>
    <col min="5382" max="5382" width="18.5703125" style="97" bestFit="1" customWidth="1"/>
    <col min="5383" max="5385" width="14.7109375" style="97" customWidth="1"/>
    <col min="5386" max="5386" width="16" style="97" customWidth="1"/>
    <col min="5387" max="5390" width="14.7109375" style="97" customWidth="1"/>
    <col min="5391" max="5391" width="17.28515625" style="97" bestFit="1" customWidth="1"/>
    <col min="5392" max="5392" width="17.28515625" style="97" customWidth="1"/>
    <col min="5393" max="5393" width="14.85546875" style="97" customWidth="1"/>
    <col min="5394" max="5394" width="16.42578125" style="97" bestFit="1" customWidth="1"/>
    <col min="5395" max="5395" width="14.85546875" style="97" customWidth="1"/>
    <col min="5396" max="5396" width="16.42578125" style="97" bestFit="1" customWidth="1"/>
    <col min="5397" max="5397" width="14.85546875" style="97" customWidth="1"/>
    <col min="5398" max="5398" width="16.42578125" style="97" bestFit="1" customWidth="1"/>
    <col min="5399" max="5399" width="14.85546875" style="97" customWidth="1"/>
    <col min="5400" max="5400" width="16.42578125" style="97" bestFit="1" customWidth="1"/>
    <col min="5401" max="5401" width="14.85546875" style="97" customWidth="1"/>
    <col min="5402" max="5503" width="10.140625" style="97" bestFit="1" customWidth="1"/>
    <col min="5504" max="5637" width="9.140625" style="97"/>
    <col min="5638" max="5638" width="18.5703125" style="97" bestFit="1" customWidth="1"/>
    <col min="5639" max="5641" width="14.7109375" style="97" customWidth="1"/>
    <col min="5642" max="5642" width="16" style="97" customWidth="1"/>
    <col min="5643" max="5646" width="14.7109375" style="97" customWidth="1"/>
    <col min="5647" max="5647" width="17.28515625" style="97" bestFit="1" customWidth="1"/>
    <col min="5648" max="5648" width="17.28515625" style="97" customWidth="1"/>
    <col min="5649" max="5649" width="14.85546875" style="97" customWidth="1"/>
    <col min="5650" max="5650" width="16.42578125" style="97" bestFit="1" customWidth="1"/>
    <col min="5651" max="5651" width="14.85546875" style="97" customWidth="1"/>
    <col min="5652" max="5652" width="16.42578125" style="97" bestFit="1" customWidth="1"/>
    <col min="5653" max="5653" width="14.85546875" style="97" customWidth="1"/>
    <col min="5654" max="5654" width="16.42578125" style="97" bestFit="1" customWidth="1"/>
    <col min="5655" max="5655" width="14.85546875" style="97" customWidth="1"/>
    <col min="5656" max="5656" width="16.42578125" style="97" bestFit="1" customWidth="1"/>
    <col min="5657" max="5657" width="14.85546875" style="97" customWidth="1"/>
    <col min="5658" max="5759" width="10.140625" style="97" bestFit="1" customWidth="1"/>
    <col min="5760" max="5893" width="9.140625" style="97"/>
    <col min="5894" max="5894" width="18.5703125" style="97" bestFit="1" customWidth="1"/>
    <col min="5895" max="5897" width="14.7109375" style="97" customWidth="1"/>
    <col min="5898" max="5898" width="16" style="97" customWidth="1"/>
    <col min="5899" max="5902" width="14.7109375" style="97" customWidth="1"/>
    <col min="5903" max="5903" width="17.28515625" style="97" bestFit="1" customWidth="1"/>
    <col min="5904" max="5904" width="17.28515625" style="97" customWidth="1"/>
    <col min="5905" max="5905" width="14.85546875" style="97" customWidth="1"/>
    <col min="5906" max="5906" width="16.42578125" style="97" bestFit="1" customWidth="1"/>
    <col min="5907" max="5907" width="14.85546875" style="97" customWidth="1"/>
    <col min="5908" max="5908" width="16.42578125" style="97" bestFit="1" customWidth="1"/>
    <col min="5909" max="5909" width="14.85546875" style="97" customWidth="1"/>
    <col min="5910" max="5910" width="16.42578125" style="97" bestFit="1" customWidth="1"/>
    <col min="5911" max="5911" width="14.85546875" style="97" customWidth="1"/>
    <col min="5912" max="5912" width="16.42578125" style="97" bestFit="1" customWidth="1"/>
    <col min="5913" max="5913" width="14.85546875" style="97" customWidth="1"/>
    <col min="5914" max="6015" width="10.140625" style="97" bestFit="1" customWidth="1"/>
    <col min="6016" max="6149" width="9.140625" style="97"/>
    <col min="6150" max="6150" width="18.5703125" style="97" bestFit="1" customWidth="1"/>
    <col min="6151" max="6153" width="14.7109375" style="97" customWidth="1"/>
    <col min="6154" max="6154" width="16" style="97" customWidth="1"/>
    <col min="6155" max="6158" width="14.7109375" style="97" customWidth="1"/>
    <col min="6159" max="6159" width="17.28515625" style="97" bestFit="1" customWidth="1"/>
    <col min="6160" max="6160" width="17.28515625" style="97" customWidth="1"/>
    <col min="6161" max="6161" width="14.85546875" style="97" customWidth="1"/>
    <col min="6162" max="6162" width="16.42578125" style="97" bestFit="1" customWidth="1"/>
    <col min="6163" max="6163" width="14.85546875" style="97" customWidth="1"/>
    <col min="6164" max="6164" width="16.42578125" style="97" bestFit="1" customWidth="1"/>
    <col min="6165" max="6165" width="14.85546875" style="97" customWidth="1"/>
    <col min="6166" max="6166" width="16.42578125" style="97" bestFit="1" customWidth="1"/>
    <col min="6167" max="6167" width="14.85546875" style="97" customWidth="1"/>
    <col min="6168" max="6168" width="16.42578125" style="97" bestFit="1" customWidth="1"/>
    <col min="6169" max="6169" width="14.85546875" style="97" customWidth="1"/>
    <col min="6170" max="6271" width="10.140625" style="97" bestFit="1" customWidth="1"/>
    <col min="6272" max="6405" width="9.140625" style="97"/>
    <col min="6406" max="6406" width="18.5703125" style="97" bestFit="1" customWidth="1"/>
    <col min="6407" max="6409" width="14.7109375" style="97" customWidth="1"/>
    <col min="6410" max="6410" width="16" style="97" customWidth="1"/>
    <col min="6411" max="6414" width="14.7109375" style="97" customWidth="1"/>
    <col min="6415" max="6415" width="17.28515625" style="97" bestFit="1" customWidth="1"/>
    <col min="6416" max="6416" width="17.28515625" style="97" customWidth="1"/>
    <col min="6417" max="6417" width="14.85546875" style="97" customWidth="1"/>
    <col min="6418" max="6418" width="16.42578125" style="97" bestFit="1" customWidth="1"/>
    <col min="6419" max="6419" width="14.85546875" style="97" customWidth="1"/>
    <col min="6420" max="6420" width="16.42578125" style="97" bestFit="1" customWidth="1"/>
    <col min="6421" max="6421" width="14.85546875" style="97" customWidth="1"/>
    <col min="6422" max="6422" width="16.42578125" style="97" bestFit="1" customWidth="1"/>
    <col min="6423" max="6423" width="14.85546875" style="97" customWidth="1"/>
    <col min="6424" max="6424" width="16.42578125" style="97" bestFit="1" customWidth="1"/>
    <col min="6425" max="6425" width="14.85546875" style="97" customWidth="1"/>
    <col min="6426" max="6527" width="10.140625" style="97" bestFit="1" customWidth="1"/>
    <col min="6528" max="6661" width="9.140625" style="97"/>
    <col min="6662" max="6662" width="18.5703125" style="97" bestFit="1" customWidth="1"/>
    <col min="6663" max="6665" width="14.7109375" style="97" customWidth="1"/>
    <col min="6666" max="6666" width="16" style="97" customWidth="1"/>
    <col min="6667" max="6670" width="14.7109375" style="97" customWidth="1"/>
    <col min="6671" max="6671" width="17.28515625" style="97" bestFit="1" customWidth="1"/>
    <col min="6672" max="6672" width="17.28515625" style="97" customWidth="1"/>
    <col min="6673" max="6673" width="14.85546875" style="97" customWidth="1"/>
    <col min="6674" max="6674" width="16.42578125" style="97" bestFit="1" customWidth="1"/>
    <col min="6675" max="6675" width="14.85546875" style="97" customWidth="1"/>
    <col min="6676" max="6676" width="16.42578125" style="97" bestFit="1" customWidth="1"/>
    <col min="6677" max="6677" width="14.85546875" style="97" customWidth="1"/>
    <col min="6678" max="6678" width="16.42578125" style="97" bestFit="1" customWidth="1"/>
    <col min="6679" max="6679" width="14.85546875" style="97" customWidth="1"/>
    <col min="6680" max="6680" width="16.42578125" style="97" bestFit="1" customWidth="1"/>
    <col min="6681" max="6681" width="14.85546875" style="97" customWidth="1"/>
    <col min="6682" max="6783" width="10.140625" style="97" bestFit="1" customWidth="1"/>
    <col min="6784" max="6917" width="9.140625" style="97"/>
    <col min="6918" max="6918" width="18.5703125" style="97" bestFit="1" customWidth="1"/>
    <col min="6919" max="6921" width="14.7109375" style="97" customWidth="1"/>
    <col min="6922" max="6922" width="16" style="97" customWidth="1"/>
    <col min="6923" max="6926" width="14.7109375" style="97" customWidth="1"/>
    <col min="6927" max="6927" width="17.28515625" style="97" bestFit="1" customWidth="1"/>
    <col min="6928" max="6928" width="17.28515625" style="97" customWidth="1"/>
    <col min="6929" max="6929" width="14.85546875" style="97" customWidth="1"/>
    <col min="6930" max="6930" width="16.42578125" style="97" bestFit="1" customWidth="1"/>
    <col min="6931" max="6931" width="14.85546875" style="97" customWidth="1"/>
    <col min="6932" max="6932" width="16.42578125" style="97" bestFit="1" customWidth="1"/>
    <col min="6933" max="6933" width="14.85546875" style="97" customWidth="1"/>
    <col min="6934" max="6934" width="16.42578125" style="97" bestFit="1" customWidth="1"/>
    <col min="6935" max="6935" width="14.85546875" style="97" customWidth="1"/>
    <col min="6936" max="6936" width="16.42578125" style="97" bestFit="1" customWidth="1"/>
    <col min="6937" max="6937" width="14.85546875" style="97" customWidth="1"/>
    <col min="6938" max="7039" width="10.140625" style="97" bestFit="1" customWidth="1"/>
    <col min="7040" max="7173" width="9.140625" style="97"/>
    <col min="7174" max="7174" width="18.5703125" style="97" bestFit="1" customWidth="1"/>
    <col min="7175" max="7177" width="14.7109375" style="97" customWidth="1"/>
    <col min="7178" max="7178" width="16" style="97" customWidth="1"/>
    <col min="7179" max="7182" width="14.7109375" style="97" customWidth="1"/>
    <col min="7183" max="7183" width="17.28515625" style="97" bestFit="1" customWidth="1"/>
    <col min="7184" max="7184" width="17.28515625" style="97" customWidth="1"/>
    <col min="7185" max="7185" width="14.85546875" style="97" customWidth="1"/>
    <col min="7186" max="7186" width="16.42578125" style="97" bestFit="1" customWidth="1"/>
    <col min="7187" max="7187" width="14.85546875" style="97" customWidth="1"/>
    <col min="7188" max="7188" width="16.42578125" style="97" bestFit="1" customWidth="1"/>
    <col min="7189" max="7189" width="14.85546875" style="97" customWidth="1"/>
    <col min="7190" max="7190" width="16.42578125" style="97" bestFit="1" customWidth="1"/>
    <col min="7191" max="7191" width="14.85546875" style="97" customWidth="1"/>
    <col min="7192" max="7192" width="16.42578125" style="97" bestFit="1" customWidth="1"/>
    <col min="7193" max="7193" width="14.85546875" style="97" customWidth="1"/>
    <col min="7194" max="7295" width="10.140625" style="97" bestFit="1" customWidth="1"/>
    <col min="7296" max="7429" width="9.140625" style="97"/>
    <col min="7430" max="7430" width="18.5703125" style="97" bestFit="1" customWidth="1"/>
    <col min="7431" max="7433" width="14.7109375" style="97" customWidth="1"/>
    <col min="7434" max="7434" width="16" style="97" customWidth="1"/>
    <col min="7435" max="7438" width="14.7109375" style="97" customWidth="1"/>
    <col min="7439" max="7439" width="17.28515625" style="97" bestFit="1" customWidth="1"/>
    <col min="7440" max="7440" width="17.28515625" style="97" customWidth="1"/>
    <col min="7441" max="7441" width="14.85546875" style="97" customWidth="1"/>
    <col min="7442" max="7442" width="16.42578125" style="97" bestFit="1" customWidth="1"/>
    <col min="7443" max="7443" width="14.85546875" style="97" customWidth="1"/>
    <col min="7444" max="7444" width="16.42578125" style="97" bestFit="1" customWidth="1"/>
    <col min="7445" max="7445" width="14.85546875" style="97" customWidth="1"/>
    <col min="7446" max="7446" width="16.42578125" style="97" bestFit="1" customWidth="1"/>
    <col min="7447" max="7447" width="14.85546875" style="97" customWidth="1"/>
    <col min="7448" max="7448" width="16.42578125" style="97" bestFit="1" customWidth="1"/>
    <col min="7449" max="7449" width="14.85546875" style="97" customWidth="1"/>
    <col min="7450" max="7551" width="10.140625" style="97" bestFit="1" customWidth="1"/>
    <col min="7552" max="7685" width="9.140625" style="97"/>
    <col min="7686" max="7686" width="18.5703125" style="97" bestFit="1" customWidth="1"/>
    <col min="7687" max="7689" width="14.7109375" style="97" customWidth="1"/>
    <col min="7690" max="7690" width="16" style="97" customWidth="1"/>
    <col min="7691" max="7694" width="14.7109375" style="97" customWidth="1"/>
    <col min="7695" max="7695" width="17.28515625" style="97" bestFit="1" customWidth="1"/>
    <col min="7696" max="7696" width="17.28515625" style="97" customWidth="1"/>
    <col min="7697" max="7697" width="14.85546875" style="97" customWidth="1"/>
    <col min="7698" max="7698" width="16.42578125" style="97" bestFit="1" customWidth="1"/>
    <col min="7699" max="7699" width="14.85546875" style="97" customWidth="1"/>
    <col min="7700" max="7700" width="16.42578125" style="97" bestFit="1" customWidth="1"/>
    <col min="7701" max="7701" width="14.85546875" style="97" customWidth="1"/>
    <col min="7702" max="7702" width="16.42578125" style="97" bestFit="1" customWidth="1"/>
    <col min="7703" max="7703" width="14.85546875" style="97" customWidth="1"/>
    <col min="7704" max="7704" width="16.42578125" style="97" bestFit="1" customWidth="1"/>
    <col min="7705" max="7705" width="14.85546875" style="97" customWidth="1"/>
    <col min="7706" max="7807" width="10.140625" style="97" bestFit="1" customWidth="1"/>
    <col min="7808" max="7941" width="9.140625" style="97"/>
    <col min="7942" max="7942" width="18.5703125" style="97" bestFit="1" customWidth="1"/>
    <col min="7943" max="7945" width="14.7109375" style="97" customWidth="1"/>
    <col min="7946" max="7946" width="16" style="97" customWidth="1"/>
    <col min="7947" max="7950" width="14.7109375" style="97" customWidth="1"/>
    <col min="7951" max="7951" width="17.28515625" style="97" bestFit="1" customWidth="1"/>
    <col min="7952" max="7952" width="17.28515625" style="97" customWidth="1"/>
    <col min="7953" max="7953" width="14.85546875" style="97" customWidth="1"/>
    <col min="7954" max="7954" width="16.42578125" style="97" bestFit="1" customWidth="1"/>
    <col min="7955" max="7955" width="14.85546875" style="97" customWidth="1"/>
    <col min="7956" max="7956" width="16.42578125" style="97" bestFit="1" customWidth="1"/>
    <col min="7957" max="7957" width="14.85546875" style="97" customWidth="1"/>
    <col min="7958" max="7958" width="16.42578125" style="97" bestFit="1" customWidth="1"/>
    <col min="7959" max="7959" width="14.85546875" style="97" customWidth="1"/>
    <col min="7960" max="7960" width="16.42578125" style="97" bestFit="1" customWidth="1"/>
    <col min="7961" max="7961" width="14.85546875" style="97" customWidth="1"/>
    <col min="7962" max="8063" width="10.140625" style="97" bestFit="1" customWidth="1"/>
    <col min="8064" max="8197" width="9.140625" style="97"/>
    <col min="8198" max="8198" width="18.5703125" style="97" bestFit="1" customWidth="1"/>
    <col min="8199" max="8201" width="14.7109375" style="97" customWidth="1"/>
    <col min="8202" max="8202" width="16" style="97" customWidth="1"/>
    <col min="8203" max="8206" width="14.7109375" style="97" customWidth="1"/>
    <col min="8207" max="8207" width="17.28515625" style="97" bestFit="1" customWidth="1"/>
    <col min="8208" max="8208" width="17.28515625" style="97" customWidth="1"/>
    <col min="8209" max="8209" width="14.85546875" style="97" customWidth="1"/>
    <col min="8210" max="8210" width="16.42578125" style="97" bestFit="1" customWidth="1"/>
    <col min="8211" max="8211" width="14.85546875" style="97" customWidth="1"/>
    <col min="8212" max="8212" width="16.42578125" style="97" bestFit="1" customWidth="1"/>
    <col min="8213" max="8213" width="14.85546875" style="97" customWidth="1"/>
    <col min="8214" max="8214" width="16.42578125" style="97" bestFit="1" customWidth="1"/>
    <col min="8215" max="8215" width="14.85546875" style="97" customWidth="1"/>
    <col min="8216" max="8216" width="16.42578125" style="97" bestFit="1" customWidth="1"/>
    <col min="8217" max="8217" width="14.85546875" style="97" customWidth="1"/>
    <col min="8218" max="8319" width="10.140625" style="97" bestFit="1" customWidth="1"/>
    <col min="8320" max="8453" width="9.140625" style="97"/>
    <col min="8454" max="8454" width="18.5703125" style="97" bestFit="1" customWidth="1"/>
    <col min="8455" max="8457" width="14.7109375" style="97" customWidth="1"/>
    <col min="8458" max="8458" width="16" style="97" customWidth="1"/>
    <col min="8459" max="8462" width="14.7109375" style="97" customWidth="1"/>
    <col min="8463" max="8463" width="17.28515625" style="97" bestFit="1" customWidth="1"/>
    <col min="8464" max="8464" width="17.28515625" style="97" customWidth="1"/>
    <col min="8465" max="8465" width="14.85546875" style="97" customWidth="1"/>
    <col min="8466" max="8466" width="16.42578125" style="97" bestFit="1" customWidth="1"/>
    <col min="8467" max="8467" width="14.85546875" style="97" customWidth="1"/>
    <col min="8468" max="8468" width="16.42578125" style="97" bestFit="1" customWidth="1"/>
    <col min="8469" max="8469" width="14.85546875" style="97" customWidth="1"/>
    <col min="8470" max="8470" width="16.42578125" style="97" bestFit="1" customWidth="1"/>
    <col min="8471" max="8471" width="14.85546875" style="97" customWidth="1"/>
    <col min="8472" max="8472" width="16.42578125" style="97" bestFit="1" customWidth="1"/>
    <col min="8473" max="8473" width="14.85546875" style="97" customWidth="1"/>
    <col min="8474" max="8575" width="10.140625" style="97" bestFit="1" customWidth="1"/>
    <col min="8576" max="8709" width="9.140625" style="97"/>
    <col min="8710" max="8710" width="18.5703125" style="97" bestFit="1" customWidth="1"/>
    <col min="8711" max="8713" width="14.7109375" style="97" customWidth="1"/>
    <col min="8714" max="8714" width="16" style="97" customWidth="1"/>
    <col min="8715" max="8718" width="14.7109375" style="97" customWidth="1"/>
    <col min="8719" max="8719" width="17.28515625" style="97" bestFit="1" customWidth="1"/>
    <col min="8720" max="8720" width="17.28515625" style="97" customWidth="1"/>
    <col min="8721" max="8721" width="14.85546875" style="97" customWidth="1"/>
    <col min="8722" max="8722" width="16.42578125" style="97" bestFit="1" customWidth="1"/>
    <col min="8723" max="8723" width="14.85546875" style="97" customWidth="1"/>
    <col min="8724" max="8724" width="16.42578125" style="97" bestFit="1" customWidth="1"/>
    <col min="8725" max="8725" width="14.85546875" style="97" customWidth="1"/>
    <col min="8726" max="8726" width="16.42578125" style="97" bestFit="1" customWidth="1"/>
    <col min="8727" max="8727" width="14.85546875" style="97" customWidth="1"/>
    <col min="8728" max="8728" width="16.42578125" style="97" bestFit="1" customWidth="1"/>
    <col min="8729" max="8729" width="14.85546875" style="97" customWidth="1"/>
    <col min="8730" max="8831" width="10.140625" style="97" bestFit="1" customWidth="1"/>
    <col min="8832" max="8965" width="9.140625" style="97"/>
    <col min="8966" max="8966" width="18.5703125" style="97" bestFit="1" customWidth="1"/>
    <col min="8967" max="8969" width="14.7109375" style="97" customWidth="1"/>
    <col min="8970" max="8970" width="16" style="97" customWidth="1"/>
    <col min="8971" max="8974" width="14.7109375" style="97" customWidth="1"/>
    <col min="8975" max="8975" width="17.28515625" style="97" bestFit="1" customWidth="1"/>
    <col min="8976" max="8976" width="17.28515625" style="97" customWidth="1"/>
    <col min="8977" max="8977" width="14.85546875" style="97" customWidth="1"/>
    <col min="8978" max="8978" width="16.42578125" style="97" bestFit="1" customWidth="1"/>
    <col min="8979" max="8979" width="14.85546875" style="97" customWidth="1"/>
    <col min="8980" max="8980" width="16.42578125" style="97" bestFit="1" customWidth="1"/>
    <col min="8981" max="8981" width="14.85546875" style="97" customWidth="1"/>
    <col min="8982" max="8982" width="16.42578125" style="97" bestFit="1" customWidth="1"/>
    <col min="8983" max="8983" width="14.85546875" style="97" customWidth="1"/>
    <col min="8984" max="8984" width="16.42578125" style="97" bestFit="1" customWidth="1"/>
    <col min="8985" max="8985" width="14.85546875" style="97" customWidth="1"/>
    <col min="8986" max="9087" width="10.140625" style="97" bestFit="1" customWidth="1"/>
    <col min="9088" max="9221" width="9.140625" style="97"/>
    <col min="9222" max="9222" width="18.5703125" style="97" bestFit="1" customWidth="1"/>
    <col min="9223" max="9225" width="14.7109375" style="97" customWidth="1"/>
    <col min="9226" max="9226" width="16" style="97" customWidth="1"/>
    <col min="9227" max="9230" width="14.7109375" style="97" customWidth="1"/>
    <col min="9231" max="9231" width="17.28515625" style="97" bestFit="1" customWidth="1"/>
    <col min="9232" max="9232" width="17.28515625" style="97" customWidth="1"/>
    <col min="9233" max="9233" width="14.85546875" style="97" customWidth="1"/>
    <col min="9234" max="9234" width="16.42578125" style="97" bestFit="1" customWidth="1"/>
    <col min="9235" max="9235" width="14.85546875" style="97" customWidth="1"/>
    <col min="9236" max="9236" width="16.42578125" style="97" bestFit="1" customWidth="1"/>
    <col min="9237" max="9237" width="14.85546875" style="97" customWidth="1"/>
    <col min="9238" max="9238" width="16.42578125" style="97" bestFit="1" customWidth="1"/>
    <col min="9239" max="9239" width="14.85546875" style="97" customWidth="1"/>
    <col min="9240" max="9240" width="16.42578125" style="97" bestFit="1" customWidth="1"/>
    <col min="9241" max="9241" width="14.85546875" style="97" customWidth="1"/>
    <col min="9242" max="9343" width="10.140625" style="97" bestFit="1" customWidth="1"/>
    <col min="9344" max="9477" width="9.140625" style="97"/>
    <col min="9478" max="9478" width="18.5703125" style="97" bestFit="1" customWidth="1"/>
    <col min="9479" max="9481" width="14.7109375" style="97" customWidth="1"/>
    <col min="9482" max="9482" width="16" style="97" customWidth="1"/>
    <col min="9483" max="9486" width="14.7109375" style="97" customWidth="1"/>
    <col min="9487" max="9487" width="17.28515625" style="97" bestFit="1" customWidth="1"/>
    <col min="9488" max="9488" width="17.28515625" style="97" customWidth="1"/>
    <col min="9489" max="9489" width="14.85546875" style="97" customWidth="1"/>
    <col min="9490" max="9490" width="16.42578125" style="97" bestFit="1" customWidth="1"/>
    <col min="9491" max="9491" width="14.85546875" style="97" customWidth="1"/>
    <col min="9492" max="9492" width="16.42578125" style="97" bestFit="1" customWidth="1"/>
    <col min="9493" max="9493" width="14.85546875" style="97" customWidth="1"/>
    <col min="9494" max="9494" width="16.42578125" style="97" bestFit="1" customWidth="1"/>
    <col min="9495" max="9495" width="14.85546875" style="97" customWidth="1"/>
    <col min="9496" max="9496" width="16.42578125" style="97" bestFit="1" customWidth="1"/>
    <col min="9497" max="9497" width="14.85546875" style="97" customWidth="1"/>
    <col min="9498" max="9599" width="10.140625" style="97" bestFit="1" customWidth="1"/>
    <col min="9600" max="9733" width="9.140625" style="97"/>
    <col min="9734" max="9734" width="18.5703125" style="97" bestFit="1" customWidth="1"/>
    <col min="9735" max="9737" width="14.7109375" style="97" customWidth="1"/>
    <col min="9738" max="9738" width="16" style="97" customWidth="1"/>
    <col min="9739" max="9742" width="14.7109375" style="97" customWidth="1"/>
    <col min="9743" max="9743" width="17.28515625" style="97" bestFit="1" customWidth="1"/>
    <col min="9744" max="9744" width="17.28515625" style="97" customWidth="1"/>
    <col min="9745" max="9745" width="14.85546875" style="97" customWidth="1"/>
    <col min="9746" max="9746" width="16.42578125" style="97" bestFit="1" customWidth="1"/>
    <col min="9747" max="9747" width="14.85546875" style="97" customWidth="1"/>
    <col min="9748" max="9748" width="16.42578125" style="97" bestFit="1" customWidth="1"/>
    <col min="9749" max="9749" width="14.85546875" style="97" customWidth="1"/>
    <col min="9750" max="9750" width="16.42578125" style="97" bestFit="1" customWidth="1"/>
    <col min="9751" max="9751" width="14.85546875" style="97" customWidth="1"/>
    <col min="9752" max="9752" width="16.42578125" style="97" bestFit="1" customWidth="1"/>
    <col min="9753" max="9753" width="14.85546875" style="97" customWidth="1"/>
    <col min="9754" max="9855" width="10.140625" style="97" bestFit="1" customWidth="1"/>
    <col min="9856" max="9989" width="9.140625" style="97"/>
    <col min="9990" max="9990" width="18.5703125" style="97" bestFit="1" customWidth="1"/>
    <col min="9991" max="9993" width="14.7109375" style="97" customWidth="1"/>
    <col min="9994" max="9994" width="16" style="97" customWidth="1"/>
    <col min="9995" max="9998" width="14.7109375" style="97" customWidth="1"/>
    <col min="9999" max="9999" width="17.28515625" style="97" bestFit="1" customWidth="1"/>
    <col min="10000" max="10000" width="17.28515625" style="97" customWidth="1"/>
    <col min="10001" max="10001" width="14.85546875" style="97" customWidth="1"/>
    <col min="10002" max="10002" width="16.42578125" style="97" bestFit="1" customWidth="1"/>
    <col min="10003" max="10003" width="14.85546875" style="97" customWidth="1"/>
    <col min="10004" max="10004" width="16.42578125" style="97" bestFit="1" customWidth="1"/>
    <col min="10005" max="10005" width="14.85546875" style="97" customWidth="1"/>
    <col min="10006" max="10006" width="16.42578125" style="97" bestFit="1" customWidth="1"/>
    <col min="10007" max="10007" width="14.85546875" style="97" customWidth="1"/>
    <col min="10008" max="10008" width="16.42578125" style="97" bestFit="1" customWidth="1"/>
    <col min="10009" max="10009" width="14.85546875" style="97" customWidth="1"/>
    <col min="10010" max="10111" width="10.140625" style="97" bestFit="1" customWidth="1"/>
    <col min="10112" max="10245" width="9.140625" style="97"/>
    <col min="10246" max="10246" width="18.5703125" style="97" bestFit="1" customWidth="1"/>
    <col min="10247" max="10249" width="14.7109375" style="97" customWidth="1"/>
    <col min="10250" max="10250" width="16" style="97" customWidth="1"/>
    <col min="10251" max="10254" width="14.7109375" style="97" customWidth="1"/>
    <col min="10255" max="10255" width="17.28515625" style="97" bestFit="1" customWidth="1"/>
    <col min="10256" max="10256" width="17.28515625" style="97" customWidth="1"/>
    <col min="10257" max="10257" width="14.85546875" style="97" customWidth="1"/>
    <col min="10258" max="10258" width="16.42578125" style="97" bestFit="1" customWidth="1"/>
    <col min="10259" max="10259" width="14.85546875" style="97" customWidth="1"/>
    <col min="10260" max="10260" width="16.42578125" style="97" bestFit="1" customWidth="1"/>
    <col min="10261" max="10261" width="14.85546875" style="97" customWidth="1"/>
    <col min="10262" max="10262" width="16.42578125" style="97" bestFit="1" customWidth="1"/>
    <col min="10263" max="10263" width="14.85546875" style="97" customWidth="1"/>
    <col min="10264" max="10264" width="16.42578125" style="97" bestFit="1" customWidth="1"/>
    <col min="10265" max="10265" width="14.85546875" style="97" customWidth="1"/>
    <col min="10266" max="10367" width="10.140625" style="97" bestFit="1" customWidth="1"/>
    <col min="10368" max="10501" width="9.140625" style="97"/>
    <col min="10502" max="10502" width="18.5703125" style="97" bestFit="1" customWidth="1"/>
    <col min="10503" max="10505" width="14.7109375" style="97" customWidth="1"/>
    <col min="10506" max="10506" width="16" style="97" customWidth="1"/>
    <col min="10507" max="10510" width="14.7109375" style="97" customWidth="1"/>
    <col min="10511" max="10511" width="17.28515625" style="97" bestFit="1" customWidth="1"/>
    <col min="10512" max="10512" width="17.28515625" style="97" customWidth="1"/>
    <col min="10513" max="10513" width="14.85546875" style="97" customWidth="1"/>
    <col min="10514" max="10514" width="16.42578125" style="97" bestFit="1" customWidth="1"/>
    <col min="10515" max="10515" width="14.85546875" style="97" customWidth="1"/>
    <col min="10516" max="10516" width="16.42578125" style="97" bestFit="1" customWidth="1"/>
    <col min="10517" max="10517" width="14.85546875" style="97" customWidth="1"/>
    <col min="10518" max="10518" width="16.42578125" style="97" bestFit="1" customWidth="1"/>
    <col min="10519" max="10519" width="14.85546875" style="97" customWidth="1"/>
    <col min="10520" max="10520" width="16.42578125" style="97" bestFit="1" customWidth="1"/>
    <col min="10521" max="10521" width="14.85546875" style="97" customWidth="1"/>
    <col min="10522" max="10623" width="10.140625" style="97" bestFit="1" customWidth="1"/>
    <col min="10624" max="10757" width="9.140625" style="97"/>
    <col min="10758" max="10758" width="18.5703125" style="97" bestFit="1" customWidth="1"/>
    <col min="10759" max="10761" width="14.7109375" style="97" customWidth="1"/>
    <col min="10762" max="10762" width="16" style="97" customWidth="1"/>
    <col min="10763" max="10766" width="14.7109375" style="97" customWidth="1"/>
    <col min="10767" max="10767" width="17.28515625" style="97" bestFit="1" customWidth="1"/>
    <col min="10768" max="10768" width="17.28515625" style="97" customWidth="1"/>
    <col min="10769" max="10769" width="14.85546875" style="97" customWidth="1"/>
    <col min="10770" max="10770" width="16.42578125" style="97" bestFit="1" customWidth="1"/>
    <col min="10771" max="10771" width="14.85546875" style="97" customWidth="1"/>
    <col min="10772" max="10772" width="16.42578125" style="97" bestFit="1" customWidth="1"/>
    <col min="10773" max="10773" width="14.85546875" style="97" customWidth="1"/>
    <col min="10774" max="10774" width="16.42578125" style="97" bestFit="1" customWidth="1"/>
    <col min="10775" max="10775" width="14.85546875" style="97" customWidth="1"/>
    <col min="10776" max="10776" width="16.42578125" style="97" bestFit="1" customWidth="1"/>
    <col min="10777" max="10777" width="14.85546875" style="97" customWidth="1"/>
    <col min="10778" max="10879" width="10.140625" style="97" bestFit="1" customWidth="1"/>
    <col min="10880" max="11013" width="9.140625" style="97"/>
    <col min="11014" max="11014" width="18.5703125" style="97" bestFit="1" customWidth="1"/>
    <col min="11015" max="11017" width="14.7109375" style="97" customWidth="1"/>
    <col min="11018" max="11018" width="16" style="97" customWidth="1"/>
    <col min="11019" max="11022" width="14.7109375" style="97" customWidth="1"/>
    <col min="11023" max="11023" width="17.28515625" style="97" bestFit="1" customWidth="1"/>
    <col min="11024" max="11024" width="17.28515625" style="97" customWidth="1"/>
    <col min="11025" max="11025" width="14.85546875" style="97" customWidth="1"/>
    <col min="11026" max="11026" width="16.42578125" style="97" bestFit="1" customWidth="1"/>
    <col min="11027" max="11027" width="14.85546875" style="97" customWidth="1"/>
    <col min="11028" max="11028" width="16.42578125" style="97" bestFit="1" customWidth="1"/>
    <col min="11029" max="11029" width="14.85546875" style="97" customWidth="1"/>
    <col min="11030" max="11030" width="16.42578125" style="97" bestFit="1" customWidth="1"/>
    <col min="11031" max="11031" width="14.85546875" style="97" customWidth="1"/>
    <col min="11032" max="11032" width="16.42578125" style="97" bestFit="1" customWidth="1"/>
    <col min="11033" max="11033" width="14.85546875" style="97" customWidth="1"/>
    <col min="11034" max="11135" width="10.140625" style="97" bestFit="1" customWidth="1"/>
    <col min="11136" max="11269" width="9.140625" style="97"/>
    <col min="11270" max="11270" width="18.5703125" style="97" bestFit="1" customWidth="1"/>
    <col min="11271" max="11273" width="14.7109375" style="97" customWidth="1"/>
    <col min="11274" max="11274" width="16" style="97" customWidth="1"/>
    <col min="11275" max="11278" width="14.7109375" style="97" customWidth="1"/>
    <col min="11279" max="11279" width="17.28515625" style="97" bestFit="1" customWidth="1"/>
    <col min="11280" max="11280" width="17.28515625" style="97" customWidth="1"/>
    <col min="11281" max="11281" width="14.85546875" style="97" customWidth="1"/>
    <col min="11282" max="11282" width="16.42578125" style="97" bestFit="1" customWidth="1"/>
    <col min="11283" max="11283" width="14.85546875" style="97" customWidth="1"/>
    <col min="11284" max="11284" width="16.42578125" style="97" bestFit="1" customWidth="1"/>
    <col min="11285" max="11285" width="14.85546875" style="97" customWidth="1"/>
    <col min="11286" max="11286" width="16.42578125" style="97" bestFit="1" customWidth="1"/>
    <col min="11287" max="11287" width="14.85546875" style="97" customWidth="1"/>
    <col min="11288" max="11288" width="16.42578125" style="97" bestFit="1" customWidth="1"/>
    <col min="11289" max="11289" width="14.85546875" style="97" customWidth="1"/>
    <col min="11290" max="11391" width="10.140625" style="97" bestFit="1" customWidth="1"/>
    <col min="11392" max="11525" width="9.140625" style="97"/>
    <col min="11526" max="11526" width="18.5703125" style="97" bestFit="1" customWidth="1"/>
    <col min="11527" max="11529" width="14.7109375" style="97" customWidth="1"/>
    <col min="11530" max="11530" width="16" style="97" customWidth="1"/>
    <col min="11531" max="11534" width="14.7109375" style="97" customWidth="1"/>
    <col min="11535" max="11535" width="17.28515625" style="97" bestFit="1" customWidth="1"/>
    <col min="11536" max="11536" width="17.28515625" style="97" customWidth="1"/>
    <col min="11537" max="11537" width="14.85546875" style="97" customWidth="1"/>
    <col min="11538" max="11538" width="16.42578125" style="97" bestFit="1" customWidth="1"/>
    <col min="11539" max="11539" width="14.85546875" style="97" customWidth="1"/>
    <col min="11540" max="11540" width="16.42578125" style="97" bestFit="1" customWidth="1"/>
    <col min="11541" max="11541" width="14.85546875" style="97" customWidth="1"/>
    <col min="11542" max="11542" width="16.42578125" style="97" bestFit="1" customWidth="1"/>
    <col min="11543" max="11543" width="14.85546875" style="97" customWidth="1"/>
    <col min="11544" max="11544" width="16.42578125" style="97" bestFit="1" customWidth="1"/>
    <col min="11545" max="11545" width="14.85546875" style="97" customWidth="1"/>
    <col min="11546" max="11647" width="10.140625" style="97" bestFit="1" customWidth="1"/>
    <col min="11648" max="11781" width="9.140625" style="97"/>
    <col min="11782" max="11782" width="18.5703125" style="97" bestFit="1" customWidth="1"/>
    <col min="11783" max="11785" width="14.7109375" style="97" customWidth="1"/>
    <col min="11786" max="11786" width="16" style="97" customWidth="1"/>
    <col min="11787" max="11790" width="14.7109375" style="97" customWidth="1"/>
    <col min="11791" max="11791" width="17.28515625" style="97" bestFit="1" customWidth="1"/>
    <col min="11792" max="11792" width="17.28515625" style="97" customWidth="1"/>
    <col min="11793" max="11793" width="14.85546875" style="97" customWidth="1"/>
    <col min="11794" max="11794" width="16.42578125" style="97" bestFit="1" customWidth="1"/>
    <col min="11795" max="11795" width="14.85546875" style="97" customWidth="1"/>
    <col min="11796" max="11796" width="16.42578125" style="97" bestFit="1" customWidth="1"/>
    <col min="11797" max="11797" width="14.85546875" style="97" customWidth="1"/>
    <col min="11798" max="11798" width="16.42578125" style="97" bestFit="1" customWidth="1"/>
    <col min="11799" max="11799" width="14.85546875" style="97" customWidth="1"/>
    <col min="11800" max="11800" width="16.42578125" style="97" bestFit="1" customWidth="1"/>
    <col min="11801" max="11801" width="14.85546875" style="97" customWidth="1"/>
    <col min="11802" max="11903" width="10.140625" style="97" bestFit="1" customWidth="1"/>
    <col min="11904" max="12037" width="9.140625" style="97"/>
    <col min="12038" max="12038" width="18.5703125" style="97" bestFit="1" customWidth="1"/>
    <col min="12039" max="12041" width="14.7109375" style="97" customWidth="1"/>
    <col min="12042" max="12042" width="16" style="97" customWidth="1"/>
    <col min="12043" max="12046" width="14.7109375" style="97" customWidth="1"/>
    <col min="12047" max="12047" width="17.28515625" style="97" bestFit="1" customWidth="1"/>
    <col min="12048" max="12048" width="17.28515625" style="97" customWidth="1"/>
    <col min="12049" max="12049" width="14.85546875" style="97" customWidth="1"/>
    <col min="12050" max="12050" width="16.42578125" style="97" bestFit="1" customWidth="1"/>
    <col min="12051" max="12051" width="14.85546875" style="97" customWidth="1"/>
    <col min="12052" max="12052" width="16.42578125" style="97" bestFit="1" customWidth="1"/>
    <col min="12053" max="12053" width="14.85546875" style="97" customWidth="1"/>
    <col min="12054" max="12054" width="16.42578125" style="97" bestFit="1" customWidth="1"/>
    <col min="12055" max="12055" width="14.85546875" style="97" customWidth="1"/>
    <col min="12056" max="12056" width="16.42578125" style="97" bestFit="1" customWidth="1"/>
    <col min="12057" max="12057" width="14.85546875" style="97" customWidth="1"/>
    <col min="12058" max="12159" width="10.140625" style="97" bestFit="1" customWidth="1"/>
    <col min="12160" max="12293" width="9.140625" style="97"/>
    <col min="12294" max="12294" width="18.5703125" style="97" bestFit="1" customWidth="1"/>
    <col min="12295" max="12297" width="14.7109375" style="97" customWidth="1"/>
    <col min="12298" max="12298" width="16" style="97" customWidth="1"/>
    <col min="12299" max="12302" width="14.7109375" style="97" customWidth="1"/>
    <col min="12303" max="12303" width="17.28515625" style="97" bestFit="1" customWidth="1"/>
    <col min="12304" max="12304" width="17.28515625" style="97" customWidth="1"/>
    <col min="12305" max="12305" width="14.85546875" style="97" customWidth="1"/>
    <col min="12306" max="12306" width="16.42578125" style="97" bestFit="1" customWidth="1"/>
    <col min="12307" max="12307" width="14.85546875" style="97" customWidth="1"/>
    <col min="12308" max="12308" width="16.42578125" style="97" bestFit="1" customWidth="1"/>
    <col min="12309" max="12309" width="14.85546875" style="97" customWidth="1"/>
    <col min="12310" max="12310" width="16.42578125" style="97" bestFit="1" customWidth="1"/>
    <col min="12311" max="12311" width="14.85546875" style="97" customWidth="1"/>
    <col min="12312" max="12312" width="16.42578125" style="97" bestFit="1" customWidth="1"/>
    <col min="12313" max="12313" width="14.85546875" style="97" customWidth="1"/>
    <col min="12314" max="12415" width="10.140625" style="97" bestFit="1" customWidth="1"/>
    <col min="12416" max="12549" width="9.140625" style="97"/>
    <col min="12550" max="12550" width="18.5703125" style="97" bestFit="1" customWidth="1"/>
    <col min="12551" max="12553" width="14.7109375" style="97" customWidth="1"/>
    <col min="12554" max="12554" width="16" style="97" customWidth="1"/>
    <col min="12555" max="12558" width="14.7109375" style="97" customWidth="1"/>
    <col min="12559" max="12559" width="17.28515625" style="97" bestFit="1" customWidth="1"/>
    <col min="12560" max="12560" width="17.28515625" style="97" customWidth="1"/>
    <col min="12561" max="12561" width="14.85546875" style="97" customWidth="1"/>
    <col min="12562" max="12562" width="16.42578125" style="97" bestFit="1" customWidth="1"/>
    <col min="12563" max="12563" width="14.85546875" style="97" customWidth="1"/>
    <col min="12564" max="12564" width="16.42578125" style="97" bestFit="1" customWidth="1"/>
    <col min="12565" max="12565" width="14.85546875" style="97" customWidth="1"/>
    <col min="12566" max="12566" width="16.42578125" style="97" bestFit="1" customWidth="1"/>
    <col min="12567" max="12567" width="14.85546875" style="97" customWidth="1"/>
    <col min="12568" max="12568" width="16.42578125" style="97" bestFit="1" customWidth="1"/>
    <col min="12569" max="12569" width="14.85546875" style="97" customWidth="1"/>
    <col min="12570" max="12671" width="10.140625" style="97" bestFit="1" customWidth="1"/>
    <col min="12672" max="12805" width="9.140625" style="97"/>
    <col min="12806" max="12806" width="18.5703125" style="97" bestFit="1" customWidth="1"/>
    <col min="12807" max="12809" width="14.7109375" style="97" customWidth="1"/>
    <col min="12810" max="12810" width="16" style="97" customWidth="1"/>
    <col min="12811" max="12814" width="14.7109375" style="97" customWidth="1"/>
    <col min="12815" max="12815" width="17.28515625" style="97" bestFit="1" customWidth="1"/>
    <col min="12816" max="12816" width="17.28515625" style="97" customWidth="1"/>
    <col min="12817" max="12817" width="14.85546875" style="97" customWidth="1"/>
    <col min="12818" max="12818" width="16.42578125" style="97" bestFit="1" customWidth="1"/>
    <col min="12819" max="12819" width="14.85546875" style="97" customWidth="1"/>
    <col min="12820" max="12820" width="16.42578125" style="97" bestFit="1" customWidth="1"/>
    <col min="12821" max="12821" width="14.85546875" style="97" customWidth="1"/>
    <col min="12822" max="12822" width="16.42578125" style="97" bestFit="1" customWidth="1"/>
    <col min="12823" max="12823" width="14.85546875" style="97" customWidth="1"/>
    <col min="12824" max="12824" width="16.42578125" style="97" bestFit="1" customWidth="1"/>
    <col min="12825" max="12825" width="14.85546875" style="97" customWidth="1"/>
    <col min="12826" max="12927" width="10.140625" style="97" bestFit="1" customWidth="1"/>
    <col min="12928" max="13061" width="9.140625" style="97"/>
    <col min="13062" max="13062" width="18.5703125" style="97" bestFit="1" customWidth="1"/>
    <col min="13063" max="13065" width="14.7109375" style="97" customWidth="1"/>
    <col min="13066" max="13066" width="16" style="97" customWidth="1"/>
    <col min="13067" max="13070" width="14.7109375" style="97" customWidth="1"/>
    <col min="13071" max="13071" width="17.28515625" style="97" bestFit="1" customWidth="1"/>
    <col min="13072" max="13072" width="17.28515625" style="97" customWidth="1"/>
    <col min="13073" max="13073" width="14.85546875" style="97" customWidth="1"/>
    <col min="13074" max="13074" width="16.42578125" style="97" bestFit="1" customWidth="1"/>
    <col min="13075" max="13075" width="14.85546875" style="97" customWidth="1"/>
    <col min="13076" max="13076" width="16.42578125" style="97" bestFit="1" customWidth="1"/>
    <col min="13077" max="13077" width="14.85546875" style="97" customWidth="1"/>
    <col min="13078" max="13078" width="16.42578125" style="97" bestFit="1" customWidth="1"/>
    <col min="13079" max="13079" width="14.85546875" style="97" customWidth="1"/>
    <col min="13080" max="13080" width="16.42578125" style="97" bestFit="1" customWidth="1"/>
    <col min="13081" max="13081" width="14.85546875" style="97" customWidth="1"/>
    <col min="13082" max="13183" width="10.140625" style="97" bestFit="1" customWidth="1"/>
    <col min="13184" max="13317" width="9.140625" style="97"/>
    <col min="13318" max="13318" width="18.5703125" style="97" bestFit="1" customWidth="1"/>
    <col min="13319" max="13321" width="14.7109375" style="97" customWidth="1"/>
    <col min="13322" max="13322" width="16" style="97" customWidth="1"/>
    <col min="13323" max="13326" width="14.7109375" style="97" customWidth="1"/>
    <col min="13327" max="13327" width="17.28515625" style="97" bestFit="1" customWidth="1"/>
    <col min="13328" max="13328" width="17.28515625" style="97" customWidth="1"/>
    <col min="13329" max="13329" width="14.85546875" style="97" customWidth="1"/>
    <col min="13330" max="13330" width="16.42578125" style="97" bestFit="1" customWidth="1"/>
    <col min="13331" max="13331" width="14.85546875" style="97" customWidth="1"/>
    <col min="13332" max="13332" width="16.42578125" style="97" bestFit="1" customWidth="1"/>
    <col min="13333" max="13333" width="14.85546875" style="97" customWidth="1"/>
    <col min="13334" max="13334" width="16.42578125" style="97" bestFit="1" customWidth="1"/>
    <col min="13335" max="13335" width="14.85546875" style="97" customWidth="1"/>
    <col min="13336" max="13336" width="16.42578125" style="97" bestFit="1" customWidth="1"/>
    <col min="13337" max="13337" width="14.85546875" style="97" customWidth="1"/>
    <col min="13338" max="13439" width="10.140625" style="97" bestFit="1" customWidth="1"/>
    <col min="13440" max="13573" width="9.140625" style="97"/>
    <col min="13574" max="13574" width="18.5703125" style="97" bestFit="1" customWidth="1"/>
    <col min="13575" max="13577" width="14.7109375" style="97" customWidth="1"/>
    <col min="13578" max="13578" width="16" style="97" customWidth="1"/>
    <col min="13579" max="13582" width="14.7109375" style="97" customWidth="1"/>
    <col min="13583" max="13583" width="17.28515625" style="97" bestFit="1" customWidth="1"/>
    <col min="13584" max="13584" width="17.28515625" style="97" customWidth="1"/>
    <col min="13585" max="13585" width="14.85546875" style="97" customWidth="1"/>
    <col min="13586" max="13586" width="16.42578125" style="97" bestFit="1" customWidth="1"/>
    <col min="13587" max="13587" width="14.85546875" style="97" customWidth="1"/>
    <col min="13588" max="13588" width="16.42578125" style="97" bestFit="1" customWidth="1"/>
    <col min="13589" max="13589" width="14.85546875" style="97" customWidth="1"/>
    <col min="13590" max="13590" width="16.42578125" style="97" bestFit="1" customWidth="1"/>
    <col min="13591" max="13591" width="14.85546875" style="97" customWidth="1"/>
    <col min="13592" max="13592" width="16.42578125" style="97" bestFit="1" customWidth="1"/>
    <col min="13593" max="13593" width="14.85546875" style="97" customWidth="1"/>
    <col min="13594" max="13695" width="10.140625" style="97" bestFit="1" customWidth="1"/>
    <col min="13696" max="13829" width="9.140625" style="97"/>
    <col min="13830" max="13830" width="18.5703125" style="97" bestFit="1" customWidth="1"/>
    <col min="13831" max="13833" width="14.7109375" style="97" customWidth="1"/>
    <col min="13834" max="13834" width="16" style="97" customWidth="1"/>
    <col min="13835" max="13838" width="14.7109375" style="97" customWidth="1"/>
    <col min="13839" max="13839" width="17.28515625" style="97" bestFit="1" customWidth="1"/>
    <col min="13840" max="13840" width="17.28515625" style="97" customWidth="1"/>
    <col min="13841" max="13841" width="14.85546875" style="97" customWidth="1"/>
    <col min="13842" max="13842" width="16.42578125" style="97" bestFit="1" customWidth="1"/>
    <col min="13843" max="13843" width="14.85546875" style="97" customWidth="1"/>
    <col min="13844" max="13844" width="16.42578125" style="97" bestFit="1" customWidth="1"/>
    <col min="13845" max="13845" width="14.85546875" style="97" customWidth="1"/>
    <col min="13846" max="13846" width="16.42578125" style="97" bestFit="1" customWidth="1"/>
    <col min="13847" max="13847" width="14.85546875" style="97" customWidth="1"/>
    <col min="13848" max="13848" width="16.42578125" style="97" bestFit="1" customWidth="1"/>
    <col min="13849" max="13849" width="14.85546875" style="97" customWidth="1"/>
    <col min="13850" max="13951" width="10.140625" style="97" bestFit="1" customWidth="1"/>
    <col min="13952" max="14085" width="9.140625" style="97"/>
    <col min="14086" max="14086" width="18.5703125" style="97" bestFit="1" customWidth="1"/>
    <col min="14087" max="14089" width="14.7109375" style="97" customWidth="1"/>
    <col min="14090" max="14090" width="16" style="97" customWidth="1"/>
    <col min="14091" max="14094" width="14.7109375" style="97" customWidth="1"/>
    <col min="14095" max="14095" width="17.28515625" style="97" bestFit="1" customWidth="1"/>
    <col min="14096" max="14096" width="17.28515625" style="97" customWidth="1"/>
    <col min="14097" max="14097" width="14.85546875" style="97" customWidth="1"/>
    <col min="14098" max="14098" width="16.42578125" style="97" bestFit="1" customWidth="1"/>
    <col min="14099" max="14099" width="14.85546875" style="97" customWidth="1"/>
    <col min="14100" max="14100" width="16.42578125" style="97" bestFit="1" customWidth="1"/>
    <col min="14101" max="14101" width="14.85546875" style="97" customWidth="1"/>
    <col min="14102" max="14102" width="16.42578125" style="97" bestFit="1" customWidth="1"/>
    <col min="14103" max="14103" width="14.85546875" style="97" customWidth="1"/>
    <col min="14104" max="14104" width="16.42578125" style="97" bestFit="1" customWidth="1"/>
    <col min="14105" max="14105" width="14.85546875" style="97" customWidth="1"/>
    <col min="14106" max="14207" width="10.140625" style="97" bestFit="1" customWidth="1"/>
    <col min="14208" max="14341" width="9.140625" style="97"/>
    <col min="14342" max="14342" width="18.5703125" style="97" bestFit="1" customWidth="1"/>
    <col min="14343" max="14345" width="14.7109375" style="97" customWidth="1"/>
    <col min="14346" max="14346" width="16" style="97" customWidth="1"/>
    <col min="14347" max="14350" width="14.7109375" style="97" customWidth="1"/>
    <col min="14351" max="14351" width="17.28515625" style="97" bestFit="1" customWidth="1"/>
    <col min="14352" max="14352" width="17.28515625" style="97" customWidth="1"/>
    <col min="14353" max="14353" width="14.85546875" style="97" customWidth="1"/>
    <col min="14354" max="14354" width="16.42578125" style="97" bestFit="1" customWidth="1"/>
    <col min="14355" max="14355" width="14.85546875" style="97" customWidth="1"/>
    <col min="14356" max="14356" width="16.42578125" style="97" bestFit="1" customWidth="1"/>
    <col min="14357" max="14357" width="14.85546875" style="97" customWidth="1"/>
    <col min="14358" max="14358" width="16.42578125" style="97" bestFit="1" customWidth="1"/>
    <col min="14359" max="14359" width="14.85546875" style="97" customWidth="1"/>
    <col min="14360" max="14360" width="16.42578125" style="97" bestFit="1" customWidth="1"/>
    <col min="14361" max="14361" width="14.85546875" style="97" customWidth="1"/>
    <col min="14362" max="14463" width="10.140625" style="97" bestFit="1" customWidth="1"/>
    <col min="14464" max="14597" width="9.140625" style="97"/>
    <col min="14598" max="14598" width="18.5703125" style="97" bestFit="1" customWidth="1"/>
    <col min="14599" max="14601" width="14.7109375" style="97" customWidth="1"/>
    <col min="14602" max="14602" width="16" style="97" customWidth="1"/>
    <col min="14603" max="14606" width="14.7109375" style="97" customWidth="1"/>
    <col min="14607" max="14607" width="17.28515625" style="97" bestFit="1" customWidth="1"/>
    <col min="14608" max="14608" width="17.28515625" style="97" customWidth="1"/>
    <col min="14609" max="14609" width="14.85546875" style="97" customWidth="1"/>
    <col min="14610" max="14610" width="16.42578125" style="97" bestFit="1" customWidth="1"/>
    <col min="14611" max="14611" width="14.85546875" style="97" customWidth="1"/>
    <col min="14612" max="14612" width="16.42578125" style="97" bestFit="1" customWidth="1"/>
    <col min="14613" max="14613" width="14.85546875" style="97" customWidth="1"/>
    <col min="14614" max="14614" width="16.42578125" style="97" bestFit="1" customWidth="1"/>
    <col min="14615" max="14615" width="14.85546875" style="97" customWidth="1"/>
    <col min="14616" max="14616" width="16.42578125" style="97" bestFit="1" customWidth="1"/>
    <col min="14617" max="14617" width="14.85546875" style="97" customWidth="1"/>
    <col min="14618" max="14719" width="10.140625" style="97" bestFit="1" customWidth="1"/>
    <col min="14720" max="14853" width="9.140625" style="97"/>
    <col min="14854" max="14854" width="18.5703125" style="97" bestFit="1" customWidth="1"/>
    <col min="14855" max="14857" width="14.7109375" style="97" customWidth="1"/>
    <col min="14858" max="14858" width="16" style="97" customWidth="1"/>
    <col min="14859" max="14862" width="14.7109375" style="97" customWidth="1"/>
    <col min="14863" max="14863" width="17.28515625" style="97" bestFit="1" customWidth="1"/>
    <col min="14864" max="14864" width="17.28515625" style="97" customWidth="1"/>
    <col min="14865" max="14865" width="14.85546875" style="97" customWidth="1"/>
    <col min="14866" max="14866" width="16.42578125" style="97" bestFit="1" customWidth="1"/>
    <col min="14867" max="14867" width="14.85546875" style="97" customWidth="1"/>
    <col min="14868" max="14868" width="16.42578125" style="97" bestFit="1" customWidth="1"/>
    <col min="14869" max="14869" width="14.85546875" style="97" customWidth="1"/>
    <col min="14870" max="14870" width="16.42578125" style="97" bestFit="1" customWidth="1"/>
    <col min="14871" max="14871" width="14.85546875" style="97" customWidth="1"/>
    <col min="14872" max="14872" width="16.42578125" style="97" bestFit="1" customWidth="1"/>
    <col min="14873" max="14873" width="14.85546875" style="97" customWidth="1"/>
    <col min="14874" max="14975" width="10.140625" style="97" bestFit="1" customWidth="1"/>
    <col min="14976" max="15109" width="9.140625" style="97"/>
    <col min="15110" max="15110" width="18.5703125" style="97" bestFit="1" customWidth="1"/>
    <col min="15111" max="15113" width="14.7109375" style="97" customWidth="1"/>
    <col min="15114" max="15114" width="16" style="97" customWidth="1"/>
    <col min="15115" max="15118" width="14.7109375" style="97" customWidth="1"/>
    <col min="15119" max="15119" width="17.28515625" style="97" bestFit="1" customWidth="1"/>
    <col min="15120" max="15120" width="17.28515625" style="97" customWidth="1"/>
    <col min="15121" max="15121" width="14.85546875" style="97" customWidth="1"/>
    <col min="15122" max="15122" width="16.42578125" style="97" bestFit="1" customWidth="1"/>
    <col min="15123" max="15123" width="14.85546875" style="97" customWidth="1"/>
    <col min="15124" max="15124" width="16.42578125" style="97" bestFit="1" customWidth="1"/>
    <col min="15125" max="15125" width="14.85546875" style="97" customWidth="1"/>
    <col min="15126" max="15126" width="16.42578125" style="97" bestFit="1" customWidth="1"/>
    <col min="15127" max="15127" width="14.85546875" style="97" customWidth="1"/>
    <col min="15128" max="15128" width="16.42578125" style="97" bestFit="1" customWidth="1"/>
    <col min="15129" max="15129" width="14.85546875" style="97" customWidth="1"/>
    <col min="15130" max="15231" width="10.140625" style="97" bestFit="1" customWidth="1"/>
    <col min="15232" max="15365" width="9.140625" style="97"/>
    <col min="15366" max="15366" width="18.5703125" style="97" bestFit="1" customWidth="1"/>
    <col min="15367" max="15369" width="14.7109375" style="97" customWidth="1"/>
    <col min="15370" max="15370" width="16" style="97" customWidth="1"/>
    <col min="15371" max="15374" width="14.7109375" style="97" customWidth="1"/>
    <col min="15375" max="15375" width="17.28515625" style="97" bestFit="1" customWidth="1"/>
    <col min="15376" max="15376" width="17.28515625" style="97" customWidth="1"/>
    <col min="15377" max="15377" width="14.85546875" style="97" customWidth="1"/>
    <col min="15378" max="15378" width="16.42578125" style="97" bestFit="1" customWidth="1"/>
    <col min="15379" max="15379" width="14.85546875" style="97" customWidth="1"/>
    <col min="15380" max="15380" width="16.42578125" style="97" bestFit="1" customWidth="1"/>
    <col min="15381" max="15381" width="14.85546875" style="97" customWidth="1"/>
    <col min="15382" max="15382" width="16.42578125" style="97" bestFit="1" customWidth="1"/>
    <col min="15383" max="15383" width="14.85546875" style="97" customWidth="1"/>
    <col min="15384" max="15384" width="16.42578125" style="97" bestFit="1" customWidth="1"/>
    <col min="15385" max="15385" width="14.85546875" style="97" customWidth="1"/>
    <col min="15386" max="15487" width="10.140625" style="97" bestFit="1" customWidth="1"/>
    <col min="15488" max="15621" width="9.140625" style="97"/>
    <col min="15622" max="15622" width="18.5703125" style="97" bestFit="1" customWidth="1"/>
    <col min="15623" max="15625" width="14.7109375" style="97" customWidth="1"/>
    <col min="15626" max="15626" width="16" style="97" customWidth="1"/>
    <col min="15627" max="15630" width="14.7109375" style="97" customWidth="1"/>
    <col min="15631" max="15631" width="17.28515625" style="97" bestFit="1" customWidth="1"/>
    <col min="15632" max="15632" width="17.28515625" style="97" customWidth="1"/>
    <col min="15633" max="15633" width="14.85546875" style="97" customWidth="1"/>
    <col min="15634" max="15634" width="16.42578125" style="97" bestFit="1" customWidth="1"/>
    <col min="15635" max="15635" width="14.85546875" style="97" customWidth="1"/>
    <col min="15636" max="15636" width="16.42578125" style="97" bestFit="1" customWidth="1"/>
    <col min="15637" max="15637" width="14.85546875" style="97" customWidth="1"/>
    <col min="15638" max="15638" width="16.42578125" style="97" bestFit="1" customWidth="1"/>
    <col min="15639" max="15639" width="14.85546875" style="97" customWidth="1"/>
    <col min="15640" max="15640" width="16.42578125" style="97" bestFit="1" customWidth="1"/>
    <col min="15641" max="15641" width="14.85546875" style="97" customWidth="1"/>
    <col min="15642" max="15743" width="10.140625" style="97" bestFit="1" customWidth="1"/>
    <col min="15744" max="15877" width="9.140625" style="97"/>
    <col min="15878" max="15878" width="18.5703125" style="97" bestFit="1" customWidth="1"/>
    <col min="15879" max="15881" width="14.7109375" style="97" customWidth="1"/>
    <col min="15882" max="15882" width="16" style="97" customWidth="1"/>
    <col min="15883" max="15886" width="14.7109375" style="97" customWidth="1"/>
    <col min="15887" max="15887" width="17.28515625" style="97" bestFit="1" customWidth="1"/>
    <col min="15888" max="15888" width="17.28515625" style="97" customWidth="1"/>
    <col min="15889" max="15889" width="14.85546875" style="97" customWidth="1"/>
    <col min="15890" max="15890" width="16.42578125" style="97" bestFit="1" customWidth="1"/>
    <col min="15891" max="15891" width="14.85546875" style="97" customWidth="1"/>
    <col min="15892" max="15892" width="16.42578125" style="97" bestFit="1" customWidth="1"/>
    <col min="15893" max="15893" width="14.85546875" style="97" customWidth="1"/>
    <col min="15894" max="15894" width="16.42578125" style="97" bestFit="1" customWidth="1"/>
    <col min="15895" max="15895" width="14.85546875" style="97" customWidth="1"/>
    <col min="15896" max="15896" width="16.42578125" style="97" bestFit="1" customWidth="1"/>
    <col min="15897" max="15897" width="14.85546875" style="97" customWidth="1"/>
    <col min="15898" max="15999" width="10.140625" style="97" bestFit="1" customWidth="1"/>
    <col min="16000" max="16133" width="9.140625" style="97"/>
    <col min="16134" max="16134" width="18.5703125" style="97" bestFit="1" customWidth="1"/>
    <col min="16135" max="16137" width="14.7109375" style="97" customWidth="1"/>
    <col min="16138" max="16138" width="16" style="97" customWidth="1"/>
    <col min="16139" max="16142" width="14.7109375" style="97" customWidth="1"/>
    <col min="16143" max="16143" width="17.28515625" style="97" bestFit="1" customWidth="1"/>
    <col min="16144" max="16144" width="17.28515625" style="97" customWidth="1"/>
    <col min="16145" max="16145" width="14.85546875" style="97" customWidth="1"/>
    <col min="16146" max="16146" width="16.42578125" style="97" bestFit="1" customWidth="1"/>
    <col min="16147" max="16147" width="14.85546875" style="97" customWidth="1"/>
    <col min="16148" max="16148" width="16.42578125" style="97" bestFit="1" customWidth="1"/>
    <col min="16149" max="16149" width="14.85546875" style="97" customWidth="1"/>
    <col min="16150" max="16150" width="16.42578125" style="97" bestFit="1" customWidth="1"/>
    <col min="16151" max="16151" width="14.85546875" style="97" customWidth="1"/>
    <col min="16152" max="16152" width="16.42578125" style="97" bestFit="1" customWidth="1"/>
    <col min="16153" max="16153" width="14.85546875" style="97" customWidth="1"/>
    <col min="16154" max="16255" width="10.140625" style="97" bestFit="1" customWidth="1"/>
    <col min="16256" max="16384" width="9.140625" style="97"/>
  </cols>
  <sheetData>
    <row r="1" spans="1:127" ht="12.75" x14ac:dyDescent="0.2">
      <c r="A1" s="741" t="s">
        <v>252</v>
      </c>
      <c r="B1" s="741"/>
      <c r="C1" s="741"/>
      <c r="D1" s="741"/>
      <c r="E1" s="741"/>
      <c r="F1" s="741"/>
      <c r="G1" s="741"/>
      <c r="H1" s="741"/>
      <c r="I1" s="741"/>
      <c r="J1" s="741"/>
      <c r="K1" s="741"/>
      <c r="L1" s="741"/>
      <c r="M1" s="741"/>
      <c r="N1" s="741"/>
      <c r="O1" s="741"/>
      <c r="P1" s="741"/>
      <c r="Q1" s="741"/>
      <c r="R1" s="741"/>
      <c r="S1" s="741"/>
      <c r="T1" s="96"/>
      <c r="U1" s="96"/>
      <c r="V1" s="96"/>
      <c r="W1" s="96"/>
      <c r="X1" s="96"/>
      <c r="Y1" s="96"/>
    </row>
    <row r="2" spans="1:127" s="102" customFormat="1" ht="18.75" customHeight="1" x14ac:dyDescent="0.2">
      <c r="A2" s="742" t="s">
        <v>253</v>
      </c>
      <c r="B2" s="158" t="s">
        <v>254</v>
      </c>
      <c r="C2" s="744" t="s">
        <v>255</v>
      </c>
      <c r="D2" s="744"/>
      <c r="E2" s="159" t="s">
        <v>35</v>
      </c>
      <c r="F2" s="752" t="str">
        <f>+'Ficha Avance'!D16</f>
        <v>CONTRATACIÓN DIRECTA</v>
      </c>
      <c r="G2" s="753"/>
      <c r="H2" s="754"/>
      <c r="I2" s="743" t="s">
        <v>256</v>
      </c>
      <c r="J2" s="755" t="s">
        <v>50</v>
      </c>
      <c r="K2" s="756"/>
      <c r="L2" s="756"/>
      <c r="M2" s="757"/>
      <c r="N2" s="160"/>
      <c r="O2" s="160"/>
      <c r="P2" s="160"/>
      <c r="Q2" s="160"/>
      <c r="R2" s="161"/>
      <c r="S2" s="160"/>
      <c r="T2" s="98"/>
      <c r="U2" s="99"/>
      <c r="V2" s="99"/>
      <c r="W2" s="99"/>
      <c r="X2" s="99"/>
      <c r="Y2" s="100"/>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row>
    <row r="3" spans="1:127" s="102" customFormat="1" ht="62.25" customHeight="1" x14ac:dyDescent="0.2">
      <c r="A3" s="743"/>
      <c r="B3" s="159" t="s">
        <v>73</v>
      </c>
      <c r="C3" s="745" t="s">
        <v>12</v>
      </c>
      <c r="D3" s="745"/>
      <c r="E3" s="159" t="s">
        <v>257</v>
      </c>
      <c r="F3" s="752" t="str">
        <f>+'Ficha Avance'!D17</f>
        <v>CD-045-2023</v>
      </c>
      <c r="G3" s="753"/>
      <c r="H3" s="754"/>
      <c r="I3" s="743"/>
      <c r="J3" s="758"/>
      <c r="K3" s="759"/>
      <c r="L3" s="759"/>
      <c r="M3" s="760"/>
      <c r="N3" s="160"/>
      <c r="O3" s="160"/>
      <c r="P3" s="160"/>
      <c r="Q3" s="160"/>
      <c r="R3" s="161"/>
      <c r="S3" s="160"/>
      <c r="T3" s="103"/>
      <c r="U3" s="104"/>
      <c r="V3" s="104"/>
      <c r="W3" s="104"/>
      <c r="X3" s="104"/>
      <c r="Y3" s="105"/>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row>
    <row r="4" spans="1:127" s="31" customFormat="1" ht="7.5" customHeight="1" x14ac:dyDescent="0.2"/>
    <row r="5" spans="1:127" ht="12.75" customHeight="1" x14ac:dyDescent="0.2">
      <c r="A5" s="746" t="s">
        <v>29</v>
      </c>
      <c r="B5" s="162" t="s">
        <v>30</v>
      </c>
      <c r="C5" s="747" t="str">
        <f>+'Ficha Avance'!D14</f>
        <v>DETECTA CORP S.A.</v>
      </c>
      <c r="D5" s="748"/>
      <c r="E5" s="159" t="s">
        <v>258</v>
      </c>
      <c r="F5" s="749" t="s">
        <v>259</v>
      </c>
      <c r="G5" s="749"/>
      <c r="H5" s="749"/>
      <c r="I5" s="743" t="s">
        <v>260</v>
      </c>
      <c r="J5" s="750" t="s">
        <v>261</v>
      </c>
      <c r="K5" s="751"/>
      <c r="L5" s="751"/>
      <c r="M5" s="751"/>
      <c r="N5" s="163"/>
      <c r="O5" s="163"/>
      <c r="P5" s="163"/>
      <c r="Q5" s="163"/>
      <c r="R5" s="163"/>
      <c r="S5" s="163"/>
      <c r="T5" s="106"/>
      <c r="U5" s="106"/>
      <c r="V5" s="106"/>
      <c r="W5" s="106"/>
      <c r="X5" s="106"/>
      <c r="Y5" s="107"/>
    </row>
    <row r="6" spans="1:127" ht="12.75" customHeight="1" x14ac:dyDescent="0.2">
      <c r="A6" s="746"/>
      <c r="B6" s="162" t="s">
        <v>33</v>
      </c>
      <c r="C6" s="747">
        <f>+'Ficha Avance'!D15</f>
        <v>800090427</v>
      </c>
      <c r="D6" s="748"/>
      <c r="E6" s="164" t="s">
        <v>262</v>
      </c>
      <c r="F6" s="749" t="s">
        <v>263</v>
      </c>
      <c r="G6" s="749"/>
      <c r="H6" s="749"/>
      <c r="I6" s="743"/>
      <c r="J6" s="751"/>
      <c r="K6" s="751"/>
      <c r="L6" s="751"/>
      <c r="M6" s="751"/>
      <c r="N6" s="163"/>
      <c r="O6" s="163"/>
      <c r="P6" s="163"/>
      <c r="Q6" s="163"/>
      <c r="R6" s="163"/>
      <c r="S6" s="163"/>
      <c r="T6" s="106"/>
      <c r="U6" s="106"/>
      <c r="V6" s="106"/>
      <c r="W6" s="106"/>
      <c r="X6" s="106"/>
      <c r="Y6" s="107"/>
    </row>
    <row r="7" spans="1:127" ht="6.75" customHeight="1" x14ac:dyDescent="0.2">
      <c r="A7" s="165"/>
      <c r="B7" s="166"/>
      <c r="C7" s="163"/>
      <c r="D7" s="163"/>
      <c r="E7" s="163"/>
      <c r="F7" s="163"/>
      <c r="G7" s="163"/>
      <c r="H7" s="167"/>
      <c r="I7" s="166"/>
      <c r="J7" s="163"/>
      <c r="K7" s="163"/>
      <c r="L7" s="163"/>
      <c r="M7" s="163"/>
      <c r="N7" s="163"/>
      <c r="O7" s="163"/>
      <c r="P7" s="163"/>
      <c r="Q7" s="163"/>
      <c r="R7" s="163"/>
      <c r="S7" s="163"/>
      <c r="T7" s="106"/>
      <c r="U7" s="106"/>
      <c r="V7" s="106"/>
      <c r="W7" s="106"/>
      <c r="X7" s="106"/>
      <c r="Y7" s="107"/>
    </row>
    <row r="8" spans="1:127" ht="12" customHeight="1" x14ac:dyDescent="0.2">
      <c r="A8" s="168" t="s">
        <v>13</v>
      </c>
      <c r="B8" s="747" t="str">
        <f>+'Ficha Avance'!B10:F10</f>
        <v>RODRIGO JOSE ZABALETA BAÑOL</v>
      </c>
      <c r="C8" s="747"/>
      <c r="D8" s="747"/>
      <c r="E8" s="747"/>
      <c r="F8" s="748"/>
      <c r="G8" s="773" t="s">
        <v>172</v>
      </c>
      <c r="H8" s="773"/>
      <c r="I8" s="772" t="str">
        <f>+'Ficha Avance'!K10</f>
        <v>18 de agosto de 2023</v>
      </c>
      <c r="J8" s="772"/>
      <c r="K8" s="773" t="s">
        <v>264</v>
      </c>
      <c r="L8" s="773"/>
      <c r="M8" s="169">
        <v>45291</v>
      </c>
      <c r="N8" s="163"/>
      <c r="O8" s="163"/>
      <c r="P8" s="163"/>
      <c r="Q8" s="163"/>
      <c r="R8" s="163"/>
      <c r="S8" s="163"/>
      <c r="T8" s="106"/>
      <c r="U8" s="106"/>
      <c r="V8" s="106"/>
      <c r="W8" s="106"/>
      <c r="X8" s="106"/>
      <c r="Y8" s="107"/>
    </row>
    <row r="9" spans="1:127" ht="12.75" customHeight="1" x14ac:dyDescent="0.2">
      <c r="A9" s="761" t="s">
        <v>18</v>
      </c>
      <c r="B9" s="762" t="s">
        <v>19</v>
      </c>
      <c r="C9" s="762"/>
      <c r="D9" s="763" t="str">
        <f>+'Ficha Avance'!D11:F11</f>
        <v>División de Mantenimiento y Mejoramiento</v>
      </c>
      <c r="E9" s="763"/>
      <c r="F9" s="764"/>
      <c r="G9" s="774" t="s">
        <v>265</v>
      </c>
      <c r="H9" s="774"/>
      <c r="I9" s="775" t="str">
        <f>+'Ficha Avance'!K11</f>
        <v>31 de agosto de 2023</v>
      </c>
      <c r="J9" s="776"/>
      <c r="K9" s="773" t="s">
        <v>266</v>
      </c>
      <c r="L9" s="773"/>
      <c r="M9" s="771">
        <v>45291</v>
      </c>
      <c r="N9" s="163"/>
      <c r="O9" s="163"/>
      <c r="P9" s="163"/>
      <c r="Q9" s="163"/>
      <c r="R9" s="163"/>
      <c r="S9" s="163"/>
      <c r="T9" s="106"/>
      <c r="U9" s="106"/>
      <c r="V9" s="106"/>
      <c r="W9" s="106"/>
      <c r="X9" s="106"/>
      <c r="Y9" s="107"/>
    </row>
    <row r="10" spans="1:127" ht="29.25" customHeight="1" x14ac:dyDescent="0.2">
      <c r="A10" s="761"/>
      <c r="B10" s="765" t="s">
        <v>23</v>
      </c>
      <c r="C10" s="765"/>
      <c r="D10" s="766" t="str">
        <f>+'Ficha Avance'!D12:F12</f>
        <v>Néstor Andrés Sánchez Hernández</v>
      </c>
      <c r="E10" s="766"/>
      <c r="F10" s="767"/>
      <c r="G10" s="774"/>
      <c r="H10" s="774"/>
      <c r="I10" s="777"/>
      <c r="J10" s="778"/>
      <c r="K10" s="773"/>
      <c r="L10" s="773"/>
      <c r="M10" s="771"/>
      <c r="N10" s="163"/>
      <c r="O10" s="163"/>
      <c r="P10" s="163"/>
      <c r="Q10" s="163"/>
      <c r="R10" s="163"/>
      <c r="S10" s="163"/>
      <c r="T10" s="106"/>
      <c r="U10" s="106"/>
      <c r="V10" s="106"/>
      <c r="W10" s="106"/>
      <c r="X10" s="106"/>
      <c r="Y10" s="107"/>
    </row>
    <row r="11" spans="1:127" ht="9" customHeight="1" x14ac:dyDescent="0.2">
      <c r="A11" s="170"/>
      <c r="B11" s="722"/>
      <c r="C11" s="722"/>
      <c r="D11" s="163" t="s">
        <v>267</v>
      </c>
      <c r="E11" s="163"/>
      <c r="F11" s="163"/>
      <c r="G11" s="163"/>
      <c r="H11" s="150"/>
      <c r="I11" s="150"/>
      <c r="J11" s="170"/>
      <c r="K11" s="170"/>
      <c r="L11" s="170"/>
      <c r="M11" s="171"/>
      <c r="N11" s="163"/>
      <c r="O11" s="163"/>
      <c r="P11" s="163"/>
      <c r="Q11" s="163"/>
      <c r="R11" s="163"/>
      <c r="S11" s="163"/>
      <c r="T11" s="106"/>
      <c r="U11" s="106"/>
      <c r="V11" s="106"/>
      <c r="W11" s="106"/>
      <c r="X11" s="106"/>
      <c r="Y11" s="107"/>
    </row>
    <row r="12" spans="1:127" ht="25.5" customHeight="1" x14ac:dyDescent="0.2">
      <c r="A12" s="159" t="s">
        <v>197</v>
      </c>
      <c r="B12" s="768" t="s">
        <v>268</v>
      </c>
      <c r="C12" s="768"/>
      <c r="D12" s="768"/>
      <c r="E12" s="768"/>
      <c r="F12" s="768"/>
      <c r="G12" s="768"/>
      <c r="H12" s="768"/>
      <c r="I12" s="170"/>
      <c r="J12" s="172"/>
      <c r="K12" s="173"/>
      <c r="L12" s="173"/>
      <c r="M12" s="174"/>
      <c r="N12" s="163"/>
      <c r="O12" s="163"/>
      <c r="P12" s="163"/>
      <c r="Q12" s="163"/>
      <c r="R12" s="163"/>
      <c r="S12" s="163"/>
      <c r="T12" s="106"/>
      <c r="U12" s="106"/>
      <c r="V12" s="106"/>
      <c r="W12" s="106"/>
      <c r="X12" s="106"/>
      <c r="Y12" s="107"/>
    </row>
    <row r="13" spans="1:127" ht="12.75" customHeight="1" x14ac:dyDescent="0.2">
      <c r="A13" s="175" t="s">
        <v>269</v>
      </c>
      <c r="B13" s="779">
        <v>60000000</v>
      </c>
      <c r="C13" s="780"/>
      <c r="D13" s="735"/>
      <c r="E13" s="736"/>
      <c r="F13" s="736"/>
      <c r="G13" s="736"/>
      <c r="H13" s="736"/>
      <c r="I13" s="170"/>
      <c r="J13" s="170"/>
      <c r="K13" s="176"/>
      <c r="L13" s="176"/>
      <c r="M13" s="176"/>
      <c r="N13" s="176"/>
      <c r="O13" s="176"/>
      <c r="P13" s="176"/>
      <c r="Q13" s="176"/>
      <c r="R13" s="177"/>
      <c r="S13" s="178"/>
      <c r="T13" s="108"/>
      <c r="U13" s="108"/>
      <c r="V13" s="108"/>
      <c r="W13" s="108"/>
      <c r="X13" s="108"/>
      <c r="Y13" s="109"/>
    </row>
    <row r="14" spans="1:127" ht="12.75" customHeight="1" x14ac:dyDescent="0.2">
      <c r="A14" s="175" t="s">
        <v>270</v>
      </c>
      <c r="B14" s="179">
        <v>0</v>
      </c>
      <c r="C14" s="179">
        <v>0</v>
      </c>
      <c r="D14" s="179">
        <v>0</v>
      </c>
      <c r="E14" s="179">
        <v>0</v>
      </c>
      <c r="F14" s="176"/>
      <c r="G14" s="176"/>
      <c r="H14" s="176"/>
      <c r="I14" s="176"/>
      <c r="J14" s="176"/>
      <c r="K14" s="176"/>
      <c r="L14" s="176"/>
      <c r="M14" s="176"/>
      <c r="N14" s="176"/>
      <c r="O14" s="176"/>
      <c r="P14" s="176"/>
      <c r="Q14" s="176"/>
      <c r="R14" s="177"/>
      <c r="S14" s="178"/>
      <c r="T14" s="108"/>
      <c r="U14" s="108"/>
      <c r="V14" s="108"/>
      <c r="W14" s="108"/>
      <c r="X14" s="108"/>
      <c r="Y14" s="109"/>
    </row>
    <row r="15" spans="1:127" ht="12.75" customHeight="1" x14ac:dyDescent="0.2">
      <c r="A15" s="175" t="s">
        <v>271</v>
      </c>
      <c r="B15" s="780">
        <v>60000000</v>
      </c>
      <c r="C15" s="780"/>
      <c r="D15" s="176"/>
      <c r="E15" s="176"/>
      <c r="F15" s="176"/>
      <c r="G15" s="176"/>
      <c r="H15" s="176"/>
      <c r="I15" s="176"/>
      <c r="J15" s="176"/>
      <c r="K15" s="176"/>
      <c r="L15" s="176"/>
      <c r="M15" s="176"/>
      <c r="N15" s="176"/>
      <c r="O15" s="176"/>
      <c r="P15" s="176"/>
      <c r="Q15" s="176"/>
      <c r="R15" s="177"/>
      <c r="S15" s="178"/>
      <c r="T15" s="108"/>
      <c r="U15" s="108"/>
      <c r="V15" s="108"/>
      <c r="W15" s="108"/>
      <c r="X15" s="108"/>
      <c r="Y15" s="109"/>
    </row>
    <row r="16" spans="1:127" ht="30" customHeight="1" x14ac:dyDescent="0.2">
      <c r="A16" s="175" t="s">
        <v>272</v>
      </c>
      <c r="B16" s="769" t="s">
        <v>273</v>
      </c>
      <c r="C16" s="769"/>
      <c r="D16" s="769"/>
      <c r="E16" s="769"/>
      <c r="F16" s="769"/>
      <c r="G16" s="769"/>
      <c r="H16" s="769"/>
      <c r="I16" s="180"/>
      <c r="J16" s="180"/>
      <c r="K16" s="180"/>
      <c r="L16" s="180"/>
      <c r="M16" s="180"/>
      <c r="N16" s="181" t="s">
        <v>267</v>
      </c>
      <c r="O16" s="181"/>
      <c r="P16" s="181"/>
      <c r="Q16" s="181"/>
      <c r="R16" s="181"/>
      <c r="S16" s="181"/>
      <c r="T16" s="110"/>
      <c r="U16" s="110"/>
      <c r="V16" s="110"/>
      <c r="W16" s="110"/>
      <c r="X16" s="110"/>
      <c r="Y16" s="111"/>
    </row>
    <row r="17" spans="1:127" ht="25.5" x14ac:dyDescent="0.2">
      <c r="A17" s="159" t="s">
        <v>274</v>
      </c>
      <c r="B17" s="770"/>
      <c r="C17" s="770"/>
      <c r="D17" s="182"/>
      <c r="E17" s="170"/>
      <c r="F17" s="170"/>
      <c r="G17" s="183"/>
      <c r="H17" s="183"/>
      <c r="I17" s="183"/>
      <c r="J17" s="183"/>
      <c r="K17" s="183"/>
      <c r="L17" s="163"/>
      <c r="M17" s="163"/>
      <c r="N17" s="163"/>
      <c r="O17" s="163"/>
      <c r="P17" s="163"/>
      <c r="Q17" s="163"/>
      <c r="R17" s="163"/>
      <c r="S17" s="163"/>
      <c r="T17" s="106"/>
      <c r="U17" s="106"/>
      <c r="V17" s="106"/>
      <c r="W17" s="106"/>
      <c r="X17" s="106"/>
      <c r="Y17" s="107"/>
    </row>
    <row r="18" spans="1:127" s="31" customFormat="1" ht="7.5" customHeight="1" x14ac:dyDescent="0.2">
      <c r="A18" s="170"/>
    </row>
    <row r="19" spans="1:127" s="115" customFormat="1" ht="24" x14ac:dyDescent="0.2">
      <c r="A19" s="184" t="s">
        <v>238</v>
      </c>
      <c r="B19" s="185" t="s">
        <v>275</v>
      </c>
      <c r="C19" s="186" t="s">
        <v>276</v>
      </c>
      <c r="D19" s="186" t="s">
        <v>277</v>
      </c>
      <c r="E19" s="186" t="s">
        <v>278</v>
      </c>
      <c r="F19" s="187" t="s">
        <v>279</v>
      </c>
      <c r="G19" s="187" t="s">
        <v>280</v>
      </c>
      <c r="H19" s="723" t="s">
        <v>100</v>
      </c>
      <c r="I19" s="729" t="s">
        <v>240</v>
      </c>
      <c r="J19" s="730"/>
      <c r="K19" s="737" t="s">
        <v>281</v>
      </c>
      <c r="L19" s="737" t="s">
        <v>282</v>
      </c>
      <c r="M19" s="734" t="s">
        <v>283</v>
      </c>
      <c r="N19" s="738" t="s">
        <v>284</v>
      </c>
      <c r="O19" s="738"/>
      <c r="P19" s="739" t="s">
        <v>285</v>
      </c>
      <c r="Q19" s="740"/>
      <c r="R19" s="726" t="s">
        <v>286</v>
      </c>
      <c r="S19" s="726" t="s">
        <v>287</v>
      </c>
      <c r="T19" s="112" t="s">
        <v>288</v>
      </c>
      <c r="U19" s="113" t="s">
        <v>287</v>
      </c>
      <c r="V19" s="112" t="s">
        <v>289</v>
      </c>
      <c r="W19" s="113" t="s">
        <v>287</v>
      </c>
      <c r="X19" s="112" t="s">
        <v>290</v>
      </c>
      <c r="Y19" s="113" t="s">
        <v>287</v>
      </c>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row>
    <row r="20" spans="1:127" ht="12.75" x14ac:dyDescent="0.2">
      <c r="A20" s="188" t="s">
        <v>86</v>
      </c>
      <c r="B20" s="189"/>
      <c r="C20" s="189"/>
      <c r="D20" s="189"/>
      <c r="E20" s="189"/>
      <c r="F20" s="190"/>
      <c r="G20" s="190"/>
      <c r="H20" s="724"/>
      <c r="I20" s="731" t="s">
        <v>291</v>
      </c>
      <c r="J20" s="731" t="s">
        <v>68</v>
      </c>
      <c r="K20" s="732"/>
      <c r="L20" s="732"/>
      <c r="M20" s="732"/>
      <c r="N20" s="731" t="s">
        <v>291</v>
      </c>
      <c r="O20" s="731" t="s">
        <v>68</v>
      </c>
      <c r="P20" s="731" t="s">
        <v>291</v>
      </c>
      <c r="Q20" s="731" t="s">
        <v>68</v>
      </c>
      <c r="R20" s="727"/>
      <c r="S20" s="727"/>
      <c r="T20" s="113"/>
      <c r="U20" s="116"/>
      <c r="V20" s="113"/>
      <c r="W20" s="116"/>
      <c r="X20" s="113"/>
      <c r="Y20" s="116"/>
    </row>
    <row r="21" spans="1:127" s="118" customFormat="1" ht="12.75" x14ac:dyDescent="0.2">
      <c r="A21" s="191" t="s">
        <v>292</v>
      </c>
      <c r="B21" s="192"/>
      <c r="C21" s="192"/>
      <c r="D21" s="192"/>
      <c r="E21" s="192"/>
      <c r="F21" s="193"/>
      <c r="G21" s="193"/>
      <c r="H21" s="725"/>
      <c r="I21" s="732"/>
      <c r="J21" s="732"/>
      <c r="K21" s="732"/>
      <c r="L21" s="732"/>
      <c r="M21" s="732"/>
      <c r="N21" s="732"/>
      <c r="O21" s="732"/>
      <c r="P21" s="732"/>
      <c r="Q21" s="732"/>
      <c r="R21" s="727"/>
      <c r="S21" s="727"/>
      <c r="T21" s="117"/>
      <c r="U21" s="117"/>
      <c r="V21" s="117"/>
      <c r="W21" s="117"/>
      <c r="X21" s="117"/>
      <c r="Y21" s="117"/>
    </row>
    <row r="22" spans="1:127" s="119" customFormat="1" ht="12.75" x14ac:dyDescent="0.2">
      <c r="A22" s="194" t="s">
        <v>293</v>
      </c>
      <c r="B22" s="195">
        <v>12000000</v>
      </c>
      <c r="C22" s="195">
        <v>12000000</v>
      </c>
      <c r="D22" s="195">
        <v>12000000</v>
      </c>
      <c r="E22" s="195">
        <v>12000000</v>
      </c>
      <c r="F22" s="196"/>
      <c r="G22" s="195">
        <v>12000000</v>
      </c>
      <c r="H22" s="197">
        <f>SUM(B22:G22)</f>
        <v>60000000</v>
      </c>
      <c r="I22" s="733"/>
      <c r="J22" s="733"/>
      <c r="K22" s="733"/>
      <c r="L22" s="733"/>
      <c r="M22" s="733"/>
      <c r="N22" s="733"/>
      <c r="O22" s="733"/>
      <c r="P22" s="733"/>
      <c r="Q22" s="733"/>
      <c r="R22" s="728"/>
      <c r="S22" s="728"/>
      <c r="T22" s="117"/>
      <c r="U22" s="117"/>
      <c r="V22" s="117"/>
      <c r="W22" s="117"/>
      <c r="X22" s="117"/>
      <c r="Y22" s="117"/>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row>
    <row r="23" spans="1:127" s="119" customFormat="1" ht="12.75" customHeight="1" x14ac:dyDescent="0.2">
      <c r="A23" s="719" t="s">
        <v>294</v>
      </c>
      <c r="B23" s="198">
        <v>513633</v>
      </c>
      <c r="C23" s="198">
        <v>800768</v>
      </c>
      <c r="D23" s="198">
        <v>800768</v>
      </c>
      <c r="E23" s="198">
        <v>800768</v>
      </c>
      <c r="F23" s="199"/>
      <c r="G23" s="198">
        <v>800768</v>
      </c>
      <c r="H23" s="200">
        <f>SUM(B23:G23)</f>
        <v>3716705</v>
      </c>
      <c r="I23" s="201"/>
      <c r="J23" s="202"/>
      <c r="K23" s="202"/>
      <c r="L23" s="202"/>
      <c r="M23" s="203"/>
      <c r="N23" s="204"/>
      <c r="O23" s="204"/>
      <c r="P23" s="205"/>
      <c r="Q23" s="205"/>
      <c r="R23" s="206"/>
      <c r="S23" s="207"/>
      <c r="T23" s="120"/>
      <c r="U23" s="121"/>
      <c r="V23" s="120"/>
      <c r="W23" s="121"/>
      <c r="X23" s="120"/>
      <c r="Y23" s="121"/>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row>
    <row r="24" spans="1:127" s="119" customFormat="1" ht="12.75" x14ac:dyDescent="0.2">
      <c r="A24" s="720"/>
      <c r="B24" s="198"/>
      <c r="C24" s="198"/>
      <c r="D24" s="198"/>
      <c r="E24" s="198"/>
      <c r="F24" s="208"/>
      <c r="G24" s="208"/>
      <c r="H24" s="200">
        <f>SUM(B24:F24)</f>
        <v>0</v>
      </c>
      <c r="I24" s="201"/>
      <c r="J24" s="202"/>
      <c r="K24" s="201"/>
      <c r="L24" s="207"/>
      <c r="M24" s="209"/>
      <c r="N24" s="209"/>
      <c r="O24" s="209"/>
      <c r="P24" s="209"/>
      <c r="Q24" s="209"/>
      <c r="R24" s="206"/>
      <c r="S24" s="207"/>
      <c r="T24" s="120"/>
      <c r="U24" s="121"/>
      <c r="V24" s="120"/>
      <c r="W24" s="121"/>
      <c r="X24" s="120"/>
      <c r="Y24" s="121"/>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row>
    <row r="25" spans="1:127" s="119" customFormat="1" ht="12.75" x14ac:dyDescent="0.2">
      <c r="A25" s="720"/>
      <c r="B25" s="198"/>
      <c r="C25" s="198"/>
      <c r="D25" s="198"/>
      <c r="E25" s="198"/>
      <c r="F25" s="208"/>
      <c r="G25" s="208"/>
      <c r="H25" s="200">
        <f>SUM(B25:F25)</f>
        <v>0</v>
      </c>
      <c r="I25" s="201"/>
      <c r="J25" s="201"/>
      <c r="K25" s="206"/>
      <c r="L25" s="206"/>
      <c r="M25" s="207"/>
      <c r="N25" s="207"/>
      <c r="O25" s="207"/>
      <c r="P25" s="207"/>
      <c r="Q25" s="207"/>
      <c r="R25" s="206"/>
      <c r="S25" s="207"/>
      <c r="T25" s="120"/>
      <c r="U25" s="121"/>
      <c r="V25" s="120"/>
      <c r="W25" s="121"/>
      <c r="X25" s="120"/>
      <c r="Y25" s="121"/>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row>
    <row r="26" spans="1:127" s="119" customFormat="1" ht="12.75" x14ac:dyDescent="0.2">
      <c r="A26" s="720"/>
      <c r="B26" s="198"/>
      <c r="C26" s="198"/>
      <c r="D26" s="198"/>
      <c r="E26" s="198"/>
      <c r="F26" s="208"/>
      <c r="G26" s="208"/>
      <c r="H26" s="199">
        <f t="shared" ref="H26:H33" si="0">SUM(B26:F26)</f>
        <v>0</v>
      </c>
      <c r="I26" s="201"/>
      <c r="J26" s="201"/>
      <c r="K26" s="206"/>
      <c r="L26" s="206"/>
      <c r="M26" s="207"/>
      <c r="N26" s="207"/>
      <c r="O26" s="207"/>
      <c r="P26" s="207"/>
      <c r="Q26" s="207"/>
      <c r="R26" s="206"/>
      <c r="S26" s="207"/>
      <c r="T26" s="120"/>
      <c r="U26" s="121"/>
      <c r="V26" s="120"/>
      <c r="W26" s="121"/>
      <c r="X26" s="120"/>
      <c r="Y26" s="121"/>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row>
    <row r="27" spans="1:127" s="119" customFormat="1" ht="12.75" x14ac:dyDescent="0.2">
      <c r="A27" s="720"/>
      <c r="B27" s="198"/>
      <c r="C27" s="198"/>
      <c r="D27" s="198"/>
      <c r="E27" s="198"/>
      <c r="F27" s="208"/>
      <c r="G27" s="208"/>
      <c r="H27" s="199">
        <f t="shared" si="0"/>
        <v>0</v>
      </c>
      <c r="I27" s="201"/>
      <c r="J27" s="201"/>
      <c r="K27" s="206"/>
      <c r="L27" s="206"/>
      <c r="M27" s="207"/>
      <c r="N27" s="207"/>
      <c r="O27" s="207"/>
      <c r="P27" s="207"/>
      <c r="Q27" s="207"/>
      <c r="R27" s="206"/>
      <c r="S27" s="207"/>
      <c r="T27" s="120"/>
      <c r="U27" s="121"/>
      <c r="V27" s="121"/>
      <c r="W27" s="121"/>
      <c r="X27" s="121"/>
      <c r="Y27" s="121"/>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row>
    <row r="28" spans="1:127" s="119" customFormat="1" ht="12.75" x14ac:dyDescent="0.2">
      <c r="A28" s="720"/>
      <c r="B28" s="198"/>
      <c r="C28" s="198"/>
      <c r="D28" s="198" t="s">
        <v>295</v>
      </c>
      <c r="E28" s="198"/>
      <c r="F28" s="208"/>
      <c r="G28" s="208"/>
      <c r="H28" s="199">
        <f t="shared" si="0"/>
        <v>0</v>
      </c>
      <c r="I28" s="201"/>
      <c r="J28" s="201"/>
      <c r="K28" s="206"/>
      <c r="L28" s="206"/>
      <c r="M28" s="207"/>
      <c r="N28" s="207"/>
      <c r="O28" s="207"/>
      <c r="P28" s="207"/>
      <c r="Q28" s="207"/>
      <c r="R28" s="206"/>
      <c r="S28" s="207"/>
      <c r="T28" s="120"/>
      <c r="U28" s="121"/>
      <c r="V28" s="121"/>
      <c r="W28" s="121"/>
      <c r="X28" s="121"/>
      <c r="Y28" s="121"/>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row>
    <row r="29" spans="1:127" s="119" customFormat="1" ht="12.75" x14ac:dyDescent="0.2">
      <c r="A29" s="720"/>
      <c r="B29" s="198"/>
      <c r="C29" s="198"/>
      <c r="D29" s="198"/>
      <c r="E29" s="198"/>
      <c r="F29" s="208"/>
      <c r="G29" s="208"/>
      <c r="H29" s="199">
        <f t="shared" si="0"/>
        <v>0</v>
      </c>
      <c r="I29" s="201"/>
      <c r="J29" s="201"/>
      <c r="K29" s="206"/>
      <c r="L29" s="206"/>
      <c r="M29" s="207"/>
      <c r="N29" s="207"/>
      <c r="O29" s="207"/>
      <c r="P29" s="207"/>
      <c r="Q29" s="207"/>
      <c r="R29" s="206"/>
      <c r="S29" s="207"/>
      <c r="T29" s="120"/>
      <c r="U29" s="121"/>
      <c r="V29" s="121"/>
      <c r="W29" s="121"/>
      <c r="X29" s="121"/>
      <c r="Y29" s="121"/>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row>
    <row r="30" spans="1:127" s="119" customFormat="1" ht="12.75" x14ac:dyDescent="0.2">
      <c r="A30" s="720"/>
      <c r="B30" s="198"/>
      <c r="C30" s="198"/>
      <c r="D30" s="198"/>
      <c r="E30" s="198"/>
      <c r="F30" s="208"/>
      <c r="G30" s="208"/>
      <c r="H30" s="199">
        <f t="shared" si="0"/>
        <v>0</v>
      </c>
      <c r="I30" s="201"/>
      <c r="J30" s="201"/>
      <c r="K30" s="206"/>
      <c r="L30" s="206"/>
      <c r="M30" s="207"/>
      <c r="N30" s="207"/>
      <c r="O30" s="207"/>
      <c r="P30" s="207"/>
      <c r="Q30" s="207"/>
      <c r="R30" s="206"/>
      <c r="S30" s="207"/>
      <c r="T30" s="121"/>
      <c r="U30" s="121"/>
      <c r="V30" s="121"/>
      <c r="W30" s="121"/>
      <c r="X30" s="121"/>
      <c r="Y30" s="121"/>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row>
    <row r="31" spans="1:127" s="119" customFormat="1" ht="12.75" x14ac:dyDescent="0.2">
      <c r="A31" s="720"/>
      <c r="B31" s="210"/>
      <c r="C31" s="211"/>
      <c r="D31" s="212"/>
      <c r="E31" s="213"/>
      <c r="F31" s="208"/>
      <c r="G31" s="208"/>
      <c r="H31" s="199">
        <f t="shared" si="0"/>
        <v>0</v>
      </c>
      <c r="I31" s="201"/>
      <c r="J31" s="201"/>
      <c r="K31" s="206"/>
      <c r="L31" s="206"/>
      <c r="M31" s="207"/>
      <c r="N31" s="207"/>
      <c r="O31" s="207"/>
      <c r="P31" s="207"/>
      <c r="Q31" s="207"/>
      <c r="R31" s="207"/>
      <c r="S31" s="207"/>
      <c r="T31" s="121"/>
      <c r="U31" s="121"/>
      <c r="V31" s="121"/>
      <c r="W31" s="121"/>
      <c r="X31" s="121"/>
      <c r="Y31" s="121"/>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row>
    <row r="32" spans="1:127" s="119" customFormat="1" ht="12.75" x14ac:dyDescent="0.2">
      <c r="A32" s="720"/>
      <c r="B32" s="198"/>
      <c r="C32" s="198"/>
      <c r="D32" s="198" t="s">
        <v>267</v>
      </c>
      <c r="E32" s="198"/>
      <c r="F32" s="208"/>
      <c r="G32" s="208"/>
      <c r="H32" s="199">
        <f t="shared" si="0"/>
        <v>0</v>
      </c>
      <c r="I32" s="201"/>
      <c r="J32" s="201"/>
      <c r="K32" s="206"/>
      <c r="L32" s="206"/>
      <c r="M32" s="207"/>
      <c r="N32" s="207"/>
      <c r="O32" s="207"/>
      <c r="P32" s="207"/>
      <c r="Q32" s="207"/>
      <c r="R32" s="207"/>
      <c r="S32" s="207"/>
      <c r="T32" s="121"/>
      <c r="U32" s="121"/>
      <c r="V32" s="121"/>
      <c r="W32" s="121"/>
      <c r="X32" s="121"/>
      <c r="Y32" s="121"/>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row>
    <row r="33" spans="1:127" s="119" customFormat="1" ht="12.75" x14ac:dyDescent="0.2">
      <c r="A33" s="721"/>
      <c r="B33" s="198"/>
      <c r="C33" s="198"/>
      <c r="D33" s="198"/>
      <c r="E33" s="198"/>
      <c r="F33" s="208"/>
      <c r="G33" s="208"/>
      <c r="H33" s="199">
        <f t="shared" si="0"/>
        <v>0</v>
      </c>
      <c r="I33" s="201"/>
      <c r="J33" s="201"/>
      <c r="K33" s="206"/>
      <c r="L33" s="206"/>
      <c r="M33" s="207"/>
      <c r="N33" s="207"/>
      <c r="O33" s="207"/>
      <c r="P33" s="207"/>
      <c r="Q33" s="207"/>
      <c r="R33" s="207"/>
      <c r="S33" s="207"/>
      <c r="T33" s="121"/>
      <c r="U33" s="121"/>
      <c r="V33" s="121"/>
      <c r="W33" s="121"/>
      <c r="X33" s="121"/>
      <c r="Y33" s="121"/>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row>
    <row r="34" spans="1:127" ht="12.75" x14ac:dyDescent="0.2">
      <c r="A34" s="188" t="s">
        <v>86</v>
      </c>
      <c r="B34" s="189"/>
      <c r="C34" s="189"/>
      <c r="D34" s="189"/>
      <c r="E34" s="189"/>
      <c r="F34" s="190"/>
      <c r="G34" s="190"/>
      <c r="H34" s="196"/>
      <c r="I34" s="201"/>
      <c r="J34" s="201"/>
      <c r="K34" s="206"/>
      <c r="L34" s="206"/>
      <c r="M34" s="207"/>
      <c r="N34" s="207"/>
      <c r="O34" s="207"/>
      <c r="P34" s="207"/>
      <c r="Q34" s="207"/>
      <c r="R34" s="207"/>
      <c r="S34" s="207"/>
      <c r="T34" s="113"/>
      <c r="U34" s="116"/>
      <c r="V34" s="113"/>
      <c r="W34" s="116"/>
      <c r="X34" s="113"/>
      <c r="Y34" s="116"/>
    </row>
    <row r="35" spans="1:127" s="118" customFormat="1" ht="12.75" x14ac:dyDescent="0.2">
      <c r="A35" s="191" t="s">
        <v>292</v>
      </c>
      <c r="B35" s="192"/>
      <c r="C35" s="192"/>
      <c r="D35" s="192"/>
      <c r="E35" s="192"/>
      <c r="F35" s="193"/>
      <c r="G35" s="193"/>
      <c r="H35" s="196"/>
      <c r="I35" s="201"/>
      <c r="J35" s="201"/>
      <c r="K35" s="206"/>
      <c r="L35" s="206"/>
      <c r="M35" s="207"/>
      <c r="N35" s="207"/>
      <c r="O35" s="207"/>
      <c r="P35" s="207"/>
      <c r="Q35" s="207"/>
      <c r="R35" s="207"/>
      <c r="S35" s="207"/>
      <c r="T35" s="117"/>
      <c r="U35" s="117"/>
      <c r="V35" s="117"/>
      <c r="W35" s="117"/>
      <c r="X35" s="117"/>
      <c r="Y35" s="117"/>
    </row>
    <row r="36" spans="1:127" s="119" customFormat="1" ht="12.75" x14ac:dyDescent="0.2">
      <c r="A36" s="194" t="s">
        <v>293</v>
      </c>
      <c r="B36" s="195"/>
      <c r="C36" s="195"/>
      <c r="D36" s="195"/>
      <c r="E36" s="195"/>
      <c r="F36" s="196"/>
      <c r="G36" s="196"/>
      <c r="H36" s="197">
        <f>B36+C36+D36+E36</f>
        <v>0</v>
      </c>
      <c r="I36" s="201"/>
      <c r="J36" s="201"/>
      <c r="K36" s="206"/>
      <c r="L36" s="206"/>
      <c r="M36" s="207"/>
      <c r="N36" s="207"/>
      <c r="O36" s="207"/>
      <c r="P36" s="207"/>
      <c r="Q36" s="207"/>
      <c r="R36" s="207"/>
      <c r="S36" s="207"/>
      <c r="T36" s="117"/>
      <c r="U36" s="117"/>
      <c r="V36" s="117"/>
      <c r="W36" s="117"/>
      <c r="X36" s="117"/>
      <c r="Y36" s="117"/>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row>
    <row r="37" spans="1:127" s="119" customFormat="1" ht="12.75" customHeight="1" x14ac:dyDescent="0.2">
      <c r="A37" s="719" t="s">
        <v>294</v>
      </c>
      <c r="B37" s="198"/>
      <c r="C37" s="198"/>
      <c r="D37" s="198"/>
      <c r="E37" s="198"/>
      <c r="F37" s="199"/>
      <c r="G37" s="199"/>
      <c r="H37" s="200">
        <f>SUM(B37:F37)</f>
        <v>0</v>
      </c>
      <c r="I37" s="201"/>
      <c r="J37" s="202"/>
      <c r="K37" s="201"/>
      <c r="L37" s="202"/>
      <c r="M37" s="204"/>
      <c r="N37" s="204"/>
      <c r="O37" s="204"/>
      <c r="P37" s="205"/>
      <c r="Q37" s="205"/>
      <c r="R37" s="206"/>
      <c r="S37" s="207"/>
      <c r="T37" s="120"/>
      <c r="U37" s="121"/>
      <c r="V37" s="120"/>
      <c r="W37" s="121"/>
      <c r="X37" s="120"/>
      <c r="Y37" s="121"/>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row>
    <row r="38" spans="1:127" s="119" customFormat="1" ht="12.75" x14ac:dyDescent="0.2">
      <c r="A38" s="720"/>
      <c r="B38" s="198"/>
      <c r="C38" s="198"/>
      <c r="D38" s="198"/>
      <c r="E38" s="198"/>
      <c r="F38" s="208"/>
      <c r="G38" s="208"/>
      <c r="H38" s="200">
        <f>SUM(B38:F38)</f>
        <v>0</v>
      </c>
      <c r="I38" s="201"/>
      <c r="J38" s="202"/>
      <c r="K38" s="201"/>
      <c r="L38" s="207"/>
      <c r="M38" s="209"/>
      <c r="N38" s="209"/>
      <c r="O38" s="209"/>
      <c r="P38" s="209"/>
      <c r="Q38" s="209"/>
      <c r="R38" s="206"/>
      <c r="S38" s="207"/>
      <c r="T38" s="120"/>
      <c r="U38" s="121"/>
      <c r="V38" s="120"/>
      <c r="W38" s="121"/>
      <c r="X38" s="120"/>
      <c r="Y38" s="121"/>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row>
    <row r="39" spans="1:127" s="119" customFormat="1" ht="12.75" x14ac:dyDescent="0.2">
      <c r="A39" s="720"/>
      <c r="B39" s="198"/>
      <c r="C39" s="198"/>
      <c r="D39" s="198"/>
      <c r="E39" s="198"/>
      <c r="F39" s="208"/>
      <c r="G39" s="208"/>
      <c r="H39" s="200">
        <f>SUM(B39:F39)</f>
        <v>0</v>
      </c>
      <c r="I39" s="201"/>
      <c r="J39" s="201"/>
      <c r="K39" s="206"/>
      <c r="L39" s="206"/>
      <c r="M39" s="207"/>
      <c r="N39" s="207"/>
      <c r="O39" s="207"/>
      <c r="P39" s="207"/>
      <c r="Q39" s="207"/>
      <c r="R39" s="206"/>
      <c r="S39" s="207"/>
      <c r="T39" s="120"/>
      <c r="U39" s="121"/>
      <c r="V39" s="120"/>
      <c r="W39" s="121"/>
      <c r="X39" s="120"/>
      <c r="Y39" s="121"/>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row>
    <row r="40" spans="1:127" s="119" customFormat="1" ht="12.75" x14ac:dyDescent="0.2">
      <c r="A40" s="720"/>
      <c r="B40" s="198"/>
      <c r="C40" s="198"/>
      <c r="D40" s="198"/>
      <c r="E40" s="198"/>
      <c r="F40" s="208"/>
      <c r="G40" s="208"/>
      <c r="H40" s="199">
        <f t="shared" ref="H40:H47" si="1">SUM(B40:F40)</f>
        <v>0</v>
      </c>
      <c r="I40" s="201"/>
      <c r="J40" s="201"/>
      <c r="K40" s="206"/>
      <c r="L40" s="206"/>
      <c r="M40" s="207"/>
      <c r="N40" s="207"/>
      <c r="O40" s="207"/>
      <c r="P40" s="207"/>
      <c r="Q40" s="207"/>
      <c r="R40" s="206"/>
      <c r="S40" s="207"/>
      <c r="T40" s="120"/>
      <c r="U40" s="121"/>
      <c r="V40" s="120"/>
      <c r="W40" s="121"/>
      <c r="X40" s="120"/>
      <c r="Y40" s="121"/>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row>
    <row r="41" spans="1:127" s="119" customFormat="1" ht="12.75" x14ac:dyDescent="0.2">
      <c r="A41" s="720"/>
      <c r="B41" s="198"/>
      <c r="C41" s="198"/>
      <c r="D41" s="198"/>
      <c r="E41" s="198"/>
      <c r="F41" s="208"/>
      <c r="G41" s="208"/>
      <c r="H41" s="199">
        <f t="shared" si="1"/>
        <v>0</v>
      </c>
      <c r="I41" s="201"/>
      <c r="J41" s="201"/>
      <c r="K41" s="206"/>
      <c r="L41" s="206"/>
      <c r="M41" s="207"/>
      <c r="N41" s="207"/>
      <c r="O41" s="207"/>
      <c r="P41" s="207"/>
      <c r="Q41" s="207"/>
      <c r="R41" s="206"/>
      <c r="S41" s="207"/>
      <c r="T41" s="120"/>
      <c r="U41" s="121"/>
      <c r="V41" s="121"/>
      <c r="W41" s="121"/>
      <c r="X41" s="121"/>
      <c r="Y41" s="121"/>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row>
    <row r="42" spans="1:127" s="119" customFormat="1" ht="12.75" x14ac:dyDescent="0.2">
      <c r="A42" s="720"/>
      <c r="B42" s="198"/>
      <c r="C42" s="198"/>
      <c r="D42" s="198"/>
      <c r="E42" s="198"/>
      <c r="F42" s="208"/>
      <c r="G42" s="208"/>
      <c r="H42" s="199">
        <f t="shared" si="1"/>
        <v>0</v>
      </c>
      <c r="I42" s="201"/>
      <c r="J42" s="201"/>
      <c r="K42" s="206"/>
      <c r="L42" s="206"/>
      <c r="M42" s="207"/>
      <c r="N42" s="207"/>
      <c r="O42" s="207"/>
      <c r="P42" s="207"/>
      <c r="Q42" s="207"/>
      <c r="R42" s="206"/>
      <c r="S42" s="207"/>
      <c r="T42" s="120"/>
      <c r="U42" s="121"/>
      <c r="V42" s="121"/>
      <c r="W42" s="121"/>
      <c r="X42" s="121"/>
      <c r="Y42" s="121"/>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row>
    <row r="43" spans="1:127" s="119" customFormat="1" ht="12.75" x14ac:dyDescent="0.2">
      <c r="A43" s="720"/>
      <c r="B43" s="198"/>
      <c r="C43" s="198"/>
      <c r="D43" s="198"/>
      <c r="E43" s="198"/>
      <c r="F43" s="208"/>
      <c r="G43" s="208"/>
      <c r="H43" s="199">
        <f t="shared" si="1"/>
        <v>0</v>
      </c>
      <c r="I43" s="201"/>
      <c r="J43" s="201"/>
      <c r="K43" s="206"/>
      <c r="L43" s="206"/>
      <c r="M43" s="207"/>
      <c r="N43" s="207"/>
      <c r="O43" s="207"/>
      <c r="P43" s="207"/>
      <c r="Q43" s="207"/>
      <c r="R43" s="206"/>
      <c r="S43" s="207"/>
      <c r="T43" s="120"/>
      <c r="U43" s="121"/>
      <c r="V43" s="121"/>
      <c r="W43" s="121"/>
      <c r="X43" s="121"/>
      <c r="Y43" s="121"/>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row>
    <row r="44" spans="1:127" s="119" customFormat="1" ht="12.75" x14ac:dyDescent="0.2">
      <c r="A44" s="720"/>
      <c r="B44" s="198"/>
      <c r="C44" s="198"/>
      <c r="D44" s="198"/>
      <c r="E44" s="198"/>
      <c r="F44" s="208"/>
      <c r="G44" s="208"/>
      <c r="H44" s="199">
        <f t="shared" si="1"/>
        <v>0</v>
      </c>
      <c r="I44" s="201"/>
      <c r="J44" s="201"/>
      <c r="K44" s="206"/>
      <c r="L44" s="206"/>
      <c r="M44" s="207"/>
      <c r="N44" s="207"/>
      <c r="O44" s="207"/>
      <c r="P44" s="207"/>
      <c r="Q44" s="207"/>
      <c r="R44" s="206"/>
      <c r="S44" s="207"/>
      <c r="T44" s="121"/>
      <c r="U44" s="121"/>
      <c r="V44" s="121"/>
      <c r="W44" s="121"/>
      <c r="X44" s="121"/>
      <c r="Y44" s="121"/>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row>
    <row r="45" spans="1:127" s="119" customFormat="1" ht="12.75" x14ac:dyDescent="0.2">
      <c r="A45" s="720"/>
      <c r="B45" s="210"/>
      <c r="C45" s="211"/>
      <c r="D45" s="212"/>
      <c r="E45" s="213"/>
      <c r="F45" s="208"/>
      <c r="G45" s="208"/>
      <c r="H45" s="199">
        <f t="shared" si="1"/>
        <v>0</v>
      </c>
      <c r="I45" s="201"/>
      <c r="J45" s="201"/>
      <c r="K45" s="206"/>
      <c r="L45" s="206"/>
      <c r="M45" s="207"/>
      <c r="N45" s="207"/>
      <c r="O45" s="207"/>
      <c r="P45" s="207"/>
      <c r="Q45" s="207"/>
      <c r="R45" s="207"/>
      <c r="S45" s="207"/>
      <c r="T45" s="121"/>
      <c r="U45" s="121"/>
      <c r="V45" s="121"/>
      <c r="W45" s="121"/>
      <c r="X45" s="121"/>
      <c r="Y45" s="121"/>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row>
    <row r="46" spans="1:127" s="119" customFormat="1" ht="12.75" x14ac:dyDescent="0.2">
      <c r="A46" s="720"/>
      <c r="B46" s="198"/>
      <c r="C46" s="198"/>
      <c r="D46" s="198" t="s">
        <v>267</v>
      </c>
      <c r="E46" s="198"/>
      <c r="F46" s="208"/>
      <c r="G46" s="208"/>
      <c r="H46" s="199">
        <f t="shared" si="1"/>
        <v>0</v>
      </c>
      <c r="I46" s="201"/>
      <c r="J46" s="201"/>
      <c r="K46" s="206"/>
      <c r="L46" s="206"/>
      <c r="M46" s="207"/>
      <c r="N46" s="207"/>
      <c r="O46" s="207"/>
      <c r="P46" s="207"/>
      <c r="Q46" s="207"/>
      <c r="R46" s="207"/>
      <c r="S46" s="207"/>
      <c r="T46" s="121"/>
      <c r="U46" s="121"/>
      <c r="V46" s="121"/>
      <c r="W46" s="121"/>
      <c r="X46" s="121"/>
      <c r="Y46" s="121"/>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c r="DT46" s="96"/>
      <c r="DU46" s="96"/>
      <c r="DV46" s="96"/>
      <c r="DW46" s="96"/>
    </row>
    <row r="47" spans="1:127" s="119" customFormat="1" ht="12.75" x14ac:dyDescent="0.2">
      <c r="A47" s="721"/>
      <c r="B47" s="198"/>
      <c r="C47" s="198"/>
      <c r="D47" s="198"/>
      <c r="E47" s="198"/>
      <c r="F47" s="208"/>
      <c r="G47" s="208"/>
      <c r="H47" s="199">
        <f t="shared" si="1"/>
        <v>0</v>
      </c>
      <c r="I47" s="201"/>
      <c r="J47" s="201"/>
      <c r="K47" s="206"/>
      <c r="L47" s="206"/>
      <c r="M47" s="207"/>
      <c r="N47" s="207"/>
      <c r="O47" s="207"/>
      <c r="P47" s="207"/>
      <c r="Q47" s="207"/>
      <c r="R47" s="207"/>
      <c r="S47" s="207"/>
      <c r="T47" s="121"/>
      <c r="U47" s="121"/>
      <c r="V47" s="121"/>
      <c r="W47" s="121"/>
      <c r="X47" s="121"/>
      <c r="Y47" s="121"/>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row>
    <row r="48" spans="1:127" s="119" customFormat="1" ht="12.75" x14ac:dyDescent="0.2">
      <c r="A48" s="214" t="s">
        <v>296</v>
      </c>
      <c r="B48" s="215">
        <f>+B22-SUM(B23:B26)</f>
        <v>11486367</v>
      </c>
      <c r="C48" s="215">
        <f>+C22-SUM(C23:C33)</f>
        <v>11199232</v>
      </c>
      <c r="D48" s="215">
        <f>+D22-SUM(D23:D33)</f>
        <v>11199232</v>
      </c>
      <c r="E48" s="215">
        <f>+E22-SUM(E23:E33)</f>
        <v>11199232</v>
      </c>
      <c r="F48" s="215">
        <f>+F22-SUM(F23:F33)</f>
        <v>0</v>
      </c>
      <c r="G48" s="215"/>
      <c r="H48" s="216">
        <f>H22-H23</f>
        <v>56283295</v>
      </c>
      <c r="I48" s="217"/>
      <c r="J48" s="217"/>
      <c r="K48" s="217"/>
      <c r="L48" s="217"/>
      <c r="M48" s="217"/>
      <c r="N48" s="217"/>
      <c r="O48" s="217"/>
      <c r="P48" s="217"/>
      <c r="Q48" s="217"/>
      <c r="R48" s="217"/>
      <c r="S48" s="217"/>
      <c r="T48" s="122"/>
      <c r="U48" s="122"/>
      <c r="V48" s="122"/>
      <c r="W48" s="122"/>
      <c r="X48" s="122"/>
      <c r="Y48" s="122"/>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c r="DT48" s="96"/>
      <c r="DU48" s="96"/>
      <c r="DV48" s="96"/>
      <c r="DW48" s="96"/>
    </row>
    <row r="49" spans="1:127" s="119" customFormat="1" ht="12.75" x14ac:dyDescent="0.2">
      <c r="A49" s="214" t="s">
        <v>297</v>
      </c>
      <c r="B49" s="218">
        <f>SUM(B23:B26)</f>
        <v>513633</v>
      </c>
      <c r="C49" s="218">
        <f>SUM(C23:C33)</f>
        <v>800768</v>
      </c>
      <c r="D49" s="218">
        <f>SUM(D23:D33)</f>
        <v>800768</v>
      </c>
      <c r="E49" s="218">
        <f>SUM(E23:E33)</f>
        <v>800768</v>
      </c>
      <c r="F49" s="218">
        <f>SUM(F23:F33)</f>
        <v>0</v>
      </c>
      <c r="G49" s="218"/>
      <c r="H49" s="219">
        <f>H23</f>
        <v>3716705</v>
      </c>
      <c r="I49" s="220"/>
      <c r="J49" s="220"/>
      <c r="K49" s="221"/>
      <c r="L49" s="221"/>
      <c r="M49" s="221"/>
      <c r="N49" s="221"/>
      <c r="O49" s="221"/>
      <c r="P49" s="221"/>
      <c r="Q49" s="221"/>
      <c r="R49" s="221"/>
      <c r="S49" s="221"/>
      <c r="T49" s="123"/>
      <c r="U49" s="123"/>
      <c r="V49" s="123"/>
      <c r="W49" s="123"/>
      <c r="X49" s="123"/>
      <c r="Y49" s="123"/>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6"/>
      <c r="CU49" s="96"/>
      <c r="CV49" s="96"/>
      <c r="CW49" s="96"/>
      <c r="CX49" s="96"/>
      <c r="CY49" s="96"/>
      <c r="CZ49" s="96"/>
      <c r="DA49" s="96"/>
      <c r="DB49" s="96"/>
      <c r="DC49" s="96"/>
      <c r="DD49" s="96"/>
      <c r="DE49" s="96"/>
      <c r="DF49" s="96"/>
      <c r="DG49" s="96"/>
      <c r="DH49" s="96"/>
      <c r="DI49" s="96"/>
      <c r="DJ49" s="96"/>
      <c r="DK49" s="96"/>
      <c r="DL49" s="96"/>
      <c r="DM49" s="96"/>
      <c r="DN49" s="96"/>
      <c r="DO49" s="96"/>
      <c r="DP49" s="96"/>
      <c r="DQ49" s="96"/>
      <c r="DR49" s="96"/>
      <c r="DS49" s="96"/>
      <c r="DT49" s="96"/>
      <c r="DU49" s="96"/>
      <c r="DV49" s="96"/>
      <c r="DW49" s="96"/>
    </row>
    <row r="50" spans="1:127" ht="12.75" customHeight="1" x14ac:dyDescent="0.2">
      <c r="A50" s="222" t="s">
        <v>298</v>
      </c>
      <c r="B50" s="718">
        <v>6.1899999999999997E-2</v>
      </c>
      <c r="C50" s="718"/>
      <c r="D50" s="718"/>
      <c r="E50" s="718"/>
      <c r="F50" s="718"/>
      <c r="G50" s="718"/>
      <c r="H50" s="718"/>
      <c r="I50" s="170"/>
      <c r="J50" s="170"/>
      <c r="K50" s="170"/>
      <c r="L50" s="170"/>
      <c r="M50" s="170"/>
      <c r="N50" s="170"/>
      <c r="O50" s="170"/>
      <c r="P50" s="170"/>
      <c r="Q50" s="170"/>
      <c r="R50" s="170"/>
      <c r="S50" s="170"/>
    </row>
    <row r="51" spans="1:127" s="119" customFormat="1" ht="12.75" x14ac:dyDescent="0.2">
      <c r="A51" s="170"/>
      <c r="B51" s="223"/>
      <c r="C51" s="224"/>
      <c r="D51" s="223"/>
      <c r="E51" s="223"/>
      <c r="F51" s="170"/>
      <c r="G51" s="170"/>
      <c r="H51" s="170"/>
      <c r="I51" s="170"/>
      <c r="J51" s="170"/>
      <c r="K51" s="170"/>
      <c r="L51" s="170"/>
      <c r="M51" s="170"/>
      <c r="N51" s="170"/>
      <c r="O51" s="170"/>
      <c r="P51" s="170"/>
      <c r="Q51" s="170"/>
      <c r="R51" s="170"/>
      <c r="S51" s="170"/>
      <c r="T51" s="97"/>
      <c r="U51" s="97"/>
      <c r="V51" s="97"/>
      <c r="W51" s="97"/>
      <c r="X51" s="97"/>
      <c r="Y51" s="97"/>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row>
    <row r="52" spans="1:127" ht="12.75" x14ac:dyDescent="0.2">
      <c r="A52" s="170"/>
      <c r="B52" s="170"/>
      <c r="C52" s="170"/>
      <c r="D52" s="170"/>
      <c r="E52" s="170"/>
      <c r="F52" s="170"/>
      <c r="G52" s="170"/>
      <c r="H52" s="170"/>
      <c r="I52" s="170"/>
      <c r="J52" s="170"/>
      <c r="K52" s="170"/>
      <c r="L52" s="170"/>
      <c r="M52" s="170"/>
      <c r="N52" s="170"/>
      <c r="O52" s="170"/>
      <c r="P52" s="170"/>
      <c r="Q52" s="170"/>
      <c r="R52" s="170"/>
      <c r="S52" s="170"/>
    </row>
  </sheetData>
  <mergeCells count="53">
    <mergeCell ref="B8:F8"/>
    <mergeCell ref="B12:H12"/>
    <mergeCell ref="B16:H16"/>
    <mergeCell ref="B17:C17"/>
    <mergeCell ref="M9:M10"/>
    <mergeCell ref="I8:J8"/>
    <mergeCell ref="K8:L8"/>
    <mergeCell ref="G8:H8"/>
    <mergeCell ref="K9:L10"/>
    <mergeCell ref="G9:H10"/>
    <mergeCell ref="I9:J10"/>
    <mergeCell ref="B13:C13"/>
    <mergeCell ref="B15:C15"/>
    <mergeCell ref="A9:A10"/>
    <mergeCell ref="B9:C9"/>
    <mergeCell ref="D9:F9"/>
    <mergeCell ref="B10:C10"/>
    <mergeCell ref="D10:F10"/>
    <mergeCell ref="A1:S1"/>
    <mergeCell ref="A2:A3"/>
    <mergeCell ref="C2:D2"/>
    <mergeCell ref="C3:D3"/>
    <mergeCell ref="A5:A6"/>
    <mergeCell ref="C5:D5"/>
    <mergeCell ref="C6:D6"/>
    <mergeCell ref="F5:H5"/>
    <mergeCell ref="F6:H6"/>
    <mergeCell ref="I5:I6"/>
    <mergeCell ref="J5:M6"/>
    <mergeCell ref="F2:H2"/>
    <mergeCell ref="F3:H3"/>
    <mergeCell ref="I2:I3"/>
    <mergeCell ref="J2:M3"/>
    <mergeCell ref="S19:S22"/>
    <mergeCell ref="N19:O19"/>
    <mergeCell ref="N20:N22"/>
    <mergeCell ref="O20:O22"/>
    <mergeCell ref="P20:P22"/>
    <mergeCell ref="Q20:Q22"/>
    <mergeCell ref="P19:Q19"/>
    <mergeCell ref="B50:H50"/>
    <mergeCell ref="A37:A47"/>
    <mergeCell ref="B11:C11"/>
    <mergeCell ref="H19:H21"/>
    <mergeCell ref="R19:R22"/>
    <mergeCell ref="I19:J19"/>
    <mergeCell ref="I20:I22"/>
    <mergeCell ref="J20:J22"/>
    <mergeCell ref="M19:M22"/>
    <mergeCell ref="D13:H13"/>
    <mergeCell ref="A23:A33"/>
    <mergeCell ref="K19:K22"/>
    <mergeCell ref="L19:L22"/>
  </mergeCells>
  <dataValidations count="1">
    <dataValidation allowBlank="1" showInputMessage="1" showErrorMessage="1" promptTitle="AFCJ" prompt="Administrativa, financiera, contable y jurídica" sqref="A8" xr:uid="{00000000-0002-0000-0200-000000000000}"/>
  </dataValidations>
  <hyperlinks>
    <hyperlink ref="J5" r:id="rId1" xr:uid="{00000000-0004-0000-0200-000000000000}"/>
  </hyperlinks>
  <printOptions horizontalCentered="1"/>
  <pageMargins left="0.25" right="0.25" top="0.75" bottom="0.75" header="0.3" footer="0.3"/>
  <pageSetup scale="44" orientation="landscape" r:id="rId2"/>
  <headerFooter alignWithMargins="0">
    <oddHeader xml:space="preserve">&amp;CRama Judicial del Poder Público
Consejo Superior de la Judicatura
Sala Administrativa
Dirección Ejecutiva de Administración Judicial
</oddHeader>
  </headerFooter>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Datos!$E$2:$E$10</xm:f>
          </x14:formula1>
          <xm:sqref>F2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I23"/>
  <sheetViews>
    <sheetView showGridLines="0" topLeftCell="D1" workbookViewId="0">
      <selection activeCell="E21" sqref="E21"/>
    </sheetView>
  </sheetViews>
  <sheetFormatPr baseColWidth="10" defaultColWidth="11.42578125" defaultRowHeight="12.75" x14ac:dyDescent="0.2"/>
  <cols>
    <col min="1" max="1" width="15.140625" customWidth="1"/>
    <col min="4" max="4" width="70" customWidth="1"/>
    <col min="5" max="5" width="41.5703125" bestFit="1" customWidth="1"/>
    <col min="6" max="6" width="1.7109375" customWidth="1"/>
    <col min="7" max="7" width="46.7109375" bestFit="1" customWidth="1"/>
    <col min="8" max="8" width="1.140625" customWidth="1"/>
    <col min="9" max="9" width="64.28515625" bestFit="1" customWidth="1"/>
  </cols>
  <sheetData>
    <row r="1" spans="1:9" ht="25.5" x14ac:dyDescent="0.2">
      <c r="A1" s="2" t="s">
        <v>299</v>
      </c>
      <c r="B1" s="4" t="s">
        <v>287</v>
      </c>
      <c r="C1" s="6" t="s">
        <v>300</v>
      </c>
      <c r="D1" s="1" t="s">
        <v>301</v>
      </c>
      <c r="E1" s="8" t="s">
        <v>302</v>
      </c>
      <c r="G1" s="11" t="s">
        <v>303</v>
      </c>
      <c r="I1" s="93" t="s">
        <v>304</v>
      </c>
    </row>
    <row r="2" spans="1:9" x14ac:dyDescent="0.2">
      <c r="A2" s="3" t="s">
        <v>79</v>
      </c>
      <c r="B2" s="5" t="s">
        <v>305</v>
      </c>
      <c r="C2" s="7">
        <v>0</v>
      </c>
      <c r="D2" s="781" t="s">
        <v>306</v>
      </c>
      <c r="E2" s="9" t="s">
        <v>307</v>
      </c>
      <c r="G2" s="10" t="s">
        <v>242</v>
      </c>
      <c r="I2" s="14" t="s">
        <v>62</v>
      </c>
    </row>
    <row r="3" spans="1:9" x14ac:dyDescent="0.2">
      <c r="A3" s="3" t="s">
        <v>78</v>
      </c>
      <c r="B3" s="5" t="s">
        <v>308</v>
      </c>
      <c r="C3" s="7">
        <v>1</v>
      </c>
      <c r="D3" s="781"/>
      <c r="E3" s="9" t="s">
        <v>309</v>
      </c>
      <c r="G3" s="10" t="s">
        <v>310</v>
      </c>
      <c r="I3" s="14" t="s">
        <v>311</v>
      </c>
    </row>
    <row r="4" spans="1:9" x14ac:dyDescent="0.2">
      <c r="A4" s="3" t="s">
        <v>81</v>
      </c>
      <c r="D4" s="781"/>
      <c r="E4" s="9" t="s">
        <v>312</v>
      </c>
      <c r="G4" s="10" t="s">
        <v>313</v>
      </c>
      <c r="I4" s="14" t="s">
        <v>314</v>
      </c>
    </row>
    <row r="5" spans="1:9" x14ac:dyDescent="0.2">
      <c r="A5" s="3" t="s">
        <v>315</v>
      </c>
      <c r="D5" s="781"/>
      <c r="E5" s="9" t="s">
        <v>316</v>
      </c>
      <c r="G5" s="10" t="s">
        <v>317</v>
      </c>
      <c r="I5" s="14" t="s">
        <v>318</v>
      </c>
    </row>
    <row r="6" spans="1:9" x14ac:dyDescent="0.2">
      <c r="A6" s="3" t="s">
        <v>319</v>
      </c>
      <c r="D6" s="781"/>
      <c r="E6" s="9" t="s">
        <v>320</v>
      </c>
      <c r="G6" s="10" t="s">
        <v>321</v>
      </c>
      <c r="I6" s="14" t="s">
        <v>63</v>
      </c>
    </row>
    <row r="7" spans="1:9" x14ac:dyDescent="0.2">
      <c r="A7" s="3" t="s">
        <v>82</v>
      </c>
      <c r="E7" s="9" t="s">
        <v>322</v>
      </c>
      <c r="G7" s="10" t="s">
        <v>323</v>
      </c>
      <c r="I7" s="14" t="s">
        <v>324</v>
      </c>
    </row>
    <row r="8" spans="1:9" x14ac:dyDescent="0.2">
      <c r="A8" s="3" t="s">
        <v>325</v>
      </c>
      <c r="E8" s="9" t="s">
        <v>36</v>
      </c>
      <c r="G8" s="10" t="s">
        <v>326</v>
      </c>
      <c r="I8" s="14" t="s">
        <v>64</v>
      </c>
    </row>
    <row r="9" spans="1:9" x14ac:dyDescent="0.2">
      <c r="A9" s="13" t="s">
        <v>327</v>
      </c>
      <c r="E9" s="9" t="s">
        <v>328</v>
      </c>
      <c r="G9" s="10" t="s">
        <v>329</v>
      </c>
      <c r="I9" s="14" t="s">
        <v>65</v>
      </c>
    </row>
    <row r="10" spans="1:9" x14ac:dyDescent="0.2">
      <c r="A10" s="12" t="e">
        <f>+'Inf. Supervisión AFCJ'!#REF!</f>
        <v>#REF!</v>
      </c>
      <c r="G10" s="10" t="s">
        <v>330</v>
      </c>
    </row>
    <row r="11" spans="1:9" x14ac:dyDescent="0.2">
      <c r="G11" s="10" t="s">
        <v>331</v>
      </c>
    </row>
    <row r="12" spans="1:9" x14ac:dyDescent="0.2">
      <c r="G12" s="10" t="s">
        <v>332</v>
      </c>
    </row>
    <row r="13" spans="1:9" x14ac:dyDescent="0.2">
      <c r="A13" s="14" t="s">
        <v>171</v>
      </c>
      <c r="G13" s="10" t="s">
        <v>333</v>
      </c>
    </row>
    <row r="14" spans="1:9" x14ac:dyDescent="0.2">
      <c r="A14" s="14" t="s">
        <v>334</v>
      </c>
      <c r="G14" s="10" t="s">
        <v>335</v>
      </c>
    </row>
    <row r="17" spans="7:7" x14ac:dyDescent="0.2">
      <c r="G17" s="125" t="s">
        <v>79</v>
      </c>
    </row>
    <row r="18" spans="7:7" x14ac:dyDescent="0.2">
      <c r="G18" s="125" t="s">
        <v>78</v>
      </c>
    </row>
    <row r="19" spans="7:7" x14ac:dyDescent="0.2">
      <c r="G19" s="125" t="s">
        <v>81</v>
      </c>
    </row>
    <row r="20" spans="7:7" x14ac:dyDescent="0.2">
      <c r="G20" s="125" t="s">
        <v>315</v>
      </c>
    </row>
    <row r="21" spans="7:7" x14ac:dyDescent="0.2">
      <c r="G21" s="125" t="s">
        <v>319</v>
      </c>
    </row>
    <row r="22" spans="7:7" x14ac:dyDescent="0.2">
      <c r="G22" s="125" t="s">
        <v>82</v>
      </c>
    </row>
    <row r="23" spans="7:7" x14ac:dyDescent="0.2">
      <c r="G23" s="226" t="s">
        <v>325</v>
      </c>
    </row>
  </sheetData>
  <mergeCells count="1">
    <mergeCell ref="D2:D6"/>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8BF5341F33FD841A1290077EA2FF5AF" ma:contentTypeVersion="14" ma:contentTypeDescription="Crear nuevo documento." ma:contentTypeScope="" ma:versionID="0db364e1ea3be48dfe95fe588a8a65b4">
  <xsd:schema xmlns:xsd="http://www.w3.org/2001/XMLSchema" xmlns:xs="http://www.w3.org/2001/XMLSchema" xmlns:p="http://schemas.microsoft.com/office/2006/metadata/properties" xmlns:ns2="1f8d7d97-b52e-4e8e-add1-cddb6c7f9c6e" xmlns:ns3="ebe62426-be44-4ac6-b4e7-c6e91301097f" targetNamespace="http://schemas.microsoft.com/office/2006/metadata/properties" ma:root="true" ma:fieldsID="a7ad3215e458212cbfd97222ede2ea96" ns2:_="" ns3:_="">
    <xsd:import namespace="1f8d7d97-b52e-4e8e-add1-cddb6c7f9c6e"/>
    <xsd:import namespace="ebe62426-be44-4ac6-b4e7-c6e91301097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8d7d97-b52e-4e8e-add1-cddb6c7f9c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e62426-be44-4ac6-b4e7-c6e91301097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751a52-9c80-49fd-b199-3f1006be73f3}" ma:internalName="TaxCatchAll" ma:showField="CatchAllData" ma:web="ebe62426-be44-4ac6-b4e7-c6e91301097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8d7d97-b52e-4e8e-add1-cddb6c7f9c6e">
      <Terms xmlns="http://schemas.microsoft.com/office/infopath/2007/PartnerControls"/>
    </lcf76f155ced4ddcb4097134ff3c332f>
    <TaxCatchAll xmlns="ebe62426-be44-4ac6-b4e7-c6e91301097f" xsi:nil="true"/>
  </documentManagement>
</p:properties>
</file>

<file path=customXml/itemProps1.xml><?xml version="1.0" encoding="utf-8"?>
<ds:datastoreItem xmlns:ds="http://schemas.openxmlformats.org/officeDocument/2006/customXml" ds:itemID="{83F6DB29-E6A8-46E3-B5E2-5118F68C8BDB}">
  <ds:schemaRefs>
    <ds:schemaRef ds:uri="http://schemas.microsoft.com/sharepoint/v3/contenttype/forms"/>
  </ds:schemaRefs>
</ds:datastoreItem>
</file>

<file path=customXml/itemProps2.xml><?xml version="1.0" encoding="utf-8"?>
<ds:datastoreItem xmlns:ds="http://schemas.openxmlformats.org/officeDocument/2006/customXml" ds:itemID="{A7BA4044-6192-4EE4-8F87-3B028667E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8d7d97-b52e-4e8e-add1-cddb6c7f9c6e"/>
    <ds:schemaRef ds:uri="ebe62426-be44-4ac6-b4e7-c6e9130109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C40306-D109-4B2A-9DA0-7B83B345CA33}">
  <ds:schemaRefs>
    <ds:schemaRef ds:uri="1f8d7d97-b52e-4e8e-add1-cddb6c7f9c6e"/>
    <ds:schemaRef ds:uri="http://purl.org/dc/elements/1.1/"/>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ebe62426-be44-4ac6-b4e7-c6e91301097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Ficha Avance</vt:lpstr>
      <vt:lpstr>Inf. Supervisión AFCJ</vt:lpstr>
      <vt:lpstr>Hoja1</vt:lpstr>
      <vt:lpstr>Control de pagos</vt:lpstr>
      <vt:lpstr>Datos</vt:lpstr>
      <vt:lpstr>'Control de pagos'!Área_de_impresión</vt:lpstr>
      <vt:lpstr>'Ficha Avance'!Área_de_impresión</vt:lpstr>
      <vt:lpstr>'Inf. Supervisión AFCJ'!Área_de_impresión</vt:lpstr>
      <vt:lpstr>'Ficha Avance'!Títulos_a_imprimir</vt:lpstr>
      <vt:lpstr>'Inf. Supervisión AFCJ'!Títulos_a_imprimir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escaner DEAJ procesos AL</dc:creator>
  <cp:keywords/>
  <dc:description/>
  <cp:lastModifiedBy>Alfredo Rafael Hadechni Munive</cp:lastModifiedBy>
  <cp:revision/>
  <dcterms:created xsi:type="dcterms:W3CDTF">2014-11-20T18:21:57Z</dcterms:created>
  <dcterms:modified xsi:type="dcterms:W3CDTF">2026-04-17T18:33:23Z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0x010100F8BF5341F33FD841A1290077EA2FF5AF</vt:lpwstr>
  </property>
  <property fmtid="{D5CDD505-2E9C-101B-9397-08002B2CF9AE}" pid="3" name="MediaServiceImageTags">
    <vt:lpwstr/>
  </property>
</Properties>
</file>