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URBANOR\Desktop\"/>
    </mc:Choice>
  </mc:AlternateContent>
  <xr:revisionPtr revIDLastSave="0" documentId="8_{B47DC214-AA51-45B3-B398-D92340914A48}" xr6:coauthVersionLast="47" xr6:coauthVersionMax="47" xr10:uidLastSave="{00000000-0000-0000-0000-000000000000}"/>
  <bookViews>
    <workbookView xWindow="-120" yWindow="-120" windowWidth="29040" windowHeight="15720" firstSheet="1" activeTab="1" xr2:uid="{39130513-61FC-45F4-9C0F-1B83FDF3AF7A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4" i="1"/>
  <c r="I24" i="1" s="1"/>
  <c r="H23" i="1"/>
  <c r="G23" i="1" s="1"/>
  <c r="H22" i="1"/>
  <c r="G22" i="1" s="1"/>
  <c r="H21" i="1"/>
  <c r="I21" i="1" s="1"/>
  <c r="H20" i="1"/>
  <c r="I20" i="1" s="1"/>
  <c r="H19" i="1"/>
  <c r="G19" i="1" s="1"/>
  <c r="H18" i="1"/>
  <c r="G18" i="1" s="1"/>
  <c r="H17" i="1"/>
  <c r="I17" i="1" s="1"/>
  <c r="H16" i="1"/>
  <c r="I16" i="1" s="1"/>
  <c r="H15" i="1"/>
  <c r="I15" i="1" s="1"/>
  <c r="H14" i="1"/>
  <c r="G14" i="1" s="1"/>
  <c r="H13" i="1"/>
  <c r="I13" i="1" s="1"/>
  <c r="H28" i="1"/>
  <c r="I28" i="1" s="1"/>
  <c r="H27" i="1"/>
  <c r="G27" i="1" s="1"/>
  <c r="H26" i="1"/>
  <c r="G26" i="1" s="1"/>
  <c r="H25" i="1"/>
  <c r="I25" i="1" s="1"/>
  <c r="H8" i="1"/>
  <c r="I8" i="1" s="1"/>
  <c r="H9" i="1"/>
  <c r="G9" i="1" s="1"/>
  <c r="H10" i="1"/>
  <c r="G10" i="1" s="1"/>
  <c r="H11" i="1"/>
  <c r="I11" i="1" s="1"/>
  <c r="H12" i="1"/>
  <c r="I12" i="1" s="1"/>
  <c r="H4" i="1"/>
  <c r="I4" i="1" s="1"/>
  <c r="H5" i="1"/>
  <c r="I5" i="1" s="1"/>
  <c r="H6" i="1"/>
  <c r="I6" i="1" s="1"/>
  <c r="H7" i="1"/>
  <c r="I7" i="1" s="1"/>
  <c r="G16" i="1" l="1"/>
  <c r="G28" i="1"/>
  <c r="G25" i="1"/>
  <c r="G24" i="1"/>
  <c r="I23" i="1"/>
  <c r="G21" i="1"/>
  <c r="G20" i="1"/>
  <c r="I19" i="1"/>
  <c r="G17" i="1"/>
  <c r="G15" i="1"/>
  <c r="G13" i="1"/>
  <c r="I22" i="1"/>
  <c r="I27" i="1"/>
  <c r="I14" i="1"/>
  <c r="I18" i="1"/>
  <c r="I26" i="1"/>
  <c r="I10" i="1"/>
  <c r="G11" i="1"/>
  <c r="I9" i="1"/>
  <c r="G12" i="1"/>
  <c r="G8" i="1"/>
  <c r="G4" i="1"/>
  <c r="G5" i="1"/>
  <c r="G6" i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</futureMetadata>
  <valueMetadata count="2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</valueMetadata>
</metadata>
</file>

<file path=xl/sharedStrings.xml><?xml version="1.0" encoding="utf-8"?>
<sst xmlns="http://schemas.openxmlformats.org/spreadsheetml/2006/main" count="70" uniqueCount="41">
  <si>
    <t>COTIZACIÓN</t>
  </si>
  <si>
    <t>ITEM</t>
  </si>
  <si>
    <t xml:space="preserve">IMAGEN </t>
  </si>
  <si>
    <t>PROVEEDOR</t>
  </si>
  <si>
    <t>DESCRIPCION TECNICA</t>
  </si>
  <si>
    <t>TOTAL REQ</t>
  </si>
  <si>
    <t>VALOR UNITARI</t>
  </si>
  <si>
    <t>PVP SIN IVA</t>
  </si>
  <si>
    <t>PVP CON IVA</t>
  </si>
  <si>
    <t>TOTAL</t>
  </si>
  <si>
    <t>LITOTECNICA</t>
  </si>
  <si>
    <t>LOS SUPERPREGUNTONES LO QUIEREN SABER TODO SOBRE LA NAVIDAD</t>
  </si>
  <si>
    <t>Cuento de Navidad NOVELA GRAFICA Charles Dickens Naresh Kumar</t>
  </si>
  <si>
    <t>La Navidad Y El Hada, Toca Y Siente El Libro</t>
  </si>
  <si>
    <t>Pandereta Maraca Luces Interactiva</t>
  </si>
  <si>
    <t>Gorro de Navidad en Fieltro</t>
  </si>
  <si>
    <t>Gorro navideño de lujo estampado</t>
  </si>
  <si>
    <t>Gorro navideño LED</t>
  </si>
  <si>
    <t>Gorro navideño felpa</t>
  </si>
  <si>
    <t>Gorro navideño de peluche</t>
  </si>
  <si>
    <t>Gorro navideño cacheton</t>
  </si>
  <si>
    <t>Gorro navideño Reno</t>
  </si>
  <si>
    <t>Balaca Reno sencilla</t>
  </si>
  <si>
    <t>Balaca Reno alta</t>
  </si>
  <si>
    <t>Balaca Reno Luz</t>
  </si>
  <si>
    <t>Balaca oso Luz</t>
  </si>
  <si>
    <t>Libro de novena navideña</t>
  </si>
  <si>
    <t>Maraca azul papá noel</t>
  </si>
  <si>
    <t>Maraca Led</t>
  </si>
  <si>
    <t>Maraca Grande roja y Verde renos</t>
  </si>
  <si>
    <t>Maraca azul grande papá noel</t>
  </si>
  <si>
    <t>Maraca verde papá noel</t>
  </si>
  <si>
    <t>Maraca roja reno</t>
  </si>
  <si>
    <t>Pandereta de navidad</t>
  </si>
  <si>
    <t>Bufanda navideña</t>
  </si>
  <si>
    <t xml:space="preserve"> </t>
  </si>
  <si>
    <t>DESCRIPCIÓN COTIZADA</t>
  </si>
  <si>
    <t>MARCA</t>
  </si>
  <si>
    <t>COLSUBSIDIO</t>
  </si>
  <si>
    <t>CARTUCHO DE TONER NEGRO PARA 21000 PAGINAS</t>
  </si>
  <si>
    <t>KYOCERA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</si>
</sst>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rial Nova"/>
      <family val="2"/>
    </font>
    <font>
      <sz val="11"/>
      <color theme="1"/>
      <name val="Arial Nova"/>
      <family val="2"/>
    </font>
    <font>
      <b/>
      <sz val="18"/>
      <color rgb="FF00B0F0"/>
      <name val="Aptos Display"/>
      <family val="2"/>
    </font>
    <font>
      <sz val="11"/>
      <color theme="1"/>
      <name val="Aptos Display"/>
      <family val="2"/>
    </font>
    <font>
      <b/>
      <sz val="12"/>
      <color theme="0"/>
      <name val="Aptos Display"/>
      <family val="2"/>
    </font>
    <font>
      <sz val="11"/>
      <color theme="1"/>
      <name val="Calibri"/>
      <family val="2"/>
      <scheme val="minor"/>
    </font>
    <font>
      <b/>
      <sz val="12"/>
      <color theme="1"/>
      <name val="Aptos Display"/>
      <family val="2"/>
    </font>
    <font>
      <sz val="11"/>
      <color theme="1"/>
      <name val="Aptos"/>
      <family val="2"/>
    </font>
    <font>
      <sz val="12"/>
      <color theme="1"/>
      <name val="Arial Nova"/>
      <family val="2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AAE6"/>
        <bgColor indexed="64"/>
      </patternFill>
    </fill>
    <fill>
      <patternFill patternType="solid">
        <fgColor rgb="FFF4EE00"/>
        <bgColor rgb="FF000000"/>
      </patternFill>
    </fill>
  </fills>
  <borders count="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6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</cellXfs>
  <cellStyles count="3">
    <cellStyle name="Moneda" xfId="1" builtinId="4"/>
    <cellStyle name="Normal" xfId="0" builtinId="0"/>
    <cellStyle name="Normal 2" xfId="2" xr:uid="{E0F9A6EE-55B5-4B81-AA24-98FDF95E1FDE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91109</xdr:colOff>
      <xdr:row>0</xdr:row>
      <xdr:rowOff>49696</xdr:rowOff>
    </xdr:from>
    <xdr:to>
      <xdr:col>8</xdr:col>
      <xdr:colOff>654326</xdr:colOff>
      <xdr:row>1</xdr:row>
      <xdr:rowOff>246071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2A4657-5CC5-48A8-A46D-8E436ECB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9131" y="49696"/>
          <a:ext cx="563217" cy="494549"/>
        </a:xfrm>
        <a:prstGeom prst="rect">
          <a:avLst/>
        </a:prstGeom>
      </xdr:spPr>
    </xdr:pic>
    <xdr:clientData/>
  </xdr:twoCellAnchor>
  <xdr:twoCellAnchor editAs="oneCell">
    <xdr:from>
      <xdr:col>0</xdr:col>
      <xdr:colOff>6625</xdr:colOff>
      <xdr:row>0</xdr:row>
      <xdr:rowOff>0</xdr:rowOff>
    </xdr:from>
    <xdr:to>
      <xdr:col>2</xdr:col>
      <xdr:colOff>257864</xdr:colOff>
      <xdr:row>1</xdr:row>
      <xdr:rowOff>263800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EDFF69-5394-4B8C-969D-7CF309432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5" y="0"/>
          <a:ext cx="1916043" cy="56197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1366629</xdr:colOff>
      <xdr:row>0</xdr:row>
      <xdr:rowOff>286994</xdr:rowOff>
    </xdr:from>
    <xdr:to>
      <xdr:col>6</xdr:col>
      <xdr:colOff>851089</xdr:colOff>
      <xdr:row>1</xdr:row>
      <xdr:rowOff>207066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F381FD-2A3E-4028-8F00-CD9E26D73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8086" y="286994"/>
          <a:ext cx="3551221" cy="2182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9525</xdr:rowOff>
    </xdr:from>
    <xdr:to>
      <xdr:col>4</xdr:col>
      <xdr:colOff>925523</xdr:colOff>
      <xdr:row>1</xdr:row>
      <xdr:rowOff>229648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D72392-5FFA-4111-934D-450D821A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5575" y="9525"/>
          <a:ext cx="820748" cy="524923"/>
        </a:xfrm>
        <a:prstGeom prst="rect">
          <a:avLst/>
        </a:prstGeom>
      </xdr:spPr>
    </xdr:pic>
    <xdr:clientData/>
  </xdr:twoCellAnchor>
  <xdr:twoCellAnchor editAs="oneCell">
    <xdr:from>
      <xdr:col>0</xdr:col>
      <xdr:colOff>186844</xdr:colOff>
      <xdr:row>0</xdr:row>
      <xdr:rowOff>88350</xdr:rowOff>
    </xdr:from>
    <xdr:to>
      <xdr:col>1</xdr:col>
      <xdr:colOff>352425</xdr:colOff>
      <xdr:row>1</xdr:row>
      <xdr:rowOff>266256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CE9BE-4252-4A65-92CC-7B8CA472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44" y="88350"/>
          <a:ext cx="1556231" cy="48270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1228726</xdr:colOff>
      <xdr:row>0</xdr:row>
      <xdr:rowOff>285237</xdr:rowOff>
    </xdr:from>
    <xdr:to>
      <xdr:col>3</xdr:col>
      <xdr:colOff>150812</xdr:colOff>
      <xdr:row>1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000E83-F6E9-47A4-8B18-379AF69F5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7789" y="285237"/>
          <a:ext cx="3716336" cy="2545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11</xdr:row>
      <xdr:rowOff>114300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EE1E5872-FD95-4046-90BC-8EC7B23BCE62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3C995CE8-6504-4360-8628-916E4D41A659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1713BC93-A6C5-48C8-B2F2-AB1CAF0BDB03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24A3ECE3-3498-4B39-9704-3432BBEAD6DF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290BC56A-F7A6-4E9E-ABF0-7725AAFD92D8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45C65AE-A9E1-4740-ACB8-F0E88F3C32F3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D1B69ABA-9910-41E8-B013-4960BCEE17E3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67C9E7EC-C1A0-4837-9BD3-5AD53ACD7719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B70BBFA8-9261-41D3-997F-220E324E9687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42EB423B-F41F-46D2-B390-BF94021FCE27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32812018-6453-4B2D-AC61-213F0D27A678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FECC607D-D888-46F8-94DD-62CC5E5B5C8F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3240535B-E424-4586-9157-7F3D28981D71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876FB7CE-2698-497C-900B-BE040C3A9D68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B711BDF6-21E1-4519-80A0-D3CCBAD1E1F9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13E491CA-5D68-43C6-8DD8-03B8A282BB7B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B7F2FBA9-52B9-473F-AC57-7273A56A6BA9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2FF80240-66D6-45AC-A4BE-19606F1B6793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F10572B6-E3A2-4E1D-8FF1-5A7F160910FA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E97CCC77-BE96-4341-AA8D-6E09D2CD7E82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9161DC54-A67C-41B2-8144-C7A74D977068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346DCB61-BD18-4008-ABBA-ED180BCC6084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4770CB2A-4632-4D1E-B340-0D639E95C879}"/>
            </a:ext>
          </a:extLst>
        </xdr:cNvPr>
        <xdr:cNvSpPr>
          <a:spLocks noChangeAspect="1" noChangeArrowheads="1"/>
        </xdr:cNvSpPr>
      </xdr:nvSpPr>
      <xdr:spPr bwMode="auto">
        <a:xfrm>
          <a:off x="0" y="22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232E-CC98-4C34-8DF1-F0C1076EC331}">
  <dimension ref="A1:I34"/>
  <sheetViews>
    <sheetView zoomScale="70" zoomScaleNormal="70" workbookViewId="0">
      <selection activeCell="M7" sqref="M7"/>
    </sheetView>
  </sheetViews>
  <sheetFormatPr baseColWidth="10" defaultColWidth="11" defaultRowHeight="15" x14ac:dyDescent="0.25"/>
  <cols>
    <col min="1" max="1" width="5.42578125" style="13" bestFit="1" customWidth="1"/>
    <col min="2" max="2" width="16.42578125" style="13" customWidth="1"/>
    <col min="3" max="3" width="15.85546875" bestFit="1" customWidth="1"/>
    <col min="4" max="4" width="32.28515625" style="8" customWidth="1"/>
    <col min="5" max="5" width="10.85546875" style="9" bestFit="1" customWidth="1"/>
    <col min="6" max="6" width="10.28515625" bestFit="1" customWidth="1"/>
    <col min="7" max="7" width="11.42578125" bestFit="1" customWidth="1"/>
    <col min="8" max="8" width="12.42578125" bestFit="1" customWidth="1"/>
    <col min="9" max="9" width="14.42578125" bestFit="1" customWidth="1"/>
  </cols>
  <sheetData>
    <row r="1" spans="1:9" s="1" customFormat="1" ht="23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s="1" customFormat="1" ht="23.25" customHeight="1" x14ac:dyDescent="0.25">
      <c r="A2" s="17"/>
      <c r="B2" s="17"/>
      <c r="C2" s="17"/>
      <c r="D2" s="17"/>
      <c r="E2" s="17"/>
      <c r="F2" s="17"/>
      <c r="G2" s="17"/>
      <c r="H2" s="17"/>
      <c r="I2" s="17"/>
    </row>
    <row r="3" spans="1:9" ht="31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4" t="s">
        <v>7</v>
      </c>
      <c r="H3" s="5" t="s">
        <v>8</v>
      </c>
      <c r="I3" s="5" t="s">
        <v>9</v>
      </c>
    </row>
    <row r="4" spans="1:9" ht="75.75" customHeight="1" x14ac:dyDescent="0.25">
      <c r="A4" s="6">
        <v>1</v>
      </c>
      <c r="B4" s="6" t="e" vm="1">
        <v>#VALUE!</v>
      </c>
      <c r="C4" s="6" t="s">
        <v>10</v>
      </c>
      <c r="D4" s="10" t="s">
        <v>11</v>
      </c>
      <c r="E4" s="12">
        <v>125</v>
      </c>
      <c r="F4" s="7">
        <v>24875</v>
      </c>
      <c r="G4" s="7">
        <f t="shared" ref="G4" si="0">H4/1.19</f>
        <v>29268.907563025212</v>
      </c>
      <c r="H4" s="7">
        <f>ROUNDUP(F4*(1+19%)/(1-15%),-1)</f>
        <v>34830</v>
      </c>
      <c r="I4" s="7">
        <f>+E4*H4</f>
        <v>4353750</v>
      </c>
    </row>
    <row r="5" spans="1:9" ht="75.75" customHeight="1" x14ac:dyDescent="0.25">
      <c r="A5" s="6">
        <v>2</v>
      </c>
      <c r="B5" s="6" t="e" vm="2">
        <v>#VALUE!</v>
      </c>
      <c r="C5" s="6" t="s">
        <v>10</v>
      </c>
      <c r="D5" s="10" t="s">
        <v>12</v>
      </c>
      <c r="E5" s="12">
        <v>125</v>
      </c>
      <c r="F5" s="7">
        <v>38625</v>
      </c>
      <c r="G5" s="7">
        <f t="shared" ref="G5" si="1">H5/1.19</f>
        <v>45445.378151260506</v>
      </c>
      <c r="H5" s="7">
        <f>ROUNDUP(F5*(1+19%)/(1-15%),-1)</f>
        <v>54080</v>
      </c>
      <c r="I5" s="7">
        <f>+E5*H5</f>
        <v>6760000</v>
      </c>
    </row>
    <row r="6" spans="1:9" ht="75.75" customHeight="1" x14ac:dyDescent="0.25">
      <c r="A6" s="6">
        <v>3</v>
      </c>
      <c r="B6" s="6" t="e" vm="3">
        <v>#VALUE!</v>
      </c>
      <c r="C6" s="6" t="s">
        <v>10</v>
      </c>
      <c r="D6" s="10" t="s">
        <v>13</v>
      </c>
      <c r="E6" s="12">
        <v>125</v>
      </c>
      <c r="F6" s="7">
        <v>92500</v>
      </c>
      <c r="G6" s="7">
        <f t="shared" ref="G6" si="2">H6/1.19</f>
        <v>108823.52941176471</v>
      </c>
      <c r="H6" s="7">
        <f>ROUNDUP(F6*(1+19%)/(1-15%),-1)</f>
        <v>129500</v>
      </c>
      <c r="I6" s="7">
        <f>+E6*H6</f>
        <v>16187500</v>
      </c>
    </row>
    <row r="7" spans="1:9" ht="75.75" customHeight="1" x14ac:dyDescent="0.25">
      <c r="A7" s="6">
        <v>4</v>
      </c>
      <c r="B7" s="6" t="e" vm="4">
        <v>#VALUE!</v>
      </c>
      <c r="C7" s="6" t="s">
        <v>10</v>
      </c>
      <c r="D7" s="10" t="s">
        <v>14</v>
      </c>
      <c r="E7" s="12">
        <v>125</v>
      </c>
      <c r="F7" s="7">
        <v>24875</v>
      </c>
      <c r="G7" s="7">
        <f t="shared" ref="G7" si="3">H7/1.19</f>
        <v>29268.907563025212</v>
      </c>
      <c r="H7" s="7">
        <f>ROUNDUP(F7*(1+19%)/(1-15%),-1)</f>
        <v>34830</v>
      </c>
      <c r="I7" s="7">
        <f>+E7*H7</f>
        <v>4353750</v>
      </c>
    </row>
    <row r="8" spans="1:9" ht="75.75" customHeight="1" x14ac:dyDescent="0.25">
      <c r="A8" s="6">
        <v>5</v>
      </c>
      <c r="B8" s="6" t="e" vm="5">
        <v>#VALUE!</v>
      </c>
      <c r="C8" s="6" t="s">
        <v>10</v>
      </c>
      <c r="D8" s="10" t="s">
        <v>15</v>
      </c>
      <c r="E8" s="12">
        <v>125</v>
      </c>
      <c r="F8" s="7">
        <v>4375</v>
      </c>
      <c r="G8" s="7">
        <f t="shared" ref="G8:G16" si="4">H8/1.19</f>
        <v>5151.2605042016812</v>
      </c>
      <c r="H8" s="7">
        <f t="shared" ref="H8:H16" si="5">ROUNDUP(F8*(1+19%)/(1-15%),-1)</f>
        <v>6130</v>
      </c>
      <c r="I8" s="7">
        <f t="shared" ref="I8:I16" si="6">+E8*H8</f>
        <v>766250</v>
      </c>
    </row>
    <row r="9" spans="1:9" ht="75.75" customHeight="1" x14ac:dyDescent="0.25">
      <c r="A9" s="6">
        <v>6</v>
      </c>
      <c r="B9" s="6" t="e" vm="6">
        <v>#VALUE!</v>
      </c>
      <c r="C9" s="6" t="s">
        <v>10</v>
      </c>
      <c r="D9" s="10" t="s">
        <v>16</v>
      </c>
      <c r="E9" s="12">
        <v>125</v>
      </c>
      <c r="F9" s="7">
        <v>8125</v>
      </c>
      <c r="G9" s="7">
        <f t="shared" si="4"/>
        <v>9563.0252100840335</v>
      </c>
      <c r="H9" s="7">
        <f t="shared" si="5"/>
        <v>11380</v>
      </c>
      <c r="I9" s="7">
        <f t="shared" si="6"/>
        <v>1422500</v>
      </c>
    </row>
    <row r="10" spans="1:9" ht="75.75" customHeight="1" x14ac:dyDescent="0.25">
      <c r="A10" s="6">
        <v>7</v>
      </c>
      <c r="B10" s="6" t="e" vm="7">
        <v>#VALUE!</v>
      </c>
      <c r="C10" s="6" t="s">
        <v>10</v>
      </c>
      <c r="D10" s="10" t="s">
        <v>17</v>
      </c>
      <c r="E10" s="12">
        <v>125</v>
      </c>
      <c r="F10" s="7">
        <v>7375</v>
      </c>
      <c r="G10" s="7">
        <f t="shared" si="4"/>
        <v>8680.6722689075632</v>
      </c>
      <c r="H10" s="7">
        <f t="shared" si="5"/>
        <v>10330</v>
      </c>
      <c r="I10" s="7">
        <f t="shared" si="6"/>
        <v>1291250</v>
      </c>
    </row>
    <row r="11" spans="1:9" ht="75.75" customHeight="1" x14ac:dyDescent="0.25">
      <c r="A11" s="6">
        <v>8</v>
      </c>
      <c r="B11" s="6" t="e" vm="8">
        <v>#VALUE!</v>
      </c>
      <c r="C11" s="6" t="s">
        <v>10</v>
      </c>
      <c r="D11" s="10" t="s">
        <v>18</v>
      </c>
      <c r="E11" s="12">
        <v>125</v>
      </c>
      <c r="F11" s="7">
        <v>12500</v>
      </c>
      <c r="G11" s="7">
        <f t="shared" si="4"/>
        <v>14705.882352941177</v>
      </c>
      <c r="H11" s="7">
        <f t="shared" si="5"/>
        <v>17500</v>
      </c>
      <c r="I11" s="7">
        <f t="shared" si="6"/>
        <v>2187500</v>
      </c>
    </row>
    <row r="12" spans="1:9" ht="75.75" customHeight="1" x14ac:dyDescent="0.25">
      <c r="A12" s="6">
        <v>9</v>
      </c>
      <c r="B12" s="6" t="e" vm="9">
        <v>#VALUE!</v>
      </c>
      <c r="C12" s="6" t="s">
        <v>10</v>
      </c>
      <c r="D12" s="10" t="s">
        <v>19</v>
      </c>
      <c r="E12" s="12">
        <v>125</v>
      </c>
      <c r="F12" s="7">
        <v>12500</v>
      </c>
      <c r="G12" s="7">
        <f t="shared" si="4"/>
        <v>14705.882352941177</v>
      </c>
      <c r="H12" s="7">
        <f t="shared" si="5"/>
        <v>17500</v>
      </c>
      <c r="I12" s="7">
        <f t="shared" si="6"/>
        <v>2187500</v>
      </c>
    </row>
    <row r="13" spans="1:9" ht="75.75" customHeight="1" x14ac:dyDescent="0.25">
      <c r="A13" s="6">
        <v>10</v>
      </c>
      <c r="B13" s="6" t="e" vm="10">
        <v>#VALUE!</v>
      </c>
      <c r="C13" s="6" t="s">
        <v>10</v>
      </c>
      <c r="D13" s="10" t="s">
        <v>20</v>
      </c>
      <c r="E13" s="12">
        <v>125</v>
      </c>
      <c r="F13" s="7">
        <v>13125</v>
      </c>
      <c r="G13" s="7">
        <f t="shared" si="4"/>
        <v>15445.378151260506</v>
      </c>
      <c r="H13" s="7">
        <f t="shared" si="5"/>
        <v>18380</v>
      </c>
      <c r="I13" s="7">
        <f t="shared" si="6"/>
        <v>2297500</v>
      </c>
    </row>
    <row r="14" spans="1:9" ht="75.75" customHeight="1" x14ac:dyDescent="0.25">
      <c r="A14" s="6">
        <v>11</v>
      </c>
      <c r="B14" s="6" t="e" vm="11">
        <v>#VALUE!</v>
      </c>
      <c r="C14" s="6" t="s">
        <v>10</v>
      </c>
      <c r="D14" s="10" t="s">
        <v>21</v>
      </c>
      <c r="E14" s="12">
        <v>125</v>
      </c>
      <c r="F14" s="7">
        <v>12500</v>
      </c>
      <c r="G14" s="7">
        <f t="shared" si="4"/>
        <v>14705.882352941177</v>
      </c>
      <c r="H14" s="7">
        <f t="shared" si="5"/>
        <v>17500</v>
      </c>
      <c r="I14" s="7">
        <f t="shared" si="6"/>
        <v>2187500</v>
      </c>
    </row>
    <row r="15" spans="1:9" ht="75.75" customHeight="1" x14ac:dyDescent="0.25">
      <c r="A15" s="6">
        <v>12</v>
      </c>
      <c r="B15" s="6" t="e" vm="12">
        <v>#VALUE!</v>
      </c>
      <c r="C15" s="6" t="s">
        <v>10</v>
      </c>
      <c r="D15" s="10" t="s">
        <v>22</v>
      </c>
      <c r="E15" s="12">
        <v>125</v>
      </c>
      <c r="F15" s="7">
        <v>6875</v>
      </c>
      <c r="G15" s="7">
        <f t="shared" si="4"/>
        <v>8092.4369747899163</v>
      </c>
      <c r="H15" s="7">
        <f t="shared" si="5"/>
        <v>9630</v>
      </c>
      <c r="I15" s="7">
        <f t="shared" si="6"/>
        <v>1203750</v>
      </c>
    </row>
    <row r="16" spans="1:9" ht="75.75" customHeight="1" x14ac:dyDescent="0.25">
      <c r="A16" s="6">
        <v>13</v>
      </c>
      <c r="B16" s="6" t="e" vm="13">
        <v>#VALUE!</v>
      </c>
      <c r="C16" s="6" t="s">
        <v>10</v>
      </c>
      <c r="D16" s="10" t="s">
        <v>23</v>
      </c>
      <c r="E16" s="12">
        <v>125</v>
      </c>
      <c r="F16" s="7">
        <v>8125</v>
      </c>
      <c r="G16" s="7">
        <f t="shared" si="4"/>
        <v>9563.0252100840335</v>
      </c>
      <c r="H16" s="7">
        <f t="shared" si="5"/>
        <v>11380</v>
      </c>
      <c r="I16" s="7">
        <f t="shared" si="6"/>
        <v>1422500</v>
      </c>
    </row>
    <row r="17" spans="1:9" ht="75.75" customHeight="1" x14ac:dyDescent="0.25">
      <c r="A17" s="6">
        <v>14</v>
      </c>
      <c r="B17" s="6" t="e" vm="14">
        <v>#VALUE!</v>
      </c>
      <c r="C17" s="6" t="s">
        <v>10</v>
      </c>
      <c r="D17" s="10" t="s">
        <v>24</v>
      </c>
      <c r="E17" s="12">
        <v>125</v>
      </c>
      <c r="F17" s="7">
        <v>8125</v>
      </c>
      <c r="G17" s="7">
        <f t="shared" ref="G17:G24" si="7">H17/1.19</f>
        <v>9563.0252100840335</v>
      </c>
      <c r="H17" s="7">
        <f t="shared" ref="H17:H24" si="8">ROUNDUP(F17*(1+19%)/(1-15%),-1)</f>
        <v>11380</v>
      </c>
      <c r="I17" s="7">
        <f t="shared" ref="I17:I24" si="9">+E17*H17</f>
        <v>1422500</v>
      </c>
    </row>
    <row r="18" spans="1:9" ht="75.75" customHeight="1" x14ac:dyDescent="0.25">
      <c r="A18" s="6">
        <v>15</v>
      </c>
      <c r="B18" s="6" t="e" vm="15">
        <v>#VALUE!</v>
      </c>
      <c r="C18" s="6" t="s">
        <v>10</v>
      </c>
      <c r="D18" s="10" t="s">
        <v>25</v>
      </c>
      <c r="E18" s="12">
        <v>125</v>
      </c>
      <c r="F18" s="7">
        <v>9375</v>
      </c>
      <c r="G18" s="7">
        <f t="shared" si="7"/>
        <v>11033.613445378152</v>
      </c>
      <c r="H18" s="7">
        <f t="shared" si="8"/>
        <v>13130</v>
      </c>
      <c r="I18" s="7">
        <f t="shared" si="9"/>
        <v>1641250</v>
      </c>
    </row>
    <row r="19" spans="1:9" ht="75.75" customHeight="1" x14ac:dyDescent="0.25">
      <c r="A19" s="6">
        <v>16</v>
      </c>
      <c r="B19" s="6" t="e" vm="16">
        <v>#VALUE!</v>
      </c>
      <c r="C19" s="6" t="s">
        <v>10</v>
      </c>
      <c r="D19" s="10" t="s">
        <v>26</v>
      </c>
      <c r="E19" s="12">
        <v>125</v>
      </c>
      <c r="F19" s="7">
        <v>3625</v>
      </c>
      <c r="G19" s="7">
        <f t="shared" si="7"/>
        <v>4268.90756302521</v>
      </c>
      <c r="H19" s="7">
        <f t="shared" si="8"/>
        <v>5080</v>
      </c>
      <c r="I19" s="7">
        <f t="shared" si="9"/>
        <v>635000</v>
      </c>
    </row>
    <row r="20" spans="1:9" ht="75.75" customHeight="1" x14ac:dyDescent="0.25">
      <c r="A20" s="6">
        <v>17</v>
      </c>
      <c r="B20" s="6" t="e" vm="17">
        <v>#VALUE!</v>
      </c>
      <c r="C20" s="6" t="s">
        <v>10</v>
      </c>
      <c r="D20" s="10" t="s">
        <v>27</v>
      </c>
      <c r="E20" s="12">
        <v>125</v>
      </c>
      <c r="F20" s="7">
        <v>7375</v>
      </c>
      <c r="G20" s="7">
        <f t="shared" si="7"/>
        <v>8680.6722689075632</v>
      </c>
      <c r="H20" s="7">
        <f t="shared" si="8"/>
        <v>10330</v>
      </c>
      <c r="I20" s="7">
        <f t="shared" si="9"/>
        <v>1291250</v>
      </c>
    </row>
    <row r="21" spans="1:9" ht="75.75" customHeight="1" x14ac:dyDescent="0.25">
      <c r="A21" s="6">
        <v>18</v>
      </c>
      <c r="B21" s="6" t="e" vm="18">
        <v>#VALUE!</v>
      </c>
      <c r="C21" s="6" t="s">
        <v>10</v>
      </c>
      <c r="D21" s="10" t="s">
        <v>28</v>
      </c>
      <c r="E21" s="12">
        <v>125</v>
      </c>
      <c r="F21" s="7">
        <v>6875</v>
      </c>
      <c r="G21" s="7">
        <f t="shared" si="7"/>
        <v>8092.4369747899163</v>
      </c>
      <c r="H21" s="7">
        <f t="shared" si="8"/>
        <v>9630</v>
      </c>
      <c r="I21" s="7">
        <f t="shared" si="9"/>
        <v>1203750</v>
      </c>
    </row>
    <row r="22" spans="1:9" ht="75.75" customHeight="1" x14ac:dyDescent="0.25">
      <c r="A22" s="6">
        <v>19</v>
      </c>
      <c r="B22" s="6" t="e" vm="19">
        <v>#VALUE!</v>
      </c>
      <c r="C22" s="6" t="s">
        <v>10</v>
      </c>
      <c r="D22" s="10" t="s">
        <v>29</v>
      </c>
      <c r="E22" s="12">
        <v>125</v>
      </c>
      <c r="F22" s="7">
        <v>10625</v>
      </c>
      <c r="G22" s="7">
        <f t="shared" si="7"/>
        <v>12504.20168067227</v>
      </c>
      <c r="H22" s="7">
        <f t="shared" si="8"/>
        <v>14880</v>
      </c>
      <c r="I22" s="7">
        <f t="shared" si="9"/>
        <v>1860000</v>
      </c>
    </row>
    <row r="23" spans="1:9" ht="75.75" customHeight="1" x14ac:dyDescent="0.25">
      <c r="A23" s="6">
        <v>20</v>
      </c>
      <c r="B23" s="6" t="e" vm="20">
        <v>#VALUE!</v>
      </c>
      <c r="C23" s="6" t="s">
        <v>10</v>
      </c>
      <c r="D23" s="10" t="s">
        <v>30</v>
      </c>
      <c r="E23" s="12">
        <v>125</v>
      </c>
      <c r="F23" s="7">
        <v>10625</v>
      </c>
      <c r="G23" s="7">
        <f t="shared" si="7"/>
        <v>12504.20168067227</v>
      </c>
      <c r="H23" s="7">
        <f t="shared" si="8"/>
        <v>14880</v>
      </c>
      <c r="I23" s="7">
        <f t="shared" si="9"/>
        <v>1860000</v>
      </c>
    </row>
    <row r="24" spans="1:9" ht="75.75" customHeight="1" x14ac:dyDescent="0.25">
      <c r="A24" s="6">
        <v>21</v>
      </c>
      <c r="B24" s="6" t="e" vm="21">
        <v>#VALUE!</v>
      </c>
      <c r="C24" s="6" t="s">
        <v>10</v>
      </c>
      <c r="D24" s="10" t="s">
        <v>31</v>
      </c>
      <c r="E24" s="12">
        <v>125</v>
      </c>
      <c r="F24" s="7">
        <v>7375</v>
      </c>
      <c r="G24" s="7">
        <f t="shared" si="7"/>
        <v>8680.6722689075632</v>
      </c>
      <c r="H24" s="7">
        <f t="shared" si="8"/>
        <v>10330</v>
      </c>
      <c r="I24" s="7">
        <f t="shared" si="9"/>
        <v>1291250</v>
      </c>
    </row>
    <row r="25" spans="1:9" ht="75.75" customHeight="1" x14ac:dyDescent="0.25">
      <c r="A25" s="6">
        <v>22</v>
      </c>
      <c r="B25" s="6" t="e" vm="22">
        <v>#VALUE!</v>
      </c>
      <c r="C25" s="6" t="s">
        <v>10</v>
      </c>
      <c r="D25" s="10" t="s">
        <v>32</v>
      </c>
      <c r="E25" s="12">
        <v>125</v>
      </c>
      <c r="F25" s="7">
        <v>6875</v>
      </c>
      <c r="G25" s="7">
        <f t="shared" ref="G25:G28" si="10">H25/1.19</f>
        <v>8092.4369747899163</v>
      </c>
      <c r="H25" s="7">
        <f t="shared" ref="H25:H28" si="11">ROUNDUP(F25*(1+19%)/(1-15%),-1)</f>
        <v>9630</v>
      </c>
      <c r="I25" s="7">
        <f t="shared" ref="I25:I28" si="12">+E25*H25</f>
        <v>1203750</v>
      </c>
    </row>
    <row r="26" spans="1:9" ht="75.75" customHeight="1" x14ac:dyDescent="0.25">
      <c r="A26" s="6">
        <v>23</v>
      </c>
      <c r="B26" s="6" t="e" vm="23">
        <v>#VALUE!</v>
      </c>
      <c r="C26" s="6" t="s">
        <v>10</v>
      </c>
      <c r="D26" s="10" t="s">
        <v>33</v>
      </c>
      <c r="E26" s="12">
        <v>125</v>
      </c>
      <c r="F26" s="7">
        <v>7375</v>
      </c>
      <c r="G26" s="7">
        <f t="shared" si="10"/>
        <v>8680.6722689075632</v>
      </c>
      <c r="H26" s="7">
        <f t="shared" si="11"/>
        <v>10330</v>
      </c>
      <c r="I26" s="7">
        <f t="shared" si="12"/>
        <v>1291250</v>
      </c>
    </row>
    <row r="27" spans="1:9" ht="75.75" customHeight="1" x14ac:dyDescent="0.25">
      <c r="A27" s="6">
        <v>24</v>
      </c>
      <c r="B27" s="6" t="e" vm="24">
        <v>#VALUE!</v>
      </c>
      <c r="C27" s="6" t="s">
        <v>10</v>
      </c>
      <c r="D27" s="10" t="s">
        <v>34</v>
      </c>
      <c r="E27" s="12">
        <v>125</v>
      </c>
      <c r="F27" s="7">
        <v>10625</v>
      </c>
      <c r="G27" s="7">
        <f t="shared" si="10"/>
        <v>12504.20168067227</v>
      </c>
      <c r="H27" s="7">
        <f t="shared" si="11"/>
        <v>14880</v>
      </c>
      <c r="I27" s="7">
        <f t="shared" si="12"/>
        <v>1860000</v>
      </c>
    </row>
    <row r="28" spans="1:9" ht="75.75" customHeight="1" x14ac:dyDescent="0.25">
      <c r="A28" s="6">
        <v>25</v>
      </c>
      <c r="B28" s="6" t="e" vm="25">
        <v>#VALUE!</v>
      </c>
      <c r="C28" s="6" t="s">
        <v>10</v>
      </c>
      <c r="D28" s="10" t="s">
        <v>34</v>
      </c>
      <c r="E28" s="12">
        <v>125</v>
      </c>
      <c r="F28" s="7">
        <v>11875</v>
      </c>
      <c r="G28" s="7">
        <f t="shared" si="10"/>
        <v>13974.789915966387</v>
      </c>
      <c r="H28" s="7">
        <f t="shared" si="11"/>
        <v>16630</v>
      </c>
      <c r="I28" s="7">
        <f t="shared" si="12"/>
        <v>2078750</v>
      </c>
    </row>
    <row r="29" spans="1:9" ht="15.75" x14ac:dyDescent="0.25">
      <c r="I29" s="11">
        <f>+SUM(I4:I28)</f>
        <v>64260000</v>
      </c>
    </row>
    <row r="34" spans="5:5" x14ac:dyDescent="0.25">
      <c r="E34" s="9" t="s">
        <v>35</v>
      </c>
    </row>
  </sheetData>
  <mergeCells count="1">
    <mergeCell ref="A1:I2"/>
  </mergeCells>
  <conditionalFormatting sqref="A3:F3">
    <cfRule type="cellIs" dxfId="2" priority="2" operator="lessThan">
      <formula>35</formula>
    </cfRule>
  </conditionalFormatting>
  <conditionalFormatting sqref="I29">
    <cfRule type="cellIs" dxfId="1" priority="1" operator="lessThan">
      <formula>35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0905-5EA5-42C3-9360-EB2D19D41834}">
  <dimension ref="A1:E4"/>
  <sheetViews>
    <sheetView tabSelected="1" zoomScale="120" zoomScaleNormal="120" workbookViewId="0">
      <selection activeCell="E13" sqref="E13"/>
    </sheetView>
  </sheetViews>
  <sheetFormatPr baseColWidth="10" defaultColWidth="11" defaultRowHeight="15" x14ac:dyDescent="0.25"/>
  <cols>
    <col min="1" max="1" width="18.28515625" bestFit="1" customWidth="1"/>
    <col min="2" max="2" width="52.42578125" customWidth="1"/>
    <col min="3" max="3" width="10.42578125" bestFit="1" customWidth="1"/>
    <col min="4" max="5" width="12.85546875" bestFit="1" customWidth="1"/>
  </cols>
  <sheetData>
    <row r="1" spans="1:5" s="1" customFormat="1" ht="24" customHeight="1" x14ac:dyDescent="0.25">
      <c r="A1" s="16" t="s">
        <v>0</v>
      </c>
      <c r="B1" s="16"/>
      <c r="C1" s="16"/>
      <c r="D1" s="16"/>
      <c r="E1" s="16"/>
    </row>
    <row r="2" spans="1:5" s="1" customFormat="1" ht="24" customHeight="1" x14ac:dyDescent="0.25">
      <c r="A2" s="17"/>
      <c r="B2" s="17"/>
      <c r="C2" s="17"/>
      <c r="D2" s="17"/>
      <c r="E2" s="17"/>
    </row>
    <row r="3" spans="1:5" ht="31.5" x14ac:dyDescent="0.25">
      <c r="A3" s="2" t="s">
        <v>3</v>
      </c>
      <c r="B3" s="2" t="s">
        <v>36</v>
      </c>
      <c r="C3" s="3" t="s">
        <v>37</v>
      </c>
      <c r="D3" s="4" t="s">
        <v>7</v>
      </c>
      <c r="E3" s="5" t="s">
        <v>8</v>
      </c>
    </row>
    <row r="4" spans="1:5" ht="31.5" x14ac:dyDescent="0.25">
      <c r="A4" s="14" t="s">
        <v>38</v>
      </c>
      <c r="B4" s="14" t="s">
        <v>39</v>
      </c>
      <c r="C4" s="14" t="s">
        <v>40</v>
      </c>
      <c r="D4" s="15">
        <v>639470.5882352941</v>
      </c>
      <c r="E4" s="15">
        <v>760970</v>
      </c>
    </row>
  </sheetData>
  <mergeCells count="1">
    <mergeCell ref="A1:E2"/>
  </mergeCells>
  <conditionalFormatting sqref="A3:C3">
    <cfRule type="cellIs" dxfId="0" priority="2" operator="lessThan">
      <formula>35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7398732301F49B9818C0ACC89E99C" ma:contentTypeVersion="15" ma:contentTypeDescription="Crear nuevo documento." ma:contentTypeScope="" ma:versionID="91b0113d9011ad2f0d39388f65e6b045">
  <xsd:schema xmlns:xsd="http://www.w3.org/2001/XMLSchema" xmlns:xs="http://www.w3.org/2001/XMLSchema" xmlns:p="http://schemas.microsoft.com/office/2006/metadata/properties" xmlns:ns2="8681d43c-26fc-402f-832f-900b7c2294fc" xmlns:ns3="b622c8e5-ab30-48ad-89b1-7a2c61fdbca4" targetNamespace="http://schemas.microsoft.com/office/2006/metadata/properties" ma:root="true" ma:fieldsID="4855920f1894ff81ef7710a5ccbbbab8" ns2:_="" ns3:_="">
    <xsd:import namespace="8681d43c-26fc-402f-832f-900b7c2294fc"/>
    <xsd:import namespace="b622c8e5-ab30-48ad-89b1-7a2c61fdbca4"/>
    <xsd:element name="properties">
      <xsd:complexType>
        <xsd:sequence>
          <xsd:element name="documentManagement">
            <xsd:complexType>
              <xsd:all>
                <xsd:element ref="ns2:Enlac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1d43c-26fc-402f-832f-900b7c2294fc" elementFormDefault="qualified">
    <xsd:import namespace="http://schemas.microsoft.com/office/2006/documentManagement/types"/>
    <xsd:import namespace="http://schemas.microsoft.com/office/infopath/2007/PartnerControls"/>
    <xsd:element name="Enlace" ma:index="8" nillable="true" ma:displayName="Enlace" ma:format="Hyperlink" ma:internalName="Enla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2c8e5-ab30-48ad-89b1-7a2c61fdb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b1cb2da-4b95-439f-9585-52adece5fc1c}" ma:internalName="TaxCatchAll" ma:showField="CatchAllData" ma:web="b622c8e5-ab30-48ad-89b1-7a2c61fdb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6D856-0F03-4A04-970B-D257C2AB04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B683A-5CC9-4D59-AB4C-F7E740247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1d43c-26fc-402f-832f-900b7c2294fc"/>
    <ds:schemaRef ds:uri="b622c8e5-ab30-48ad-89b1-7a2c61fdb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9ad402c-ae6c-4756-ae09-651fc7a4e0ab}" enabled="0" method="" siteId="{79ad402c-ae6c-4756-ae09-651fc7a4e0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INSTITUCIONAL</dc:creator>
  <cp:keywords/>
  <dc:description/>
  <cp:lastModifiedBy>Amparo Burbano Reyes</cp:lastModifiedBy>
  <cp:revision/>
  <dcterms:created xsi:type="dcterms:W3CDTF">2024-01-26T13:42:32Z</dcterms:created>
  <dcterms:modified xsi:type="dcterms:W3CDTF">2024-07-16T16:24:22Z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2024-06-07T12:49:17Z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6e83787a-12be-4007-a999-b9e6d4f4c8b1</vt:lpwstr>
  </property>
  <property fmtid="{D5CDD505-2E9C-101B-9397-08002B2CF9AE}" pid="8" name="MSIP_Label_fc111285-cafa-4fc9-8a9a-bd902089b24f_ContentBits">
    <vt:lpwstr>0</vt:lpwstr>
  </property>
</Properties>
</file>