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NA\Desktop\epp dionisio\"/>
    </mc:Choice>
  </mc:AlternateContent>
  <xr:revisionPtr revIDLastSave="0" documentId="13_ncr:1_{74FAB9C0-70F3-49EE-852E-A36DF9219070}" xr6:coauthVersionLast="47" xr6:coauthVersionMax="47" xr10:uidLastSave="{00000000-0000-0000-0000-000000000000}"/>
  <bookViews>
    <workbookView xWindow="-120" yWindow="-120" windowWidth="20730" windowHeight="11040" xr2:uid="{37D4369F-6FF7-44D0-817C-EF631EDEDB24}"/>
  </bookViews>
  <sheets>
    <sheet name="cotización" sheetId="1" r:id="rId1"/>
    <sheet name="Hoja1" sheetId="2" r:id="rId2"/>
  </sheets>
  <definedNames>
    <definedName name="_xlnm.Print_Area" localSheetId="0">cotización!$B$1:$M$61</definedName>
    <definedName name="_xlnm.Print_Titles" localSheetId="0">cotización!$1:$14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 i="1" l="1"/>
  <c r="H16" i="1" l="1"/>
  <c r="I16" i="1" s="1"/>
  <c r="K16" i="1" s="1"/>
  <c r="H17" i="1"/>
  <c r="I17" i="1" s="1"/>
  <c r="K17" i="1" s="1"/>
  <c r="H18" i="1"/>
  <c r="I18" i="1" s="1"/>
  <c r="K18" i="1" s="1"/>
  <c r="H19" i="1"/>
  <c r="I19" i="1" s="1"/>
  <c r="K19" i="1" s="1"/>
  <c r="H20" i="1"/>
  <c r="I20" i="1" s="1"/>
  <c r="K20" i="1" s="1"/>
  <c r="H21" i="1"/>
  <c r="I21" i="1" s="1"/>
  <c r="K21" i="1" s="1"/>
  <c r="H22" i="1"/>
  <c r="I22" i="1" s="1"/>
  <c r="K22" i="1" s="1"/>
  <c r="H23" i="1"/>
  <c r="I23" i="1" s="1"/>
  <c r="K23" i="1" s="1"/>
  <c r="H24" i="1"/>
  <c r="I24" i="1" s="1"/>
  <c r="K24" i="1" s="1"/>
  <c r="H25" i="1"/>
  <c r="I25" i="1" s="1"/>
  <c r="K25" i="1" s="1"/>
  <c r="H26" i="1"/>
  <c r="I26" i="1" s="1"/>
  <c r="K26" i="1" s="1"/>
  <c r="H27" i="1"/>
  <c r="I27" i="1" s="1"/>
  <c r="K27" i="1" s="1"/>
  <c r="H28" i="1"/>
  <c r="I28" i="1" s="1"/>
  <c r="K28" i="1" s="1"/>
  <c r="H29" i="1"/>
  <c r="I29" i="1" s="1"/>
  <c r="K29" i="1" s="1"/>
  <c r="H30" i="1"/>
  <c r="I30" i="1" s="1"/>
  <c r="K30" i="1" s="1"/>
  <c r="H31" i="1"/>
  <c r="I31" i="1" s="1"/>
  <c r="K31" i="1" s="1"/>
  <c r="H32" i="1"/>
  <c r="I32" i="1" s="1"/>
  <c r="K32" i="1" s="1"/>
  <c r="H33" i="1"/>
  <c r="I33" i="1" s="1"/>
  <c r="K33" i="1" s="1"/>
  <c r="H34" i="1"/>
  <c r="I34" i="1" s="1"/>
  <c r="K34" i="1" s="1"/>
  <c r="H35" i="1"/>
  <c r="I35" i="1" s="1"/>
  <c r="K35" i="1" s="1"/>
  <c r="H36" i="1"/>
  <c r="I36" i="1" s="1"/>
  <c r="K36" i="1" s="1"/>
  <c r="H37" i="1"/>
  <c r="I37" i="1" s="1"/>
  <c r="K37" i="1" s="1"/>
  <c r="H38" i="1"/>
  <c r="I38" i="1" s="1"/>
  <c r="K38" i="1" s="1"/>
  <c r="H39" i="1"/>
  <c r="I39" i="1" s="1"/>
  <c r="K39" i="1" s="1"/>
  <c r="H15" i="1"/>
  <c r="I15" i="1" s="1"/>
  <c r="K15" i="1" s="1"/>
  <c r="J16" i="1"/>
  <c r="J17" i="1"/>
  <c r="J18" i="1"/>
  <c r="J19" i="1"/>
  <c r="J20" i="1"/>
  <c r="J21" i="1"/>
  <c r="J22" i="1"/>
  <c r="J23" i="1"/>
  <c r="J24" i="1"/>
  <c r="J25" i="1"/>
  <c r="J26" i="1"/>
  <c r="J27" i="1"/>
  <c r="J28" i="1"/>
  <c r="J29" i="1"/>
  <c r="J30" i="1"/>
  <c r="J31" i="1"/>
  <c r="J32" i="1"/>
  <c r="J33" i="1"/>
  <c r="J34" i="1"/>
  <c r="J35" i="1"/>
  <c r="J36" i="1"/>
  <c r="J37" i="1"/>
  <c r="J38" i="1"/>
  <c r="J39" i="1"/>
  <c r="J15" i="1"/>
  <c r="K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Nicolas Beltran</author>
  </authors>
  <commentList>
    <comment ref="G14" authorId="0" shapeId="0" xr:uid="{671BC67B-02D3-4608-A486-BA0308117D33}">
      <text>
        <r>
          <rPr>
            <b/>
            <sz val="9"/>
            <color indexed="81"/>
            <rFont val="Tahoma"/>
            <family val="2"/>
          </rPr>
          <t>Calidad:</t>
        </r>
        <r>
          <rPr>
            <sz val="9"/>
            <color indexed="81"/>
            <rFont val="Tahoma"/>
            <family val="2"/>
          </rPr>
          <t xml:space="preserve">
Registre el valor ($) del IVA por item</t>
        </r>
      </text>
    </comment>
  </commentList>
</comments>
</file>

<file path=xl/sharedStrings.xml><?xml version="1.0" encoding="utf-8"?>
<sst xmlns="http://schemas.openxmlformats.org/spreadsheetml/2006/main" count="72" uniqueCount="71">
  <si>
    <t>CÓDIGO: CM-FR10</t>
  </si>
  <si>
    <t>COTIZACIÓN</t>
  </si>
  <si>
    <t>FECHA: 13/04/2021</t>
  </si>
  <si>
    <t>VERSIÓN: 3</t>
  </si>
  <si>
    <t>N° Cotización</t>
  </si>
  <si>
    <t>CLIENTE</t>
  </si>
  <si>
    <t>FECHA:</t>
  </si>
  <si>
    <t>CONTACTO</t>
  </si>
  <si>
    <t>EJECUTIVO:</t>
  </si>
  <si>
    <t>E MAIL</t>
  </si>
  <si>
    <t>E MAIL:</t>
  </si>
  <si>
    <t>TELÉFONO</t>
  </si>
  <si>
    <t>TELÉFONO:</t>
  </si>
  <si>
    <t>DIRECCIÓN</t>
  </si>
  <si>
    <t>CIUDAD:</t>
  </si>
  <si>
    <t>CODIGO TVEC</t>
  </si>
  <si>
    <t>DESCRIPCIÓN COTIZADA</t>
  </si>
  <si>
    <t>CANTIDAD</t>
  </si>
  <si>
    <t>PRECIO (X unidad de venta antes de IVA)</t>
  </si>
  <si>
    <t>IVA</t>
  </si>
  <si>
    <t>TOTAL</t>
  </si>
  <si>
    <t>TIEMPO DE ENTREGA (días hábiles)</t>
  </si>
  <si>
    <t>TÉRMINOS DE PAGO</t>
  </si>
  <si>
    <t>SE REQUIERE ÓRDEN DE COMPRA?</t>
  </si>
  <si>
    <t>VIGENCIA DE LA OFERTA (días hábiles)</t>
  </si>
  <si>
    <t>MÍNIMO DE COMPRA</t>
  </si>
  <si>
    <t>DISPONIBILIDAD DE INVENTARIO</t>
  </si>
  <si>
    <t xml:space="preserve">NOTA </t>
  </si>
  <si>
    <t>Informamos que SUMIMAS SAS. bajo la modalidad de Grandes Superficies asume todas las deducciones relacionadas con los gravámenes municipales, las ventas que se generen por este instrumento de agregación de demanda no serán adicionadas con el valor correspondiente a los gravámenes, y en consecuencia, en nuestra factura de venta únicamente verá representado el valor unitario de los productos por las cantidades más el impuesto de Valor Agregado IVA. Lo anterior obedece a que SUMIMAS no actúa como agente retenedor de este tipo de tasa parafiscal y adicionalmente, considerando que no representa un ingreso generado por la prestación de un servicio o venta de un producto, no existe la posibilidad de incluirlo dentro de los registros contables como una venta, y por ende no podrá verse reflejado en nuestra factura de venta. Con el objeto de dar cumplimiento a los T&amp;C de uso de la TVEC, sugerimos la inclusión de los gravámenes únicamente en la Cabecera de la Orden de Compra. Por último, autorizamos a la Entidad para descontarse al momento del pago, el valor de los gravámenes correspondientes al municipio.</t>
  </si>
  <si>
    <t>Siberia</t>
  </si>
  <si>
    <t>Vr UNITARIO CON IVA</t>
  </si>
  <si>
    <t xml:space="preserve">Vr TOTAL SIN IVA </t>
  </si>
  <si>
    <t>Vr TOTAL CON IVA</t>
  </si>
  <si>
    <t xml:space="preserve">Vr DEL IVA </t>
  </si>
  <si>
    <t xml:space="preserve">ITEM </t>
  </si>
  <si>
    <r>
      <t xml:space="preserve">Nit 830.001.338-1
</t>
    </r>
    <r>
      <rPr>
        <sz val="10"/>
        <rFont val="Verdana"/>
        <family val="2"/>
      </rPr>
      <t xml:space="preserve">Aut Medellin KM 1.5 Parque Empresarial San Bernardo Bodega 5 </t>
    </r>
    <r>
      <rPr>
        <sz val="12"/>
        <rFont val="Verdana"/>
        <family val="2"/>
      </rPr>
      <t xml:space="preserve">
</t>
    </r>
    <r>
      <rPr>
        <sz val="10"/>
        <rFont val="Verdana"/>
        <family val="2"/>
      </rPr>
      <t>Mail:tiendavirtual@sumimas.com.co</t>
    </r>
  </si>
  <si>
    <t>Angy Yulieth Aristizabal</t>
  </si>
  <si>
    <t>angy.aristizabal@sumimas.com.co</t>
  </si>
  <si>
    <t>312-5322309</t>
  </si>
  <si>
    <t xml:space="preserve">Vigencia 15 dias </t>
  </si>
  <si>
    <t>SI</t>
  </si>
  <si>
    <t>N/A</t>
  </si>
  <si>
    <t>OBSERVACION</t>
  </si>
  <si>
    <t>SENA - CENTRO DE DISEÑO Y METROLOGÍA</t>
  </si>
  <si>
    <t>CRISTIAN MARTINEZ</t>
  </si>
  <si>
    <t>311 2894306</t>
  </si>
  <si>
    <t>OVEROL ENTERIZO DRIL - cuello tipo militar cerrado en tres costuras, bolsillos del frente con cremallera, dos bolsilos delanteros y dos traseros, bolsillos presillasos para mayor resistencia, talla s</t>
  </si>
  <si>
    <t>OVEROL ENTERIZO DRIL - cuello tipo militar cerrado en tres costuras, bolsillos del frente con cremallera, dos bolsilos delanteros y dos traseros, bolsillos presillasos para mayor resistencia, talla m</t>
  </si>
  <si>
    <t>OVEROL ENTERIZO DRIL - cuello tipo militar cerrado en tres costuras, bolsillos del frente con cremallera, dos bolsilos delanteros y dos traseros, bolsillos presillasos para mayor resistencia, talla l</t>
  </si>
  <si>
    <t>OVEROL ENTERIZO DRIL - cuello tipo militar cerrado en tres costuras, bolsillos del frente con cremallera, dos bolsilos delanteros y dos traseros, bolsillos presillasos para mayor resistencia, talla xl</t>
  </si>
  <si>
    <t>GSF01-GUANTE HYFLEX NYLON NITRILO FOAM GRIS TALLA 7</t>
  </si>
  <si>
    <t>GSF01-GUANTE HYFLEX NYLON NITRILO FOAM GRIS TALLA 8</t>
  </si>
  <si>
    <t>GSF01-GUANTE HYFLEX NYLON NITRILO FOAM GRIS TALLA 9</t>
  </si>
  <si>
    <t>GSF01-GUANTE HYFLEX NYLON NITRILO FOAM GRIS TALLA 10</t>
  </si>
  <si>
    <t>GSF01-RESPIRADOR M920V N95</t>
  </si>
  <si>
    <t>GSF01-GORRO DESECHABLE BLANCO T/ORUGA PAQX100U</t>
  </si>
  <si>
    <r>
      <t>GSF01-GAFA STEELPRO SPY</t>
    </r>
    <r>
      <rPr>
        <b/>
        <sz val="11"/>
        <color theme="1"/>
        <rFont val="Calibri"/>
        <family val="2"/>
        <scheme val="minor"/>
      </rPr>
      <t xml:space="preserve"> SIN ANTIEMPAÑANTE</t>
    </r>
    <r>
      <rPr>
        <sz val="11"/>
        <color theme="1"/>
        <rFont val="Calibri"/>
        <family val="2"/>
        <scheme val="minor"/>
      </rPr>
      <t xml:space="preserve"> COLOR CLARO REF 90208</t>
    </r>
  </si>
  <si>
    <r>
      <t xml:space="preserve">GSF01-GAFA STEELPRO SPY </t>
    </r>
    <r>
      <rPr>
        <b/>
        <sz val="11"/>
        <color theme="1"/>
        <rFont val="Calibri"/>
        <family val="2"/>
        <scheme val="minor"/>
      </rPr>
      <t>CON ANTIEMPAÑANTE</t>
    </r>
    <r>
      <rPr>
        <sz val="11"/>
        <color theme="1"/>
        <rFont val="Calibri"/>
        <family val="2"/>
        <scheme val="minor"/>
      </rPr>
      <t xml:space="preserve"> COLOR REF CLARA 90099</t>
    </r>
  </si>
  <si>
    <t>GSF01-PROTECTOR AUDITIVO INSERCION ELABORADO EN SILICONA REF 10072</t>
  </si>
  <si>
    <t>GSF01-BOTA JUMBO RH-PP-DE-PU NEGRO TALLA 34  Puntera de seguridad
Dieléctrica
Resistente a hidrocarburos
Ojaletes plásticos
Plantilla interna microporosa
Suela en poliuretano tridensidad
Estabilidad, confort y duración</t>
  </si>
  <si>
    <t>GSF01-BOTA JUMBO RH-PP-DE-PU NEGRO TALLA 35</t>
  </si>
  <si>
    <t>GSF01-BOTA JUMBO RH-PP-DE-PU NEGRO TALLA 36</t>
  </si>
  <si>
    <t>GSF01-BOTA JUMBO RH-PP-DE-PU NEGRO TALLA 37</t>
  </si>
  <si>
    <t>GSF01-BOTA JUMBO RH-PP-DE-PU NEGRO TALLA 38</t>
  </si>
  <si>
    <t>GSF01-BOTA JUMBO RH-PP-DE-PU NEGRO TALLA 39</t>
  </si>
  <si>
    <t>GSF01-BOTA JUMBO RH-PP-DE-PU NEGRO TALLA 40</t>
  </si>
  <si>
    <t>GSF01-BOTA JUMBO RH-PP-DE-PU NEGRO TALLA 41</t>
  </si>
  <si>
    <t>GSF01-BOTA JUMBO RH-PP-DE-PU NEGRO TALLA 42</t>
  </si>
  <si>
    <t>GSF01-BOTA JUMBO RH-PP-DE-PU NEGRO TALLA 43</t>
  </si>
  <si>
    <t>GSF01-BOTA JUMBO RH-PP-DE-PU NEGRO TALLA 44</t>
  </si>
  <si>
    <t>GSF01-BOTA JUMBO RH-PP-DE-PU NEGRO TALLA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</si>
</sst>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_-&quot;$&quot;* #,##0_-;\-&quot;$&quot;* #,##0_-;_-&quot;$&quot;* &quot;-&quot;_-;_-@_-"/>
    <numFmt numFmtId="167" formatCode="&quot;$&quot;\ #,##0"/>
  </numFmts>
  <fonts count="16" x14ac:knownFonts="1">
    <font>
      <sz val="11"/>
      <color theme="1"/>
      <name val="Calibri"/>
      <family val="2"/>
      <scheme val="minor"/>
    </font>
    <font>
      <sz val="11"/>
      <color theme="1"/>
      <name val="Calibri"/>
      <family val="2"/>
      <scheme val="minor"/>
    </font>
    <font>
      <b/>
      <sz val="12"/>
      <name val="Arial"/>
      <family val="2"/>
    </font>
    <font>
      <b/>
      <sz val="9"/>
      <color indexed="81"/>
      <name val="Tahoma"/>
      <family val="2"/>
    </font>
    <font>
      <sz val="9"/>
      <color indexed="81"/>
      <name val="Tahoma"/>
      <family val="2"/>
    </font>
    <font>
      <sz val="10"/>
      <name val="Verdana"/>
      <family val="2"/>
    </font>
    <font>
      <b/>
      <sz val="12"/>
      <name val="Verdana"/>
      <family val="2"/>
    </font>
    <font>
      <b/>
      <sz val="10"/>
      <name val="Verdana"/>
      <family val="2"/>
    </font>
    <font>
      <sz val="12"/>
      <name val="Verdana"/>
      <family val="2"/>
    </font>
    <font>
      <sz val="9"/>
      <name val="Verdana"/>
      <family val="2"/>
    </font>
    <font>
      <sz val="11"/>
      <name val="Verdana"/>
      <family val="2"/>
    </font>
    <font>
      <u/>
      <sz val="11"/>
      <color theme="10"/>
      <name val="Calibri"/>
      <family val="2"/>
      <scheme val="minor"/>
    </font>
    <font>
      <b/>
      <sz val="11"/>
      <color theme="1"/>
      <name val="Calibri"/>
      <family val="2"/>
      <scheme val="minor"/>
    </font>
    <font>
      <sz val="11"/>
      <name val="Calibri"/>
      <family val="2"/>
      <scheme val="minor"/>
    </font>
    <font>
      <sz val="10"/>
      <name val="Calibri"/>
      <family val="2"/>
      <scheme val="minor"/>
    </font>
    <font>
      <sz val="11"/>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theme="0" tint="-0.14999847407452621"/>
      </patternFill>
    </fill>
    <fill>
      <patternFill patternType="solid">
        <fgColor theme="0"/>
        <bgColor indexed="64"/>
      </patternFill>
    </fill>
  </fills>
  <borders count="2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105">
    <xf numFmtId="0" fontId="0" fillId="0" borderId="0" xfId="0"/>
    <xf numFmtId="14" fontId="2" fillId="0" borderId="0" xfId="0" applyNumberFormat="1" applyFont="1" applyAlignment="1">
      <alignment horizontal="left"/>
    </xf>
    <xf numFmtId="0" fontId="5" fillId="0" borderId="5" xfId="0" applyFont="1" applyBorder="1"/>
    <xf numFmtId="0" fontId="5" fillId="0" borderId="0" xfId="0" applyFont="1"/>
    <xf numFmtId="0" fontId="5" fillId="0" borderId="0" xfId="0" applyFont="1" applyAlignment="1">
      <alignment horizontal="center"/>
    </xf>
    <xf numFmtId="0" fontId="5" fillId="0" borderId="7" xfId="0" applyFont="1" applyBorder="1"/>
    <xf numFmtId="0" fontId="6" fillId="0" borderId="0" xfId="0" applyFont="1" applyAlignment="1">
      <alignment horizontal="center" vertical="center"/>
    </xf>
    <xf numFmtId="0" fontId="5" fillId="0" borderId="13" xfId="0" applyFont="1" applyBorder="1"/>
    <xf numFmtId="0" fontId="5" fillId="0" borderId="14" xfId="0" applyFont="1" applyBorder="1"/>
    <xf numFmtId="0" fontId="5" fillId="0" borderId="15" xfId="0" applyFont="1" applyBorder="1"/>
    <xf numFmtId="0" fontId="7" fillId="2" borderId="12" xfId="0" applyFont="1" applyFill="1" applyBorder="1" applyAlignment="1">
      <alignment vertical="center"/>
    </xf>
    <xf numFmtId="0" fontId="5" fillId="0" borderId="17" xfId="0" applyFont="1" applyBorder="1"/>
    <xf numFmtId="0" fontId="7" fillId="0" borderId="12" xfId="0" applyFont="1" applyBorder="1" applyAlignment="1">
      <alignment vertical="center"/>
    </xf>
    <xf numFmtId="0" fontId="7" fillId="0" borderId="12" xfId="0" applyFont="1" applyBorder="1" applyAlignment="1">
      <alignment horizontal="center" vertical="center" wrapText="1"/>
    </xf>
    <xf numFmtId="0" fontId="5" fillId="0" borderId="12" xfId="0" applyFont="1" applyBorder="1" applyAlignment="1">
      <alignment vertical="center"/>
    </xf>
    <xf numFmtId="0" fontId="5" fillId="0" borderId="12" xfId="0" applyFont="1" applyBorder="1" applyAlignment="1">
      <alignment horizontal="center" vertical="center" wrapText="1"/>
    </xf>
    <xf numFmtId="165" fontId="5" fillId="0" borderId="12" xfId="1" applyNumberFormat="1" applyFont="1" applyBorder="1" applyAlignment="1">
      <alignment horizontal="left" vertical="center" wrapText="1"/>
    </xf>
    <xf numFmtId="165" fontId="5" fillId="0" borderId="12" xfId="1" applyNumberFormat="1" applyFont="1" applyBorder="1" applyAlignment="1" applyProtection="1">
      <alignment horizontal="left" vertical="center" wrapText="1"/>
    </xf>
    <xf numFmtId="9" fontId="5" fillId="0" borderId="0" xfId="3" applyFont="1"/>
    <xf numFmtId="0" fontId="5" fillId="0" borderId="12" xfId="0" applyFont="1" applyBorder="1" applyAlignment="1">
      <alignment horizontal="left" vertical="center" wrapText="1"/>
    </xf>
    <xf numFmtId="0" fontId="7" fillId="0" borderId="12" xfId="0" applyFont="1" applyBorder="1" applyAlignment="1">
      <alignment horizontal="center" vertical="center"/>
    </xf>
    <xf numFmtId="0" fontId="5" fillId="0" borderId="10" xfId="0" applyFont="1" applyBorder="1" applyAlignment="1">
      <alignment horizontal="center" vertical="center" wrapText="1"/>
    </xf>
    <xf numFmtId="9" fontId="5" fillId="0" borderId="12" xfId="2" applyNumberFormat="1" applyFont="1" applyBorder="1" applyAlignment="1">
      <alignment horizontal="center" vertical="center" wrapText="1"/>
    </xf>
    <xf numFmtId="0" fontId="7" fillId="2" borderId="10" xfId="0" applyFont="1" applyFill="1" applyBorder="1" applyAlignment="1">
      <alignment vertical="center"/>
    </xf>
    <xf numFmtId="167" fontId="5" fillId="0" borderId="12" xfId="2" applyNumberFormat="1" applyFont="1" applyBorder="1" applyAlignment="1">
      <alignment horizontal="center" vertical="center" wrapText="1"/>
    </xf>
    <xf numFmtId="165" fontId="6" fillId="0" borderId="0" xfId="1" applyNumberFormat="1" applyFont="1" applyAlignment="1">
      <alignment horizontal="center" vertical="center"/>
    </xf>
    <xf numFmtId="165" fontId="5" fillId="0" borderId="0" xfId="1" applyNumberFormat="1" applyFont="1"/>
    <xf numFmtId="165" fontId="7" fillId="0" borderId="12" xfId="1" applyNumberFormat="1" applyFont="1" applyBorder="1" applyAlignment="1">
      <alignment horizontal="center" vertical="center" wrapText="1"/>
    </xf>
    <xf numFmtId="165" fontId="5" fillId="0" borderId="12" xfId="1" applyNumberFormat="1" applyFont="1" applyBorder="1" applyAlignment="1">
      <alignment horizontal="center" vertical="center" wrapText="1"/>
    </xf>
    <xf numFmtId="165" fontId="5" fillId="0" borderId="14" xfId="1" applyNumberFormat="1" applyFont="1" applyBorder="1"/>
    <xf numFmtId="165" fontId="5" fillId="0" borderId="7" xfId="0" applyNumberFormat="1" applyFont="1" applyBorder="1"/>
    <xf numFmtId="0" fontId="7" fillId="0" borderId="10" xfId="0" applyFont="1" applyBorder="1" applyAlignment="1">
      <alignment vertical="center"/>
    </xf>
    <xf numFmtId="0" fontId="7" fillId="0" borderId="10" xfId="0" applyFont="1" applyBorder="1" applyAlignment="1">
      <alignment horizontal="center" vertical="center" wrapText="1"/>
    </xf>
    <xf numFmtId="0" fontId="7" fillId="2" borderId="11" xfId="0" applyFont="1" applyFill="1" applyBorder="1" applyAlignment="1">
      <alignment vertical="center"/>
    </xf>
    <xf numFmtId="0" fontId="5" fillId="0" borderId="12" xfId="0" applyFont="1" applyBorder="1" applyAlignment="1">
      <alignment horizontal="center" vertical="center"/>
    </xf>
    <xf numFmtId="0" fontId="0" fillId="3" borderId="12" xfId="0" applyFill="1" applyBorder="1" applyAlignment="1">
      <alignment horizontal="center"/>
    </xf>
    <xf numFmtId="0" fontId="5" fillId="2" borderId="18" xfId="0" applyFont="1" applyFill="1" applyBorder="1" applyAlignment="1">
      <alignment vertical="center"/>
    </xf>
    <xf numFmtId="0" fontId="5" fillId="2" borderId="19" xfId="0" applyFont="1" applyFill="1" applyBorder="1" applyAlignment="1">
      <alignment vertical="center"/>
    </xf>
    <xf numFmtId="0" fontId="5" fillId="2" borderId="5" xfId="0" applyFont="1" applyFill="1" applyBorder="1" applyAlignment="1">
      <alignment vertical="center"/>
    </xf>
    <xf numFmtId="165" fontId="7" fillId="0" borderId="12" xfId="0" applyNumberFormat="1" applyFont="1" applyBorder="1"/>
    <xf numFmtId="0" fontId="5" fillId="2" borderId="19" xfId="0" applyFont="1" applyFill="1" applyBorder="1" applyAlignment="1">
      <alignment horizontal="center" vertical="center"/>
    </xf>
    <xf numFmtId="0" fontId="0" fillId="0" borderId="12" xfId="0" applyBorder="1" applyAlignment="1">
      <alignment horizontal="left" vertical="center" wrapText="1"/>
    </xf>
    <xf numFmtId="0" fontId="13" fillId="0" borderId="12" xfId="0" applyFont="1" applyBorder="1" applyAlignment="1">
      <alignment vertical="center"/>
    </xf>
    <xf numFmtId="0" fontId="0" fillId="0" borderId="12" xfId="0" applyBorder="1" applyAlignment="1">
      <alignment vertical="center" wrapText="1"/>
    </xf>
    <xf numFmtId="0" fontId="0" fillId="0" borderId="10" xfId="0" applyBorder="1" applyAlignment="1">
      <alignment horizontal="center"/>
    </xf>
    <xf numFmtId="0" fontId="14" fillId="0" borderId="10" xfId="0" applyFont="1" applyBorder="1" applyAlignment="1">
      <alignment horizontal="center" vertical="center"/>
    </xf>
    <xf numFmtId="0" fontId="0" fillId="0" borderId="10" xfId="0" applyBorder="1" applyAlignment="1">
      <alignment horizontal="center" vertical="center"/>
    </xf>
    <xf numFmtId="0" fontId="5" fillId="4" borderId="10"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5" fillId="0" borderId="14" xfId="0" applyFont="1" applyBorder="1" applyAlignment="1">
      <alignment horizontal="center"/>
    </xf>
    <xf numFmtId="0" fontId="7" fillId="2" borderId="12" xfId="0" applyFont="1" applyFill="1" applyBorder="1" applyAlignment="1">
      <alignment horizontal="center" vertical="center"/>
    </xf>
    <xf numFmtId="0" fontId="5" fillId="0" borderId="10" xfId="0" applyFont="1" applyBorder="1" applyAlignment="1">
      <alignment horizontal="left"/>
    </xf>
    <xf numFmtId="0" fontId="5" fillId="0" borderId="16" xfId="0" applyFont="1" applyBorder="1" applyAlignment="1">
      <alignment horizontal="left"/>
    </xf>
    <xf numFmtId="0" fontId="5" fillId="0" borderId="11" xfId="0" applyFont="1" applyBorder="1" applyAlignment="1">
      <alignment horizontal="left"/>
    </xf>
    <xf numFmtId="14" fontId="5" fillId="0" borderId="10" xfId="0" applyNumberFormat="1" applyFont="1" applyBorder="1" applyAlignment="1">
      <alignment horizontal="left"/>
    </xf>
    <xf numFmtId="14" fontId="5" fillId="0" borderId="16" xfId="0" applyNumberFormat="1" applyFont="1" applyBorder="1" applyAlignment="1">
      <alignment horizontal="left"/>
    </xf>
    <xf numFmtId="14" fontId="5" fillId="0" borderId="11" xfId="0" applyNumberFormat="1" applyFont="1" applyBorder="1" applyAlignment="1">
      <alignment horizontal="left"/>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9" fillId="0" borderId="5" xfId="0" applyFont="1" applyBorder="1" applyAlignment="1">
      <alignment horizontal="center" vertical="top" wrapText="1"/>
    </xf>
    <xf numFmtId="0" fontId="9" fillId="0" borderId="17" xfId="0" applyFont="1" applyBorder="1" applyAlignment="1">
      <alignment horizontal="center" vertical="top" wrapText="1"/>
    </xf>
    <xf numFmtId="0" fontId="9" fillId="0" borderId="0" xfId="0" applyFont="1" applyAlignment="1">
      <alignment horizontal="center" vertical="top" wrapText="1"/>
    </xf>
    <xf numFmtId="0" fontId="9" fillId="0" borderId="7" xfId="0" applyFont="1" applyBorder="1" applyAlignment="1">
      <alignment horizontal="center" vertical="top" wrapText="1"/>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10" fillId="2" borderId="14" xfId="0" applyFont="1" applyFill="1" applyBorder="1" applyAlignment="1">
      <alignment horizontal="center" vertical="center"/>
    </xf>
    <xf numFmtId="14" fontId="2" fillId="0" borderId="3" xfId="0" applyNumberFormat="1" applyFont="1" applyBorder="1" applyAlignment="1">
      <alignment horizontal="left"/>
    </xf>
    <xf numFmtId="14" fontId="2" fillId="0" borderId="4" xfId="0" applyNumberFormat="1" applyFont="1" applyBorder="1" applyAlignment="1">
      <alignment horizontal="left"/>
    </xf>
    <xf numFmtId="0" fontId="5" fillId="0" borderId="10" xfId="0" applyFont="1" applyBorder="1" applyAlignment="1">
      <alignment horizontal="left" wrapText="1"/>
    </xf>
    <xf numFmtId="0" fontId="11" fillId="0" borderId="10" xfId="4" applyBorder="1" applyAlignment="1">
      <alignment horizontal="left"/>
    </xf>
    <xf numFmtId="14" fontId="5" fillId="0" borderId="18" xfId="0" applyNumberFormat="1" applyFont="1" applyBorder="1" applyAlignment="1">
      <alignment horizontal="left"/>
    </xf>
    <xf numFmtId="14" fontId="5" fillId="0" borderId="19" xfId="0" applyNumberFormat="1" applyFont="1" applyBorder="1" applyAlignment="1">
      <alignment horizontal="left"/>
    </xf>
    <xf numFmtId="14" fontId="5" fillId="0" borderId="5" xfId="0" applyNumberFormat="1" applyFont="1" applyBorder="1" applyAlignment="1">
      <alignment horizontal="left"/>
    </xf>
    <xf numFmtId="14" fontId="11" fillId="0" borderId="18" xfId="4" applyNumberFormat="1" applyBorder="1" applyAlignment="1">
      <alignment horizontal="left"/>
    </xf>
    <xf numFmtId="0" fontId="6" fillId="0" borderId="18" xfId="0" applyFont="1" applyBorder="1" applyAlignment="1">
      <alignment horizontal="center"/>
    </xf>
    <xf numFmtId="0" fontId="6" fillId="0" borderId="19" xfId="0" applyFont="1" applyBorder="1" applyAlignment="1">
      <alignment horizontal="center"/>
    </xf>
    <xf numFmtId="0" fontId="6" fillId="0" borderId="5" xfId="0" applyFont="1" applyBorder="1" applyAlignment="1">
      <alignment horizontal="center"/>
    </xf>
    <xf numFmtId="0" fontId="6" fillId="0" borderId="17" xfId="0" applyFont="1" applyBorder="1" applyAlignment="1">
      <alignment horizontal="center"/>
    </xf>
    <xf numFmtId="0" fontId="6" fillId="0" borderId="0" xfId="0" applyFont="1" applyAlignment="1">
      <alignment horizontal="center"/>
    </xf>
    <xf numFmtId="0" fontId="6" fillId="0" borderId="7"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wrapText="1"/>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cellXfs>
  <cellStyles count="5">
    <cellStyle name="Hipervínculo" xfId="4" builtinId="8"/>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273844</xdr:colOff>
      <xdr:row>40</xdr:row>
      <xdr:rowOff>76201</xdr:rowOff>
    </xdr:from>
    <xdr:to>
      <xdr:col>12</xdr:col>
      <xdr:colOff>3920</xdr:colOff>
      <xdr:row>54</xdr:row>
      <xdr:rowOff>133350</xdr:rowOff>
    </xdr:to>
    <xdr:sp macro="" textlink="">
      <xdr:nvSpPr>
        <xdr:cNvPr id="2" name="CuadroTexto 1">
          <a:extLst>
            <a:ext uri="{FF2B5EF4-FFF2-40B4-BE49-F238E27FC236}">
              <a16:creationId xmlns:a16="http://schemas.microsoft.com/office/drawing/2014/main" id="{0626D8ED-15FF-4827-B2EB-D2D5F8AAED58}"/>
            </a:ext>
          </a:extLst>
        </xdr:cNvPr>
        <xdr:cNvSpPr txBox="1"/>
      </xdr:nvSpPr>
      <xdr:spPr>
        <a:xfrm>
          <a:off x="6858000" y="31413451"/>
          <a:ext cx="6373764" cy="3057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50"/>
            <a:t>Condiciones de Entrega:</a:t>
          </a:r>
        </a:p>
        <a:p>
          <a:endParaRPr lang="es-CO" sz="1050"/>
        </a:p>
        <a:p>
          <a:r>
            <a:rPr lang="es-CO" sz="1050"/>
            <a:t>1. Garantías SUMIMAS: Los equipos cotizados cuentan con garantía de fábrica.</a:t>
          </a:r>
        </a:p>
        <a:p>
          <a:r>
            <a:rPr lang="es-CO" sz="1050"/>
            <a:t>2. Mínimos del Proveedor: Las cantidades aceptadas por parte del cliente deben corresponder a los mínimos de venta cotizados</a:t>
          </a:r>
        </a:p>
        <a:p>
          <a:r>
            <a:rPr lang="es-CO" sz="1050"/>
            <a:t>3. Devoluciones de mercancía: No serán aceptadas devoluciones de mercancía. Se excluyen los casos en que el producto no corresponda a la descripcion, marca y unidad de empaque solicitada por el cliente o por defectos de calidad, </a:t>
          </a:r>
          <a:r>
            <a:rPr lang="es-CO" sz="1050">
              <a:solidFill>
                <a:srgbClr val="FF0000"/>
              </a:solidFill>
            </a:rPr>
            <a:t>en los tiempos establecidos</a:t>
          </a:r>
          <a:r>
            <a:rPr lang="es-CO" sz="1050" baseline="0">
              <a:solidFill>
                <a:srgbClr val="FF0000"/>
              </a:solidFill>
            </a:rPr>
            <a:t> en los T&amp;C de uso de la Tienda Virtual del Estado Colombiano</a:t>
          </a:r>
          <a:endParaRPr lang="es-CO" sz="1050">
            <a:solidFill>
              <a:srgbClr val="FF0000"/>
            </a:solidFill>
          </a:endParaRPr>
        </a:p>
        <a:p>
          <a:r>
            <a:rPr lang="es-CO" sz="1050"/>
            <a:t>4. Aprobación / Aceptación del Cliente: Al aceptar las condiciones establecidas en este documento</a:t>
          </a:r>
          <a:r>
            <a:rPr lang="es-CO" sz="1050">
              <a:solidFill>
                <a:srgbClr val="FF0000"/>
              </a:solidFill>
            </a:rPr>
            <a:t>, se debe anexar: orden de compra del cliente a traves de la plataforma Tienda Virtual del Estado Colombiano</a:t>
          </a:r>
          <a:r>
            <a:rPr lang="es-CO" sz="1050" baseline="0">
              <a:solidFill>
                <a:srgbClr val="FF0000"/>
              </a:solidFill>
            </a:rPr>
            <a:t> modalidad Grandes Superficies</a:t>
          </a:r>
          <a:endParaRPr lang="es-CO" sz="1050">
            <a:solidFill>
              <a:srgbClr val="FF0000"/>
            </a:solidFill>
          </a:endParaRPr>
        </a:p>
        <a:p>
          <a:r>
            <a:rPr lang="es-CO" sz="1050"/>
            <a:t>5. Moneda: Para el caso de cotizaciones en Dólares, se liquidará con base a la TRM del día de facturación. </a:t>
          </a:r>
          <a:r>
            <a:rPr lang="es-CO" sz="1050">
              <a:solidFill>
                <a:srgbClr val="FF0000"/>
              </a:solidFill>
            </a:rPr>
            <a:t>(N.A.)</a:t>
          </a:r>
        </a:p>
        <a:p>
          <a:r>
            <a:rPr lang="es-CO" sz="1050"/>
            <a:t>6. Disponibilidad: Sujeta a rotación de Inventario</a:t>
          </a:r>
        </a:p>
        <a:p>
          <a:r>
            <a:rPr lang="es-CO" sz="1050"/>
            <a:t>7. Para los productos de la linea de tecnología el cliente es responsable de la revisión fisíca de los productos al momento de la entrega para verificar el perfecto estado de la mercancía (sin golpes, rayones, grietas).Luego de cinco días de recibida la mercancía SUMIMAS no sera responsable de tramitar garantias por este concepto.</a:t>
          </a:r>
        </a:p>
        <a:p>
          <a:endParaRPr lang="es-CO" sz="1050">
            <a:solidFill>
              <a:srgbClr val="FF0000"/>
            </a:solidFill>
          </a:endParaRPr>
        </a:p>
      </xdr:txBody>
    </xdr:sp>
    <xdr:clientData/>
  </xdr:twoCellAnchor>
  <xdr:twoCellAnchor editAs="oneCell">
    <xdr:from>
      <xdr:col>1</xdr:col>
      <xdr:colOff>221458</xdr:colOff>
      <xdr:row>0</xdr:row>
      <xdr:rowOff>216693</xdr:rowOff>
    </xdr:from>
    <xdr:to>
      <xdr:col>3</xdr:col>
      <xdr:colOff>2734085</xdr:colOff>
      <xdr:row>3</xdr:row>
      <xdr:rowOff>107155</xdr:rowOff>
    </xdr:to>
    <xdr:pic>
      <xdr:nvPicPr>
        <xdr:cNvPr id="3" name="Imagen 2">
          <a:extLst>
            <a:ext uri="{FF2B5EF4-FFF2-40B4-BE49-F238E27FC236}">
              <a16:creationId xmlns:a16="http://schemas.microsoft.com/office/drawing/2014/main" id="{D5C65F9C-4D7C-4A2C-8FB7-96722FE9EC8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6667" b="29932"/>
        <a:stretch/>
      </xdr:blipFill>
      <xdr:spPr>
        <a:xfrm>
          <a:off x="221458" y="216693"/>
          <a:ext cx="3834221" cy="711993"/>
        </a:xfrm>
        <a:prstGeom prst="rect">
          <a:avLst/>
        </a:prstGeom>
      </xdr:spPr>
    </xdr:pic>
    <xdr:clientData/>
  </xdr:twoCellAnchor>
  <xdr:oneCellAnchor>
    <xdr:from>
      <xdr:col>2</xdr:col>
      <xdr:colOff>533400</xdr:colOff>
      <xdr:row>33</xdr:row>
      <xdr:rowOff>533400</xdr:rowOff>
    </xdr:from>
    <xdr:ext cx="1552575" cy="428625"/>
    <xdr:sp macro="" textlink="">
      <xdr:nvSpPr>
        <xdr:cNvPr id="4" name="Shape 3">
          <a:extLst>
            <a:ext uri="{FF2B5EF4-FFF2-40B4-BE49-F238E27FC236}">
              <a16:creationId xmlns:a16="http://schemas.microsoft.com/office/drawing/2014/main" id="{D61FE274-48A5-4C4E-B3CF-C52837EADCAE}"/>
            </a:ext>
          </a:extLst>
        </xdr:cNvPr>
        <xdr:cNvSpPr txBox="1"/>
      </xdr:nvSpPr>
      <xdr:spPr>
        <a:xfrm>
          <a:off x="1857375" y="18307050"/>
          <a:ext cx="155257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400"/>
        </a:p>
      </xdr:txBody>
    </xdr:sp>
    <xdr:clientData fLocksWithSheet="0"/>
  </xdr:oneCellAnchor>
  <xdr:oneCellAnchor>
    <xdr:from>
      <xdr:col>2</xdr:col>
      <xdr:colOff>542925</xdr:colOff>
      <xdr:row>33</xdr:row>
      <xdr:rowOff>1009650</xdr:rowOff>
    </xdr:from>
    <xdr:ext cx="1552575" cy="428625"/>
    <xdr:sp macro="" textlink="">
      <xdr:nvSpPr>
        <xdr:cNvPr id="5" name="Shape 4">
          <a:extLst>
            <a:ext uri="{FF2B5EF4-FFF2-40B4-BE49-F238E27FC236}">
              <a16:creationId xmlns:a16="http://schemas.microsoft.com/office/drawing/2014/main" id="{C73F43A3-1241-409E-B180-81383DE9F314}"/>
            </a:ext>
          </a:extLst>
        </xdr:cNvPr>
        <xdr:cNvSpPr txBox="1"/>
      </xdr:nvSpPr>
      <xdr:spPr>
        <a:xfrm>
          <a:off x="1866900" y="18307050"/>
          <a:ext cx="155257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400"/>
        </a:p>
      </xdr:txBody>
    </xdr:sp>
    <xdr:clientData fLocksWithSheet="0"/>
  </xdr:oneCellAnchor>
  <xdr:oneCellAnchor>
    <xdr:from>
      <xdr:col>2</xdr:col>
      <xdr:colOff>619125</xdr:colOff>
      <xdr:row>34</xdr:row>
      <xdr:rowOff>447675</xdr:rowOff>
    </xdr:from>
    <xdr:ext cx="1552575" cy="428625"/>
    <xdr:sp macro="" textlink="">
      <xdr:nvSpPr>
        <xdr:cNvPr id="6" name="Shape 5">
          <a:extLst>
            <a:ext uri="{FF2B5EF4-FFF2-40B4-BE49-F238E27FC236}">
              <a16:creationId xmlns:a16="http://schemas.microsoft.com/office/drawing/2014/main" id="{82A735EE-006D-4A55-B923-A8E2824F8D1C}"/>
            </a:ext>
          </a:extLst>
        </xdr:cNvPr>
        <xdr:cNvSpPr txBox="1"/>
      </xdr:nvSpPr>
      <xdr:spPr>
        <a:xfrm>
          <a:off x="1943100" y="18754725"/>
          <a:ext cx="155257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400"/>
        </a:p>
      </xdr:txBody>
    </xdr:sp>
    <xdr:clientData fLocksWithSheet="0"/>
  </xdr:oneCellAnchor>
  <xdr:oneCellAnchor>
    <xdr:from>
      <xdr:col>2</xdr:col>
      <xdr:colOff>1466850</xdr:colOff>
      <xdr:row>35</xdr:row>
      <xdr:rowOff>0</xdr:rowOff>
    </xdr:from>
    <xdr:ext cx="1247775" cy="504825"/>
    <xdr:sp macro="" textlink="">
      <xdr:nvSpPr>
        <xdr:cNvPr id="7" name="Shape 46">
          <a:extLst>
            <a:ext uri="{FF2B5EF4-FFF2-40B4-BE49-F238E27FC236}">
              <a16:creationId xmlns:a16="http://schemas.microsoft.com/office/drawing/2014/main" id="{06FCA059-4947-41C5-8548-DDD60B9427D7}"/>
            </a:ext>
          </a:extLst>
        </xdr:cNvPr>
        <xdr:cNvSpPr txBox="1"/>
      </xdr:nvSpPr>
      <xdr:spPr>
        <a:xfrm>
          <a:off x="2790825" y="18811875"/>
          <a:ext cx="1247775" cy="504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1447800</xdr:colOff>
      <xdr:row>35</xdr:row>
      <xdr:rowOff>0</xdr:rowOff>
    </xdr:from>
    <xdr:ext cx="1247775" cy="504825"/>
    <xdr:sp macro="" textlink="">
      <xdr:nvSpPr>
        <xdr:cNvPr id="8" name="Shape 47">
          <a:extLst>
            <a:ext uri="{FF2B5EF4-FFF2-40B4-BE49-F238E27FC236}">
              <a16:creationId xmlns:a16="http://schemas.microsoft.com/office/drawing/2014/main" id="{85E37552-9DE5-4059-A22D-2090420634FE}"/>
            </a:ext>
          </a:extLst>
        </xdr:cNvPr>
        <xdr:cNvSpPr txBox="1"/>
      </xdr:nvSpPr>
      <xdr:spPr>
        <a:xfrm>
          <a:off x="2771775" y="18811875"/>
          <a:ext cx="1247775" cy="504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gy.aristizabal@sumimas.com.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14769-A558-4EB7-9D9F-31B501BD382B}">
  <sheetPr>
    <pageSetUpPr fitToPage="1"/>
  </sheetPr>
  <dimension ref="B1:V59"/>
  <sheetViews>
    <sheetView showGridLines="0" tabSelected="1" view="pageBreakPreview" topLeftCell="B18" zoomScaleNormal="100" zoomScaleSheetLayoutView="100" workbookViewId="0">
      <selection activeCell="G39" sqref="G39"/>
    </sheetView>
  </sheetViews>
  <sheetFormatPr baseColWidth="10" defaultColWidth="0" defaultRowHeight="12.75" x14ac:dyDescent="0.2"/>
  <cols>
    <col min="1" max="1" width="11.42578125" style="3" hidden="1" customWidth="1"/>
    <col min="2" max="2" width="6.28515625" style="3" customWidth="1"/>
    <col min="3" max="3" width="13.5703125" style="4" customWidth="1"/>
    <col min="4" max="4" width="49.7109375" style="3" bestFit="1" customWidth="1"/>
    <col min="5" max="5" width="14.28515625" style="3" customWidth="1"/>
    <col min="6" max="6" width="15" style="3" customWidth="1"/>
    <col min="7" max="7" width="13.42578125" style="3" customWidth="1"/>
    <col min="8" max="8" width="13.42578125" style="26" customWidth="1"/>
    <col min="9" max="9" width="15" style="3" customWidth="1"/>
    <col min="10" max="10" width="13.42578125" style="3" customWidth="1"/>
    <col min="11" max="11" width="19.140625" style="3" customWidth="1"/>
    <col min="12" max="12" width="25.28515625" style="3" customWidth="1"/>
    <col min="13" max="13" width="2" style="3" customWidth="1"/>
    <col min="14" max="22" width="0" style="3" hidden="1" customWidth="1"/>
    <col min="23" max="16384" width="11.42578125" style="3" hidden="1"/>
  </cols>
  <sheetData>
    <row r="1" spans="2:16" ht="30" customHeight="1" thickBot="1" x14ac:dyDescent="0.3">
      <c r="B1" s="86"/>
      <c r="C1" s="87"/>
      <c r="D1" s="88"/>
      <c r="E1" s="101" t="s">
        <v>35</v>
      </c>
      <c r="F1" s="96"/>
      <c r="G1" s="96"/>
      <c r="H1" s="96"/>
      <c r="I1" s="97"/>
      <c r="K1" s="78" t="s">
        <v>0</v>
      </c>
      <c r="L1" s="79"/>
      <c r="M1" s="2"/>
    </row>
    <row r="2" spans="2:16" ht="15.75" customHeight="1" thickBot="1" x14ac:dyDescent="0.3">
      <c r="B2" s="89"/>
      <c r="C2" s="90"/>
      <c r="D2" s="91"/>
      <c r="E2" s="102"/>
      <c r="F2" s="103"/>
      <c r="G2" s="103"/>
      <c r="H2" s="103"/>
      <c r="I2" s="104"/>
      <c r="K2" s="78" t="s">
        <v>2</v>
      </c>
      <c r="L2" s="79"/>
      <c r="M2" s="5"/>
    </row>
    <row r="3" spans="2:16" ht="18.75" customHeight="1" thickBot="1" x14ac:dyDescent="0.3">
      <c r="B3" s="89"/>
      <c r="C3" s="90"/>
      <c r="D3" s="91"/>
      <c r="E3" s="98"/>
      <c r="F3" s="99"/>
      <c r="G3" s="99"/>
      <c r="H3" s="99"/>
      <c r="I3" s="100"/>
      <c r="K3" s="78" t="s">
        <v>3</v>
      </c>
      <c r="L3" s="79"/>
      <c r="M3" s="5"/>
    </row>
    <row r="4" spans="2:16" ht="15.75" customHeight="1" x14ac:dyDescent="0.25">
      <c r="B4" s="89"/>
      <c r="C4" s="90"/>
      <c r="D4" s="91"/>
      <c r="E4" s="95" t="s">
        <v>1</v>
      </c>
      <c r="F4" s="96"/>
      <c r="G4" s="96"/>
      <c r="H4" s="96"/>
      <c r="I4" s="97"/>
      <c r="J4" s="1"/>
      <c r="K4" s="1"/>
      <c r="L4" s="4"/>
      <c r="M4" s="5"/>
    </row>
    <row r="5" spans="2:16" ht="15.75" customHeight="1" thickBot="1" x14ac:dyDescent="0.25">
      <c r="B5" s="92"/>
      <c r="C5" s="93"/>
      <c r="D5" s="94"/>
      <c r="E5" s="98"/>
      <c r="F5" s="99"/>
      <c r="G5" s="99"/>
      <c r="H5" s="99"/>
      <c r="I5" s="100"/>
      <c r="K5" s="23" t="s">
        <v>4</v>
      </c>
      <c r="L5" s="33"/>
      <c r="M5" s="5"/>
    </row>
    <row r="6" spans="2:16" ht="27" customHeight="1" x14ac:dyDescent="0.2">
      <c r="B6" s="4"/>
      <c r="D6" s="6"/>
      <c r="E6" s="6"/>
      <c r="F6" s="6"/>
      <c r="G6" s="6"/>
      <c r="H6" s="25"/>
      <c r="I6" s="6"/>
      <c r="K6" s="34">
        <v>166</v>
      </c>
      <c r="L6" s="34" t="s">
        <v>39</v>
      </c>
      <c r="M6" s="5"/>
    </row>
    <row r="7" spans="2:16" ht="9.75" customHeight="1" x14ac:dyDescent="0.2">
      <c r="B7" s="7"/>
      <c r="C7" s="51"/>
      <c r="L7" s="8"/>
      <c r="M7" s="9"/>
    </row>
    <row r="8" spans="2:16" x14ac:dyDescent="0.2">
      <c r="B8" s="52" t="s">
        <v>5</v>
      </c>
      <c r="C8" s="52"/>
      <c r="D8" s="53" t="s">
        <v>43</v>
      </c>
      <c r="E8" s="54"/>
      <c r="F8" s="54"/>
      <c r="G8" s="55"/>
      <c r="H8" s="10" t="s">
        <v>6</v>
      </c>
      <c r="I8" s="82">
        <f ca="1">TODAY()</f>
        <v>45985</v>
      </c>
      <c r="J8" s="83"/>
      <c r="K8" s="83"/>
      <c r="L8" s="84"/>
      <c r="M8" s="5"/>
    </row>
    <row r="9" spans="2:16" x14ac:dyDescent="0.2">
      <c r="B9" s="52" t="s">
        <v>7</v>
      </c>
      <c r="C9" s="52"/>
      <c r="D9" s="80" t="s">
        <v>44</v>
      </c>
      <c r="E9" s="54"/>
      <c r="F9" s="54"/>
      <c r="G9" s="55"/>
      <c r="H9" s="10" t="s">
        <v>8</v>
      </c>
      <c r="I9" s="82" t="s">
        <v>36</v>
      </c>
      <c r="J9" s="83"/>
      <c r="K9" s="83"/>
      <c r="L9" s="84"/>
      <c r="M9" s="5"/>
    </row>
    <row r="10" spans="2:16" ht="15" x14ac:dyDescent="0.25">
      <c r="B10" s="52" t="s">
        <v>9</v>
      </c>
      <c r="C10" s="52"/>
      <c r="D10" s="81"/>
      <c r="E10" s="54"/>
      <c r="F10" s="54"/>
      <c r="G10" s="55"/>
      <c r="H10" s="10" t="s">
        <v>10</v>
      </c>
      <c r="I10" s="85" t="s">
        <v>37</v>
      </c>
      <c r="J10" s="83"/>
      <c r="K10" s="83"/>
      <c r="L10" s="84"/>
      <c r="M10" s="5"/>
    </row>
    <row r="11" spans="2:16" x14ac:dyDescent="0.2">
      <c r="B11" s="52" t="s">
        <v>11</v>
      </c>
      <c r="C11" s="52"/>
      <c r="D11" s="53" t="s">
        <v>45</v>
      </c>
      <c r="E11" s="54"/>
      <c r="F11" s="54"/>
      <c r="G11" s="55"/>
      <c r="H11" s="10" t="s">
        <v>12</v>
      </c>
      <c r="I11" s="82" t="s">
        <v>38</v>
      </c>
      <c r="J11" s="83"/>
      <c r="K11" s="83"/>
      <c r="L11" s="84"/>
      <c r="M11" s="5"/>
    </row>
    <row r="12" spans="2:16" x14ac:dyDescent="0.2">
      <c r="B12" s="52" t="s">
        <v>13</v>
      </c>
      <c r="C12" s="52"/>
      <c r="D12" s="53"/>
      <c r="E12" s="54"/>
      <c r="F12" s="54"/>
      <c r="G12" s="55"/>
      <c r="H12" s="10" t="s">
        <v>14</v>
      </c>
      <c r="I12" s="56" t="s">
        <v>29</v>
      </c>
      <c r="J12" s="57"/>
      <c r="K12" s="57"/>
      <c r="L12" s="58"/>
      <c r="M12" s="5"/>
    </row>
    <row r="13" spans="2:16" ht="6" customHeight="1" x14ac:dyDescent="0.2">
      <c r="B13" s="11"/>
      <c r="M13" s="5"/>
    </row>
    <row r="14" spans="2:16" ht="51" x14ac:dyDescent="0.2">
      <c r="B14" s="31" t="s">
        <v>34</v>
      </c>
      <c r="C14" s="32" t="s">
        <v>15</v>
      </c>
      <c r="D14" s="13" t="s">
        <v>16</v>
      </c>
      <c r="E14" s="13" t="s">
        <v>17</v>
      </c>
      <c r="F14" s="13" t="s">
        <v>18</v>
      </c>
      <c r="G14" s="13" t="s">
        <v>19</v>
      </c>
      <c r="H14" s="27" t="s">
        <v>33</v>
      </c>
      <c r="I14" s="13" t="s">
        <v>30</v>
      </c>
      <c r="J14" s="13" t="s">
        <v>31</v>
      </c>
      <c r="K14" s="13" t="s">
        <v>32</v>
      </c>
      <c r="L14" s="20" t="s">
        <v>42</v>
      </c>
      <c r="M14" s="5"/>
    </row>
    <row r="15" spans="2:16" ht="67.5" customHeight="1" x14ac:dyDescent="0.2">
      <c r="B15" s="21">
        <v>1</v>
      </c>
      <c r="C15" s="21">
        <v>0</v>
      </c>
      <c r="D15" s="41" t="s">
        <v>46</v>
      </c>
      <c r="E15" s="15">
        <v>12</v>
      </c>
      <c r="F15" s="16">
        <v>104400</v>
      </c>
      <c r="G15" s="22">
        <v>0.19</v>
      </c>
      <c r="H15" s="28">
        <f>F15*G15</f>
        <v>19836</v>
      </c>
      <c r="I15" s="16">
        <f>F15+H15</f>
        <v>124236</v>
      </c>
      <c r="J15" s="24">
        <f>F15*E15</f>
        <v>1252800</v>
      </c>
      <c r="K15" s="17">
        <f>I15*E15</f>
        <v>1490832</v>
      </c>
      <c r="L15" s="14"/>
      <c r="M15" s="5"/>
      <c r="P15" s="18"/>
    </row>
    <row r="16" spans="2:16" ht="73.5" customHeight="1" x14ac:dyDescent="0.25">
      <c r="B16" s="21">
        <v>2</v>
      </c>
      <c r="C16" s="35">
        <v>0</v>
      </c>
      <c r="D16" s="41" t="s">
        <v>47</v>
      </c>
      <c r="E16" s="15">
        <v>12</v>
      </c>
      <c r="F16" s="16">
        <v>104400</v>
      </c>
      <c r="G16" s="22">
        <v>0.19</v>
      </c>
      <c r="H16" s="28">
        <f t="shared" ref="H16:H39" si="0">F16*G16</f>
        <v>19836</v>
      </c>
      <c r="I16" s="16">
        <f t="shared" ref="I16:I39" si="1">F16+H16</f>
        <v>124236</v>
      </c>
      <c r="J16" s="24">
        <f t="shared" ref="J16:J39" si="2">F16*E16</f>
        <v>1252800</v>
      </c>
      <c r="K16" s="17">
        <f t="shared" ref="K16:K39" si="3">I16*E16</f>
        <v>1490832</v>
      </c>
      <c r="L16" s="14"/>
      <c r="M16" s="5"/>
      <c r="P16" s="18"/>
    </row>
    <row r="17" spans="2:16" ht="67.5" customHeight="1" x14ac:dyDescent="0.2">
      <c r="B17" s="21">
        <v>3</v>
      </c>
      <c r="C17" s="21">
        <v>0</v>
      </c>
      <c r="D17" s="41" t="s">
        <v>48</v>
      </c>
      <c r="E17" s="15">
        <v>12</v>
      </c>
      <c r="F17" s="16">
        <v>104400</v>
      </c>
      <c r="G17" s="22">
        <v>0.19</v>
      </c>
      <c r="H17" s="28">
        <f t="shared" si="0"/>
        <v>19836</v>
      </c>
      <c r="I17" s="16">
        <f t="shared" si="1"/>
        <v>124236</v>
      </c>
      <c r="J17" s="24">
        <f t="shared" si="2"/>
        <v>1252800</v>
      </c>
      <c r="K17" s="17">
        <f t="shared" si="3"/>
        <v>1490832</v>
      </c>
      <c r="L17" s="14"/>
      <c r="M17" s="5"/>
      <c r="P17" s="18"/>
    </row>
    <row r="18" spans="2:16" ht="77.25" customHeight="1" x14ac:dyDescent="0.2">
      <c r="B18" s="21">
        <v>4</v>
      </c>
      <c r="C18" s="21">
        <v>0</v>
      </c>
      <c r="D18" s="41" t="s">
        <v>49</v>
      </c>
      <c r="E18" s="15">
        <v>12</v>
      </c>
      <c r="F18" s="16">
        <v>104400</v>
      </c>
      <c r="G18" s="22">
        <v>0.19</v>
      </c>
      <c r="H18" s="28">
        <f t="shared" si="0"/>
        <v>19836</v>
      </c>
      <c r="I18" s="16">
        <f t="shared" si="1"/>
        <v>124236</v>
      </c>
      <c r="J18" s="24">
        <f t="shared" si="2"/>
        <v>1252800</v>
      </c>
      <c r="K18" s="17">
        <f t="shared" si="3"/>
        <v>1490832</v>
      </c>
      <c r="L18" s="14"/>
      <c r="M18" s="5"/>
      <c r="P18" s="18"/>
    </row>
    <row r="19" spans="2:16" ht="25.5" customHeight="1" x14ac:dyDescent="0.25">
      <c r="B19" s="21">
        <v>5</v>
      </c>
      <c r="C19" s="44">
        <v>1002833</v>
      </c>
      <c r="D19" s="41" t="s">
        <v>50</v>
      </c>
      <c r="E19" s="15">
        <v>12</v>
      </c>
      <c r="F19" s="16">
        <v>25400</v>
      </c>
      <c r="G19" s="22">
        <v>0.19</v>
      </c>
      <c r="H19" s="28">
        <f t="shared" si="0"/>
        <v>4826</v>
      </c>
      <c r="I19" s="16">
        <f t="shared" si="1"/>
        <v>30226</v>
      </c>
      <c r="J19" s="24">
        <f t="shared" si="2"/>
        <v>304800</v>
      </c>
      <c r="K19" s="17">
        <f t="shared" si="3"/>
        <v>362712</v>
      </c>
      <c r="L19" s="14"/>
      <c r="M19" s="5"/>
      <c r="P19" s="18"/>
    </row>
    <row r="20" spans="2:16" ht="27" customHeight="1" x14ac:dyDescent="0.25">
      <c r="B20" s="21">
        <v>6</v>
      </c>
      <c r="C20" s="44">
        <v>1002834</v>
      </c>
      <c r="D20" s="41" t="s">
        <v>51</v>
      </c>
      <c r="E20" s="15">
        <v>12</v>
      </c>
      <c r="F20" s="16">
        <v>25400</v>
      </c>
      <c r="G20" s="22">
        <v>0.19</v>
      </c>
      <c r="H20" s="28">
        <f t="shared" si="0"/>
        <v>4826</v>
      </c>
      <c r="I20" s="16">
        <f t="shared" si="1"/>
        <v>30226</v>
      </c>
      <c r="J20" s="24">
        <f t="shared" si="2"/>
        <v>304800</v>
      </c>
      <c r="K20" s="17">
        <f t="shared" si="3"/>
        <v>362712</v>
      </c>
      <c r="L20" s="14"/>
      <c r="M20" s="5"/>
      <c r="P20" s="18"/>
    </row>
    <row r="21" spans="2:16" ht="25.5" customHeight="1" x14ac:dyDescent="0.25">
      <c r="B21" s="21">
        <v>7</v>
      </c>
      <c r="C21" s="44">
        <v>1002835</v>
      </c>
      <c r="D21" s="41" t="s">
        <v>52</v>
      </c>
      <c r="E21" s="15">
        <v>12</v>
      </c>
      <c r="F21" s="16">
        <v>25400</v>
      </c>
      <c r="G21" s="22">
        <v>0.19</v>
      </c>
      <c r="H21" s="28">
        <f t="shared" si="0"/>
        <v>4826</v>
      </c>
      <c r="I21" s="16">
        <f t="shared" si="1"/>
        <v>30226</v>
      </c>
      <c r="J21" s="24">
        <f t="shared" si="2"/>
        <v>304800</v>
      </c>
      <c r="K21" s="17">
        <f t="shared" si="3"/>
        <v>362712</v>
      </c>
      <c r="L21" s="14"/>
      <c r="M21" s="5"/>
      <c r="P21" s="18"/>
    </row>
    <row r="22" spans="2:16" ht="27" customHeight="1" x14ac:dyDescent="0.25">
      <c r="B22" s="21">
        <v>8</v>
      </c>
      <c r="C22" s="44">
        <v>1002836</v>
      </c>
      <c r="D22" s="41" t="s">
        <v>53</v>
      </c>
      <c r="E22" s="15">
        <v>12</v>
      </c>
      <c r="F22" s="16">
        <v>25400</v>
      </c>
      <c r="G22" s="22">
        <v>0.19</v>
      </c>
      <c r="H22" s="28">
        <f t="shared" si="0"/>
        <v>4826</v>
      </c>
      <c r="I22" s="16">
        <f t="shared" si="1"/>
        <v>30226</v>
      </c>
      <c r="J22" s="24">
        <f t="shared" si="2"/>
        <v>304800</v>
      </c>
      <c r="K22" s="17">
        <f t="shared" si="3"/>
        <v>362712</v>
      </c>
      <c r="L22" s="14"/>
      <c r="M22" s="5"/>
      <c r="P22" s="18"/>
    </row>
    <row r="23" spans="2:16" ht="25.5" customHeight="1" x14ac:dyDescent="0.2">
      <c r="B23" s="21">
        <v>9</v>
      </c>
      <c r="C23" s="45">
        <v>1004461</v>
      </c>
      <c r="D23" s="42" t="s">
        <v>54</v>
      </c>
      <c r="E23" s="15">
        <v>80</v>
      </c>
      <c r="F23" s="16">
        <v>7900</v>
      </c>
      <c r="G23" s="22">
        <v>0.19</v>
      </c>
      <c r="H23" s="28">
        <f t="shared" si="0"/>
        <v>1501</v>
      </c>
      <c r="I23" s="16">
        <f t="shared" si="1"/>
        <v>9401</v>
      </c>
      <c r="J23" s="24">
        <f t="shared" si="2"/>
        <v>632000</v>
      </c>
      <c r="K23" s="17">
        <f t="shared" si="3"/>
        <v>752080</v>
      </c>
      <c r="L23" s="14"/>
      <c r="M23" s="5"/>
      <c r="P23" s="18"/>
    </row>
    <row r="24" spans="2:16" ht="27" customHeight="1" x14ac:dyDescent="0.2">
      <c r="B24" s="21">
        <v>10</v>
      </c>
      <c r="C24" s="46">
        <v>1004687</v>
      </c>
      <c r="D24" s="41" t="s">
        <v>55</v>
      </c>
      <c r="E24" s="15">
        <v>1</v>
      </c>
      <c r="F24" s="16">
        <v>32900</v>
      </c>
      <c r="G24" s="22">
        <v>0.19</v>
      </c>
      <c r="H24" s="28">
        <f t="shared" si="0"/>
        <v>6251</v>
      </c>
      <c r="I24" s="16">
        <f t="shared" si="1"/>
        <v>39151</v>
      </c>
      <c r="J24" s="24">
        <f t="shared" si="2"/>
        <v>32900</v>
      </c>
      <c r="K24" s="17">
        <f t="shared" si="3"/>
        <v>39151</v>
      </c>
      <c r="L24" s="14"/>
      <c r="M24" s="5"/>
      <c r="P24" s="18"/>
    </row>
    <row r="25" spans="2:16" ht="25.5" customHeight="1" x14ac:dyDescent="0.2">
      <c r="B25" s="21">
        <v>11</v>
      </c>
      <c r="C25" s="46">
        <v>1002604</v>
      </c>
      <c r="D25" s="41" t="s">
        <v>56</v>
      </c>
      <c r="E25" s="15">
        <v>1</v>
      </c>
      <c r="F25" s="16">
        <v>4300</v>
      </c>
      <c r="G25" s="22">
        <v>0.19</v>
      </c>
      <c r="H25" s="28">
        <f t="shared" si="0"/>
        <v>817</v>
      </c>
      <c r="I25" s="16">
        <f t="shared" si="1"/>
        <v>5117</v>
      </c>
      <c r="J25" s="24">
        <f t="shared" si="2"/>
        <v>4300</v>
      </c>
      <c r="K25" s="17">
        <f t="shared" si="3"/>
        <v>5117</v>
      </c>
      <c r="L25" s="14"/>
      <c r="M25" s="5"/>
      <c r="P25" s="18"/>
    </row>
    <row r="26" spans="2:16" ht="27" customHeight="1" x14ac:dyDescent="0.2">
      <c r="B26" s="21">
        <v>12</v>
      </c>
      <c r="C26" s="46">
        <v>1002606</v>
      </c>
      <c r="D26" s="41" t="s">
        <v>57</v>
      </c>
      <c r="E26" s="15">
        <v>1</v>
      </c>
      <c r="F26" s="16">
        <v>6900</v>
      </c>
      <c r="G26" s="22">
        <v>0.19</v>
      </c>
      <c r="H26" s="28">
        <f t="shared" si="0"/>
        <v>1311</v>
      </c>
      <c r="I26" s="16">
        <f t="shared" si="1"/>
        <v>8211</v>
      </c>
      <c r="J26" s="24">
        <f t="shared" si="2"/>
        <v>6900</v>
      </c>
      <c r="K26" s="17">
        <f t="shared" si="3"/>
        <v>8211</v>
      </c>
      <c r="L26" s="14"/>
      <c r="M26" s="5"/>
      <c r="P26" s="18"/>
    </row>
    <row r="27" spans="2:16" ht="25.5" customHeight="1" x14ac:dyDescent="0.2">
      <c r="B27" s="21">
        <v>13</v>
      </c>
      <c r="C27" s="46">
        <v>1002613</v>
      </c>
      <c r="D27" s="41" t="s">
        <v>58</v>
      </c>
      <c r="E27" s="15">
        <v>49</v>
      </c>
      <c r="F27" s="16">
        <v>2900</v>
      </c>
      <c r="G27" s="22">
        <v>0.19</v>
      </c>
      <c r="H27" s="28">
        <f t="shared" si="0"/>
        <v>551</v>
      </c>
      <c r="I27" s="16">
        <f t="shared" si="1"/>
        <v>3451</v>
      </c>
      <c r="J27" s="24">
        <f t="shared" si="2"/>
        <v>142100</v>
      </c>
      <c r="K27" s="17">
        <f t="shared" si="3"/>
        <v>169099</v>
      </c>
      <c r="L27" s="14"/>
      <c r="M27" s="5"/>
      <c r="P27" s="18"/>
    </row>
    <row r="28" spans="2:16" ht="27" customHeight="1" x14ac:dyDescent="0.2">
      <c r="B28" s="21">
        <v>14</v>
      </c>
      <c r="C28" s="46">
        <v>1002948</v>
      </c>
      <c r="D28" s="43" t="s">
        <v>59</v>
      </c>
      <c r="E28" s="15">
        <v>4</v>
      </c>
      <c r="F28" s="16">
        <v>120900</v>
      </c>
      <c r="G28" s="22">
        <v>0.19</v>
      </c>
      <c r="H28" s="28">
        <f t="shared" si="0"/>
        <v>22971</v>
      </c>
      <c r="I28" s="16">
        <f t="shared" si="1"/>
        <v>143871</v>
      </c>
      <c r="J28" s="24">
        <f t="shared" si="2"/>
        <v>483600</v>
      </c>
      <c r="K28" s="17">
        <f t="shared" si="3"/>
        <v>575484</v>
      </c>
      <c r="L28" s="14"/>
      <c r="M28" s="5"/>
      <c r="P28" s="18"/>
    </row>
    <row r="29" spans="2:16" ht="25.5" customHeight="1" x14ac:dyDescent="0.2">
      <c r="B29" s="21">
        <v>15</v>
      </c>
      <c r="C29" s="47">
        <v>1002949</v>
      </c>
      <c r="D29" s="43" t="s">
        <v>60</v>
      </c>
      <c r="E29" s="15">
        <v>4</v>
      </c>
      <c r="F29" s="16">
        <v>120900</v>
      </c>
      <c r="G29" s="22">
        <v>0.19</v>
      </c>
      <c r="H29" s="28">
        <f t="shared" si="0"/>
        <v>22971</v>
      </c>
      <c r="I29" s="16">
        <f t="shared" si="1"/>
        <v>143871</v>
      </c>
      <c r="J29" s="24">
        <f t="shared" si="2"/>
        <v>483600</v>
      </c>
      <c r="K29" s="17">
        <f t="shared" si="3"/>
        <v>575484</v>
      </c>
      <c r="L29" s="14"/>
      <c r="M29" s="5"/>
      <c r="P29" s="18"/>
    </row>
    <row r="30" spans="2:16" ht="27" customHeight="1" x14ac:dyDescent="0.2">
      <c r="B30" s="21">
        <v>16</v>
      </c>
      <c r="C30" s="47">
        <v>1002950</v>
      </c>
      <c r="D30" s="43" t="s">
        <v>61</v>
      </c>
      <c r="E30" s="15">
        <v>4</v>
      </c>
      <c r="F30" s="16">
        <v>120900</v>
      </c>
      <c r="G30" s="22">
        <v>0.19</v>
      </c>
      <c r="H30" s="28">
        <f t="shared" si="0"/>
        <v>22971</v>
      </c>
      <c r="I30" s="16">
        <f t="shared" si="1"/>
        <v>143871</v>
      </c>
      <c r="J30" s="24">
        <f t="shared" si="2"/>
        <v>483600</v>
      </c>
      <c r="K30" s="17">
        <f t="shared" si="3"/>
        <v>575484</v>
      </c>
      <c r="L30" s="14"/>
      <c r="M30" s="5"/>
      <c r="P30" s="18"/>
    </row>
    <row r="31" spans="2:16" ht="25.5" customHeight="1" x14ac:dyDescent="0.2">
      <c r="B31" s="21">
        <v>17</v>
      </c>
      <c r="C31" s="47">
        <v>1002951</v>
      </c>
      <c r="D31" s="43" t="s">
        <v>62</v>
      </c>
      <c r="E31" s="15">
        <v>4</v>
      </c>
      <c r="F31" s="16">
        <v>120900</v>
      </c>
      <c r="G31" s="22">
        <v>0.05</v>
      </c>
      <c r="H31" s="28">
        <f t="shared" si="0"/>
        <v>6045</v>
      </c>
      <c r="I31" s="16">
        <f t="shared" si="1"/>
        <v>126945</v>
      </c>
      <c r="J31" s="24">
        <f t="shared" si="2"/>
        <v>483600</v>
      </c>
      <c r="K31" s="17">
        <f t="shared" si="3"/>
        <v>507780</v>
      </c>
      <c r="L31" s="14"/>
      <c r="M31" s="5"/>
      <c r="P31" s="18"/>
    </row>
    <row r="32" spans="2:16" ht="27" customHeight="1" x14ac:dyDescent="0.2">
      <c r="B32" s="21">
        <v>18</v>
      </c>
      <c r="C32" s="47">
        <v>1002952</v>
      </c>
      <c r="D32" s="43" t="s">
        <v>63</v>
      </c>
      <c r="E32" s="15">
        <v>4</v>
      </c>
      <c r="F32" s="16">
        <v>120900</v>
      </c>
      <c r="G32" s="22">
        <v>0.19</v>
      </c>
      <c r="H32" s="28">
        <f t="shared" si="0"/>
        <v>22971</v>
      </c>
      <c r="I32" s="16">
        <f t="shared" si="1"/>
        <v>143871</v>
      </c>
      <c r="J32" s="24">
        <f t="shared" si="2"/>
        <v>483600</v>
      </c>
      <c r="K32" s="17">
        <f t="shared" si="3"/>
        <v>575484</v>
      </c>
      <c r="L32" s="14"/>
      <c r="M32" s="5"/>
      <c r="P32" s="18"/>
    </row>
    <row r="33" spans="2:16" ht="25.5" customHeight="1" x14ac:dyDescent="0.2">
      <c r="B33" s="21">
        <v>19</v>
      </c>
      <c r="C33" s="48">
        <v>1002953</v>
      </c>
      <c r="D33" s="43" t="s">
        <v>64</v>
      </c>
      <c r="E33" s="15">
        <v>4</v>
      </c>
      <c r="F33" s="16">
        <v>120900</v>
      </c>
      <c r="G33" s="22">
        <v>0.19</v>
      </c>
      <c r="H33" s="28">
        <f t="shared" si="0"/>
        <v>22971</v>
      </c>
      <c r="I33" s="16">
        <f t="shared" si="1"/>
        <v>143871</v>
      </c>
      <c r="J33" s="24">
        <f t="shared" si="2"/>
        <v>483600</v>
      </c>
      <c r="K33" s="17">
        <f t="shared" si="3"/>
        <v>575484</v>
      </c>
      <c r="L33" s="14"/>
      <c r="M33" s="5"/>
      <c r="P33" s="18"/>
    </row>
    <row r="34" spans="2:16" ht="27" customHeight="1" x14ac:dyDescent="0.2">
      <c r="B34" s="21">
        <v>20</v>
      </c>
      <c r="C34" s="49">
        <v>1002954</v>
      </c>
      <c r="D34" s="43" t="s">
        <v>65</v>
      </c>
      <c r="E34" s="15">
        <v>4</v>
      </c>
      <c r="F34" s="16">
        <v>120900</v>
      </c>
      <c r="G34" s="22">
        <v>0.19</v>
      </c>
      <c r="H34" s="28">
        <f t="shared" si="0"/>
        <v>22971</v>
      </c>
      <c r="I34" s="16">
        <f t="shared" si="1"/>
        <v>143871</v>
      </c>
      <c r="J34" s="24">
        <f t="shared" si="2"/>
        <v>483600</v>
      </c>
      <c r="K34" s="17">
        <f t="shared" si="3"/>
        <v>575484</v>
      </c>
      <c r="L34" s="14"/>
      <c r="M34" s="5"/>
      <c r="P34" s="18"/>
    </row>
    <row r="35" spans="2:16" ht="25.5" customHeight="1" x14ac:dyDescent="0.2">
      <c r="B35" s="21">
        <v>21</v>
      </c>
      <c r="C35" s="49">
        <v>1002955</v>
      </c>
      <c r="D35" s="43" t="s">
        <v>66</v>
      </c>
      <c r="E35" s="15">
        <v>4</v>
      </c>
      <c r="F35" s="16">
        <v>120900</v>
      </c>
      <c r="G35" s="22">
        <v>0.19</v>
      </c>
      <c r="H35" s="28">
        <f t="shared" si="0"/>
        <v>22971</v>
      </c>
      <c r="I35" s="16">
        <f t="shared" si="1"/>
        <v>143871</v>
      </c>
      <c r="J35" s="24">
        <f t="shared" si="2"/>
        <v>483600</v>
      </c>
      <c r="K35" s="17">
        <f t="shared" si="3"/>
        <v>575484</v>
      </c>
      <c r="L35" s="14"/>
      <c r="M35" s="5"/>
      <c r="P35" s="18"/>
    </row>
    <row r="36" spans="2:16" ht="27" customHeight="1" x14ac:dyDescent="0.2">
      <c r="B36" s="21">
        <v>22</v>
      </c>
      <c r="C36" s="50">
        <v>1002956</v>
      </c>
      <c r="D36" s="43" t="s">
        <v>67</v>
      </c>
      <c r="E36" s="15">
        <v>4</v>
      </c>
      <c r="F36" s="16">
        <v>120900</v>
      </c>
      <c r="G36" s="22">
        <v>0.19</v>
      </c>
      <c r="H36" s="28">
        <f t="shared" si="0"/>
        <v>22971</v>
      </c>
      <c r="I36" s="16">
        <f t="shared" si="1"/>
        <v>143871</v>
      </c>
      <c r="J36" s="24">
        <f t="shared" si="2"/>
        <v>483600</v>
      </c>
      <c r="K36" s="17">
        <f t="shared" si="3"/>
        <v>575484</v>
      </c>
      <c r="L36" s="14"/>
      <c r="M36" s="5"/>
      <c r="P36" s="18"/>
    </row>
    <row r="37" spans="2:16" ht="25.5" customHeight="1" x14ac:dyDescent="0.2">
      <c r="B37" s="21">
        <v>23</v>
      </c>
      <c r="C37" s="47">
        <v>1002957</v>
      </c>
      <c r="D37" s="43" t="s">
        <v>68</v>
      </c>
      <c r="E37" s="15">
        <v>4</v>
      </c>
      <c r="F37" s="16">
        <v>120900</v>
      </c>
      <c r="G37" s="22">
        <v>0.19</v>
      </c>
      <c r="H37" s="28">
        <f t="shared" si="0"/>
        <v>22971</v>
      </c>
      <c r="I37" s="16">
        <f t="shared" si="1"/>
        <v>143871</v>
      </c>
      <c r="J37" s="24">
        <f t="shared" si="2"/>
        <v>483600</v>
      </c>
      <c r="K37" s="17">
        <f t="shared" si="3"/>
        <v>575484</v>
      </c>
      <c r="L37" s="14"/>
      <c r="M37" s="5"/>
      <c r="P37" s="18"/>
    </row>
    <row r="38" spans="2:16" ht="27" customHeight="1" x14ac:dyDescent="0.2">
      <c r="B38" s="21">
        <v>24</v>
      </c>
      <c r="C38" s="47">
        <v>1002958</v>
      </c>
      <c r="D38" s="43" t="s">
        <v>69</v>
      </c>
      <c r="E38" s="15">
        <v>4</v>
      </c>
      <c r="F38" s="16">
        <v>120900</v>
      </c>
      <c r="G38" s="22">
        <v>0.19</v>
      </c>
      <c r="H38" s="28">
        <f t="shared" si="0"/>
        <v>22971</v>
      </c>
      <c r="I38" s="16">
        <f t="shared" si="1"/>
        <v>143871</v>
      </c>
      <c r="J38" s="24">
        <f t="shared" si="2"/>
        <v>483600</v>
      </c>
      <c r="K38" s="17">
        <f t="shared" si="3"/>
        <v>575484</v>
      </c>
      <c r="L38" s="14"/>
      <c r="M38" s="5"/>
      <c r="P38" s="18"/>
    </row>
    <row r="39" spans="2:16" ht="25.5" customHeight="1" x14ac:dyDescent="0.2">
      <c r="B39" s="21">
        <v>25</v>
      </c>
      <c r="C39" s="47">
        <v>1002959</v>
      </c>
      <c r="D39" s="43" t="s">
        <v>70</v>
      </c>
      <c r="E39" s="15">
        <v>4</v>
      </c>
      <c r="F39" s="16">
        <v>120900</v>
      </c>
      <c r="G39" s="22">
        <v>0.19</v>
      </c>
      <c r="H39" s="28">
        <f t="shared" si="0"/>
        <v>22971</v>
      </c>
      <c r="I39" s="16">
        <f t="shared" si="1"/>
        <v>143871</v>
      </c>
      <c r="J39" s="24">
        <f t="shared" si="2"/>
        <v>483600</v>
      </c>
      <c r="K39" s="17">
        <f t="shared" si="3"/>
        <v>575484</v>
      </c>
      <c r="L39" s="14"/>
      <c r="M39" s="5"/>
      <c r="P39" s="18"/>
    </row>
    <row r="40" spans="2:16" ht="21" customHeight="1" x14ac:dyDescent="0.2">
      <c r="B40" s="36"/>
      <c r="C40" s="40"/>
      <c r="D40" s="37"/>
      <c r="E40" s="37"/>
      <c r="F40" s="37"/>
      <c r="G40" s="37"/>
      <c r="H40" s="37"/>
      <c r="I40" s="38"/>
      <c r="J40" s="12" t="s">
        <v>20</v>
      </c>
      <c r="K40" s="39">
        <f>SUM(K15:K39)</f>
        <v>15225938</v>
      </c>
      <c r="L40" s="30"/>
      <c r="M40" s="5"/>
    </row>
    <row r="41" spans="2:16" ht="24" customHeight="1" x14ac:dyDescent="0.2">
      <c r="B41" s="11"/>
      <c r="M41" s="5"/>
    </row>
    <row r="42" spans="2:16" ht="15" customHeight="1" x14ac:dyDescent="0.2">
      <c r="B42" s="11"/>
      <c r="C42" s="68" t="s">
        <v>21</v>
      </c>
      <c r="D42" s="69"/>
      <c r="E42" s="70"/>
      <c r="F42" s="19">
        <v>20</v>
      </c>
      <c r="M42" s="5"/>
    </row>
    <row r="43" spans="2:16" ht="15" customHeight="1" x14ac:dyDescent="0.2">
      <c r="B43" s="11"/>
      <c r="C43" s="71" t="s">
        <v>22</v>
      </c>
      <c r="D43" s="72"/>
      <c r="E43" s="73"/>
      <c r="F43" s="19">
        <v>30</v>
      </c>
      <c r="M43" s="5"/>
    </row>
    <row r="44" spans="2:16" ht="15" customHeight="1" x14ac:dyDescent="0.2">
      <c r="B44" s="11"/>
      <c r="C44" s="71" t="s">
        <v>23</v>
      </c>
      <c r="D44" s="72"/>
      <c r="E44" s="73"/>
      <c r="F44" s="19" t="s">
        <v>40</v>
      </c>
      <c r="M44" s="5"/>
    </row>
    <row r="45" spans="2:16" ht="15" customHeight="1" x14ac:dyDescent="0.2">
      <c r="B45" s="11"/>
      <c r="C45" s="71" t="s">
        <v>24</v>
      </c>
      <c r="D45" s="72"/>
      <c r="E45" s="73"/>
      <c r="F45" s="19">
        <v>15</v>
      </c>
      <c r="M45" s="5"/>
    </row>
    <row r="46" spans="2:16" ht="15" customHeight="1" x14ac:dyDescent="0.2">
      <c r="B46" s="11"/>
      <c r="C46" s="71" t="s">
        <v>25</v>
      </c>
      <c r="D46" s="72"/>
      <c r="E46" s="73"/>
      <c r="F46" s="19" t="s">
        <v>41</v>
      </c>
      <c r="M46" s="5"/>
    </row>
    <row r="47" spans="2:16" ht="15" customHeight="1" x14ac:dyDescent="0.2">
      <c r="B47" s="11"/>
      <c r="C47" s="74" t="s">
        <v>26</v>
      </c>
      <c r="D47" s="75"/>
      <c r="E47" s="76"/>
      <c r="F47" s="19" t="s">
        <v>41</v>
      </c>
      <c r="M47" s="5"/>
    </row>
    <row r="48" spans="2:16" x14ac:dyDescent="0.2">
      <c r="B48" s="11"/>
      <c r="M48" s="5"/>
    </row>
    <row r="49" spans="2:13" ht="11.25" customHeight="1" x14ac:dyDescent="0.2">
      <c r="B49" s="11"/>
      <c r="C49" s="77" t="s">
        <v>27</v>
      </c>
      <c r="D49" s="77"/>
      <c r="E49" s="77"/>
      <c r="F49" s="77"/>
      <c r="M49" s="5"/>
    </row>
    <row r="50" spans="2:13" ht="62.25" customHeight="1" x14ac:dyDescent="0.2">
      <c r="B50" s="11"/>
      <c r="C50" s="59" t="s">
        <v>28</v>
      </c>
      <c r="D50" s="60"/>
      <c r="E50" s="60"/>
      <c r="F50" s="61"/>
      <c r="M50" s="5"/>
    </row>
    <row r="51" spans="2:13" ht="20.25" customHeight="1" x14ac:dyDescent="0.2">
      <c r="B51" s="11"/>
      <c r="C51" s="62"/>
      <c r="D51" s="63"/>
      <c r="E51" s="63"/>
      <c r="F51" s="64"/>
      <c r="M51" s="5"/>
    </row>
    <row r="52" spans="2:13" x14ac:dyDescent="0.2">
      <c r="B52" s="11"/>
      <c r="C52" s="62"/>
      <c r="D52" s="63"/>
      <c r="E52" s="63"/>
      <c r="F52" s="64"/>
      <c r="M52" s="5"/>
    </row>
    <row r="53" spans="2:13" x14ac:dyDescent="0.2">
      <c r="B53" s="11"/>
      <c r="C53" s="62"/>
      <c r="D53" s="63"/>
      <c r="E53" s="63"/>
      <c r="F53" s="64"/>
      <c r="M53" s="5"/>
    </row>
    <row r="54" spans="2:13" ht="27" customHeight="1" x14ac:dyDescent="0.2">
      <c r="B54" s="11"/>
      <c r="C54" s="65"/>
      <c r="D54" s="66"/>
      <c r="E54" s="66"/>
      <c r="F54" s="67"/>
      <c r="M54" s="5"/>
    </row>
    <row r="55" spans="2:13" ht="26.25" customHeight="1" x14ac:dyDescent="0.2">
      <c r="B55" s="7"/>
      <c r="C55" s="51"/>
      <c r="D55" s="8"/>
      <c r="E55" s="8"/>
      <c r="F55" s="8"/>
      <c r="G55" s="8"/>
      <c r="H55" s="29"/>
      <c r="I55" s="8"/>
      <c r="J55" s="8"/>
      <c r="K55" s="8"/>
      <c r="L55" s="8"/>
      <c r="M55" s="9"/>
    </row>
    <row r="59" spans="2:13" ht="15.75" customHeight="1" x14ac:dyDescent="0.2"/>
  </sheetData>
  <sheetProtection formatCells="0" formatRows="0" insertRows="0"/>
  <protectedRanges>
    <protectedRange sqref="K7" name="Rango3"/>
    <protectedRange sqref="I15:I39" name="Rango4"/>
    <protectedRange sqref="L3 K4" name="Rango3_1"/>
    <protectedRange sqref="E42:E47" name="Rango1_1"/>
    <protectedRange sqref="I8:K12" name="Rango1_2"/>
    <protectedRange sqref="F42:F47" name="Rango1_1_1"/>
    <protectedRange sqref="G8:G11 D8:D11" name="Rango1_3"/>
    <protectedRange sqref="D23 D25:D27 D32:D39" name="Rango1_4"/>
    <protectedRange sqref="D24" name="Rango1_3_1"/>
    <protectedRange sqref="D28:D31" name="Rango1_4_1"/>
    <protectedRange sqref="D15:D22" name="Rango1_1_2"/>
    <protectedRange sqref="C25:C27 C32:C39" name="Rango1_9"/>
  </protectedRanges>
  <mergeCells count="29">
    <mergeCell ref="K3:L3"/>
    <mergeCell ref="D8:G8"/>
    <mergeCell ref="D9:G9"/>
    <mergeCell ref="D10:G10"/>
    <mergeCell ref="D11:G11"/>
    <mergeCell ref="I8:L8"/>
    <mergeCell ref="I9:L9"/>
    <mergeCell ref="I10:L10"/>
    <mergeCell ref="I11:L11"/>
    <mergeCell ref="B1:D5"/>
    <mergeCell ref="E4:I5"/>
    <mergeCell ref="E1:I3"/>
    <mergeCell ref="B9:C9"/>
    <mergeCell ref="B8:C8"/>
    <mergeCell ref="K1:L1"/>
    <mergeCell ref="K2:L2"/>
    <mergeCell ref="C50:F54"/>
    <mergeCell ref="C42:E42"/>
    <mergeCell ref="C43:E43"/>
    <mergeCell ref="C44:E44"/>
    <mergeCell ref="C45:E45"/>
    <mergeCell ref="C46:E46"/>
    <mergeCell ref="C47:E47"/>
    <mergeCell ref="C49:F49"/>
    <mergeCell ref="B10:C10"/>
    <mergeCell ref="B11:C11"/>
    <mergeCell ref="B12:C12"/>
    <mergeCell ref="D12:G12"/>
    <mergeCell ref="I12:L12"/>
  </mergeCells>
  <hyperlinks>
    <hyperlink ref="I10" r:id="rId1" xr:uid="{2CB46E58-AE10-4D89-992A-12D798AA7D7F}"/>
  </hyperlinks>
  <pageMargins left="0.23622047244094491" right="0.23622047244094491" top="0.23622047244094491" bottom="0.55118110236220474" header="0.31496062992125984" footer="0.31496062992125984"/>
  <pageSetup scale="43" orientation="portrait" r:id="rId2"/>
  <headerFooter>
    <oddFooter>&amp;LAutopista medellin km 1.5 - via siberia costado norte parque empresarial San Bernardo Bodega 5 FAX: 8773399 NIT:830,001,338-1&amp;Rwww.sumimas.com</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C77E2-8AE8-4712-9461-4FF61DD8E0F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cotización</vt:lpstr>
      <vt:lpstr>Hoja1</vt:lpstr>
      <vt:lpstr>cotización!Área_de_impresión</vt:lpstr>
      <vt:lpstr>cotización!Títulos_a_imprimir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Mendez</dc:creator>
  <cp:lastModifiedBy>Cristian Julian Martínez Castiblanco</cp:lastModifiedBy>
  <dcterms:created xsi:type="dcterms:W3CDTF">2025-10-02T14:18:22Z</dcterms:created>
  <dcterms:modified xsi:type="dcterms:W3CDTF">2025-11-24T14:35:18Z</dcterms:modified>
</cp:coreProperties>
</file>