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FUERZA AEREA\PROCESOS 2025\EVALUACION\"/>
    </mc:Choice>
  </mc:AlternateContent>
  <xr:revisionPtr revIDLastSave="0" documentId="13_ncr:1_{7632064B-D497-47E2-8458-D1A7F91A66EE}" xr6:coauthVersionLast="47" xr6:coauthVersionMax="47" xr10:uidLastSave="{00000000-0000-0000-0000-000000000000}"/>
  <workbookProtection workbookAlgorithmName="SHA-512" workbookHashValue="4xSxId+TO3TI6xgIeY7GBfHLtDzaxHPE8kPdpR2EArXnz31l70OfRa8aR+kA6hqMuCh+c26a7/60m01f9EWJuw==" workbookSaltValue="X1EZt8xKS00rO19X8rR9uA==" workbookSpinCount="100000" lockStructure="1"/>
  <bookViews>
    <workbookView xWindow="-120" yWindow="-120" windowWidth="20730" windowHeight="11040" activeTab="2" xr2:uid="{00000000-000D-0000-FFFF-FFFF00000000}"/>
  </bookViews>
  <sheets>
    <sheet name="OFERTAS PRESENTADAS" sheetId="15" r:id="rId1"/>
    <sheet name="VERIFICACION ECONOMICA" sheetId="4" r:id="rId2"/>
    <sheet name="V ECONOMICA MENOR OFERTA" sheetId="16" r:id="rId3"/>
  </sheets>
  <definedNames>
    <definedName name="_xlnm._FilterDatabase" localSheetId="0" hidden="1">'OFERTAS PRESENTADAS'!$B$3:$D$25</definedName>
    <definedName name="_xlnm._FilterDatabase" localSheetId="2" hidden="1">'V ECONOMICA MENOR OFERTA'!$B$5:$Y$61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K4" i="4" l="1"/>
  <c r="V7" i="16"/>
  <c r="V61" i="16"/>
  <c r="V60" i="16"/>
  <c r="V59" i="16"/>
  <c r="V58" i="16"/>
  <c r="V8" i="16"/>
  <c r="W8" i="16" s="1"/>
  <c r="V9" i="16"/>
  <c r="W9" i="16" s="1"/>
  <c r="V10" i="16"/>
  <c r="W10" i="16" s="1"/>
  <c r="V11" i="16"/>
  <c r="W11" i="16" s="1"/>
  <c r="V12" i="16"/>
  <c r="W12" i="16" s="1"/>
  <c r="V13" i="16"/>
  <c r="W13" i="16" s="1"/>
  <c r="V14" i="16"/>
  <c r="W14" i="16" s="1"/>
  <c r="V15" i="16"/>
  <c r="W15" i="16" s="1"/>
  <c r="V16" i="16"/>
  <c r="W16" i="16" s="1"/>
  <c r="V17" i="16"/>
  <c r="W17" i="16" s="1"/>
  <c r="V18" i="16"/>
  <c r="W18" i="16" s="1"/>
  <c r="V19" i="16"/>
  <c r="W19" i="16" s="1"/>
  <c r="V20" i="16"/>
  <c r="W20" i="16" s="1"/>
  <c r="V21" i="16"/>
  <c r="W21" i="16" s="1"/>
  <c r="V22" i="16"/>
  <c r="W22" i="16" s="1"/>
  <c r="V23" i="16"/>
  <c r="W23" i="16" s="1"/>
  <c r="V24" i="16"/>
  <c r="W24" i="16" s="1"/>
  <c r="V25" i="16"/>
  <c r="W25" i="16" s="1"/>
  <c r="V26" i="16"/>
  <c r="W26" i="16" s="1"/>
  <c r="V27" i="16"/>
  <c r="W27" i="16" s="1"/>
  <c r="V28" i="16"/>
  <c r="W28" i="16" s="1"/>
  <c r="V29" i="16"/>
  <c r="W29" i="16" s="1"/>
  <c r="V30" i="16"/>
  <c r="W30" i="16" s="1"/>
  <c r="V31" i="16"/>
  <c r="W31" i="16" s="1"/>
  <c r="V32" i="16"/>
  <c r="W32" i="16" s="1"/>
  <c r="V33" i="16"/>
  <c r="W33" i="16" s="1"/>
  <c r="V34" i="16"/>
  <c r="W34" i="16" s="1"/>
  <c r="V35" i="16"/>
  <c r="W35" i="16" s="1"/>
  <c r="V36" i="16"/>
  <c r="W36" i="16" s="1"/>
  <c r="V37" i="16"/>
  <c r="W37" i="16" s="1"/>
  <c r="V38" i="16"/>
  <c r="W38" i="16" s="1"/>
  <c r="V39" i="16"/>
  <c r="W39" i="16" s="1"/>
  <c r="V40" i="16"/>
  <c r="W40" i="16" s="1"/>
  <c r="V41" i="16"/>
  <c r="W41" i="16" s="1"/>
  <c r="V42" i="16"/>
  <c r="W42" i="16" s="1"/>
  <c r="V43" i="16"/>
  <c r="W43" i="16" s="1"/>
  <c r="V44" i="16"/>
  <c r="W44" i="16" s="1"/>
  <c r="V45" i="16"/>
  <c r="W45" i="16" s="1"/>
  <c r="V46" i="16"/>
  <c r="W46" i="16" s="1"/>
  <c r="V47" i="16"/>
  <c r="W47" i="16" s="1"/>
  <c r="V48" i="16"/>
  <c r="W48" i="16" s="1"/>
  <c r="V49" i="16"/>
  <c r="W49" i="16" s="1"/>
  <c r="V50" i="16"/>
  <c r="W50" i="16" s="1"/>
  <c r="V51" i="16"/>
  <c r="W51" i="16" s="1"/>
  <c r="V52" i="16"/>
  <c r="W52" i="16" s="1"/>
  <c r="V53" i="16"/>
  <c r="W53" i="16" s="1"/>
  <c r="V54" i="16"/>
  <c r="W54" i="16" s="1"/>
  <c r="V55" i="16"/>
  <c r="W55" i="16" s="1"/>
  <c r="W7" i="16"/>
  <c r="BQ53" i="4" l="1"/>
  <c r="BR52" i="4"/>
  <c r="BS52" i="4" s="1"/>
  <c r="BR51" i="4"/>
  <c r="BS51" i="4" s="1"/>
  <c r="BR50" i="4"/>
  <c r="BS50" i="4" s="1"/>
  <c r="BR49" i="4"/>
  <c r="BS49" i="4" s="1"/>
  <c r="BR48" i="4"/>
  <c r="BS48" i="4" s="1"/>
  <c r="BR47" i="4"/>
  <c r="BS47" i="4" s="1"/>
  <c r="BR46" i="4"/>
  <c r="BS46" i="4" s="1"/>
  <c r="BR45" i="4"/>
  <c r="BS45" i="4" s="1"/>
  <c r="BR44" i="4"/>
  <c r="BS44" i="4" s="1"/>
  <c r="BR43" i="4"/>
  <c r="BS43" i="4" s="1"/>
  <c r="BS42" i="4"/>
  <c r="BR42" i="4"/>
  <c r="BR41" i="4"/>
  <c r="BS41" i="4" s="1"/>
  <c r="BR40" i="4"/>
  <c r="BS40" i="4" s="1"/>
  <c r="BR39" i="4"/>
  <c r="BS39" i="4" s="1"/>
  <c r="BR38" i="4"/>
  <c r="BS38" i="4" s="1"/>
  <c r="BR37" i="4"/>
  <c r="BS37" i="4" s="1"/>
  <c r="BR36" i="4"/>
  <c r="BS36" i="4" s="1"/>
  <c r="BR35" i="4"/>
  <c r="BS35" i="4" s="1"/>
  <c r="BR34" i="4"/>
  <c r="BS34" i="4" s="1"/>
  <c r="BR33" i="4"/>
  <c r="BS33" i="4" s="1"/>
  <c r="BR32" i="4"/>
  <c r="BS32" i="4" s="1"/>
  <c r="BR31" i="4"/>
  <c r="BS31" i="4" s="1"/>
  <c r="BR30" i="4"/>
  <c r="BS30" i="4" s="1"/>
  <c r="BR29" i="4"/>
  <c r="BS29" i="4" s="1"/>
  <c r="BR28" i="4"/>
  <c r="BS28" i="4" s="1"/>
  <c r="BR27" i="4"/>
  <c r="BS27" i="4" s="1"/>
  <c r="BR26" i="4"/>
  <c r="BS26" i="4" s="1"/>
  <c r="BR25" i="4"/>
  <c r="BS25" i="4" s="1"/>
  <c r="BR24" i="4"/>
  <c r="BS24" i="4" s="1"/>
  <c r="BR23" i="4"/>
  <c r="BS23" i="4" s="1"/>
  <c r="BR22" i="4"/>
  <c r="BS22" i="4" s="1"/>
  <c r="BR21" i="4"/>
  <c r="BS21" i="4" s="1"/>
  <c r="BR20" i="4"/>
  <c r="BS20" i="4" s="1"/>
  <c r="BR19" i="4"/>
  <c r="BS19" i="4" s="1"/>
  <c r="BR18" i="4"/>
  <c r="BS18" i="4" s="1"/>
  <c r="BR17" i="4"/>
  <c r="BS17" i="4" s="1"/>
  <c r="BR16" i="4"/>
  <c r="BS16" i="4" s="1"/>
  <c r="BR15" i="4"/>
  <c r="BS15" i="4" s="1"/>
  <c r="BR14" i="4"/>
  <c r="BS14" i="4" s="1"/>
  <c r="BR13" i="4"/>
  <c r="BS13" i="4" s="1"/>
  <c r="BR12" i="4"/>
  <c r="BS12" i="4" s="1"/>
  <c r="BR11" i="4"/>
  <c r="BS11" i="4" s="1"/>
  <c r="BR10" i="4"/>
  <c r="BS10" i="4" s="1"/>
  <c r="BR9" i="4"/>
  <c r="BS9" i="4" s="1"/>
  <c r="BR8" i="4"/>
  <c r="BS8" i="4" s="1"/>
  <c r="BR7" i="4"/>
  <c r="BS7" i="4" s="1"/>
  <c r="BR6" i="4"/>
  <c r="BS6" i="4" s="1"/>
  <c r="BR5" i="4"/>
  <c r="BR4" i="4"/>
  <c r="BS4" i="4" s="1"/>
  <c r="BR53" i="4" l="1"/>
  <c r="BS5" i="4"/>
  <c r="BS53" i="4" s="1"/>
  <c r="BS55" i="4" l="1"/>
  <c r="BS57" i="4" s="1"/>
  <c r="BN53" i="4"/>
  <c r="BO52" i="4"/>
  <c r="BP52" i="4" s="1"/>
  <c r="BO51" i="4"/>
  <c r="BP51" i="4" s="1"/>
  <c r="BO50" i="4"/>
  <c r="BP50" i="4" s="1"/>
  <c r="BO49" i="4"/>
  <c r="BP49" i="4" s="1"/>
  <c r="BO48" i="4"/>
  <c r="BP48" i="4" s="1"/>
  <c r="BO47" i="4"/>
  <c r="BP47" i="4" s="1"/>
  <c r="BO46" i="4"/>
  <c r="BP46" i="4" s="1"/>
  <c r="BO45" i="4"/>
  <c r="BP45" i="4" s="1"/>
  <c r="BO44" i="4"/>
  <c r="BP44" i="4" s="1"/>
  <c r="BO43" i="4"/>
  <c r="BP43" i="4" s="1"/>
  <c r="BO42" i="4"/>
  <c r="BP42" i="4" s="1"/>
  <c r="BO41" i="4"/>
  <c r="BP41" i="4" s="1"/>
  <c r="BO40" i="4"/>
  <c r="BP40" i="4" s="1"/>
  <c r="BO39" i="4"/>
  <c r="BP39" i="4" s="1"/>
  <c r="BO38" i="4"/>
  <c r="BP38" i="4" s="1"/>
  <c r="BO37" i="4"/>
  <c r="BP37" i="4" s="1"/>
  <c r="BO36" i="4"/>
  <c r="BP36" i="4" s="1"/>
  <c r="BO35" i="4"/>
  <c r="BP35" i="4" s="1"/>
  <c r="BO34" i="4"/>
  <c r="BP34" i="4" s="1"/>
  <c r="BO33" i="4"/>
  <c r="BP33" i="4" s="1"/>
  <c r="BO32" i="4"/>
  <c r="BP32" i="4" s="1"/>
  <c r="BO31" i="4"/>
  <c r="BP31" i="4" s="1"/>
  <c r="BO30" i="4"/>
  <c r="BP30" i="4" s="1"/>
  <c r="BO29" i="4"/>
  <c r="BP29" i="4" s="1"/>
  <c r="BO28" i="4"/>
  <c r="BP28" i="4" s="1"/>
  <c r="BO27" i="4"/>
  <c r="BP27" i="4" s="1"/>
  <c r="BO26" i="4"/>
  <c r="BP26" i="4" s="1"/>
  <c r="BO25" i="4"/>
  <c r="BP25" i="4" s="1"/>
  <c r="BO24" i="4"/>
  <c r="BP24" i="4" s="1"/>
  <c r="BO23" i="4"/>
  <c r="BP23" i="4" s="1"/>
  <c r="BO22" i="4"/>
  <c r="BP22" i="4" s="1"/>
  <c r="BO21" i="4"/>
  <c r="BP21" i="4" s="1"/>
  <c r="BO20" i="4"/>
  <c r="BP20" i="4" s="1"/>
  <c r="BO19" i="4"/>
  <c r="BP19" i="4" s="1"/>
  <c r="BO18" i="4"/>
  <c r="BP18" i="4" s="1"/>
  <c r="BO17" i="4"/>
  <c r="BP17" i="4" s="1"/>
  <c r="BO16" i="4"/>
  <c r="BP16" i="4" s="1"/>
  <c r="BO15" i="4"/>
  <c r="BP15" i="4" s="1"/>
  <c r="BO14" i="4"/>
  <c r="BP14" i="4" s="1"/>
  <c r="BO13" i="4"/>
  <c r="BP13" i="4" s="1"/>
  <c r="BO12" i="4"/>
  <c r="BP12" i="4" s="1"/>
  <c r="BO11" i="4"/>
  <c r="BP11" i="4" s="1"/>
  <c r="BO10" i="4"/>
  <c r="BP10" i="4" s="1"/>
  <c r="BO9" i="4"/>
  <c r="BP9" i="4" s="1"/>
  <c r="BO8" i="4"/>
  <c r="BP8" i="4" s="1"/>
  <c r="BO7" i="4"/>
  <c r="BP7" i="4" s="1"/>
  <c r="BO6" i="4"/>
  <c r="BP6" i="4" s="1"/>
  <c r="BO5" i="4"/>
  <c r="BP5" i="4" s="1"/>
  <c r="BO4" i="4"/>
  <c r="BP4" i="4" s="1"/>
  <c r="BK53" i="4"/>
  <c r="BL52" i="4"/>
  <c r="BM52" i="4" s="1"/>
  <c r="BL51" i="4"/>
  <c r="BM51" i="4" s="1"/>
  <c r="BL50" i="4"/>
  <c r="BM50" i="4" s="1"/>
  <c r="BL49" i="4"/>
  <c r="BM49" i="4" s="1"/>
  <c r="BL48" i="4"/>
  <c r="BM48" i="4" s="1"/>
  <c r="BL47" i="4"/>
  <c r="BM47" i="4" s="1"/>
  <c r="BL46" i="4"/>
  <c r="BM46" i="4" s="1"/>
  <c r="BL45" i="4"/>
  <c r="BM45" i="4" s="1"/>
  <c r="BL44" i="4"/>
  <c r="BM44" i="4" s="1"/>
  <c r="BL43" i="4"/>
  <c r="BM43" i="4" s="1"/>
  <c r="BL42" i="4"/>
  <c r="BM42" i="4" s="1"/>
  <c r="BL41" i="4"/>
  <c r="BM41" i="4" s="1"/>
  <c r="BL40" i="4"/>
  <c r="BM40" i="4" s="1"/>
  <c r="BL39" i="4"/>
  <c r="BM39" i="4" s="1"/>
  <c r="BL38" i="4"/>
  <c r="BM38" i="4" s="1"/>
  <c r="BL37" i="4"/>
  <c r="BM37" i="4" s="1"/>
  <c r="BL36" i="4"/>
  <c r="BM36" i="4" s="1"/>
  <c r="BL35" i="4"/>
  <c r="BM35" i="4" s="1"/>
  <c r="BL34" i="4"/>
  <c r="BM34" i="4" s="1"/>
  <c r="BL33" i="4"/>
  <c r="BM33" i="4" s="1"/>
  <c r="BL32" i="4"/>
  <c r="BM32" i="4" s="1"/>
  <c r="BL31" i="4"/>
  <c r="BM31" i="4" s="1"/>
  <c r="BL30" i="4"/>
  <c r="BM30" i="4" s="1"/>
  <c r="BL29" i="4"/>
  <c r="BM29" i="4" s="1"/>
  <c r="BL28" i="4"/>
  <c r="BM28" i="4" s="1"/>
  <c r="BL27" i="4"/>
  <c r="BM27" i="4" s="1"/>
  <c r="BL26" i="4"/>
  <c r="BM26" i="4" s="1"/>
  <c r="BL25" i="4"/>
  <c r="BM25" i="4" s="1"/>
  <c r="BL24" i="4"/>
  <c r="BM24" i="4" s="1"/>
  <c r="BL23" i="4"/>
  <c r="BM23" i="4" s="1"/>
  <c r="BL22" i="4"/>
  <c r="BM22" i="4" s="1"/>
  <c r="BL21" i="4"/>
  <c r="BM21" i="4" s="1"/>
  <c r="BL20" i="4"/>
  <c r="BM20" i="4" s="1"/>
  <c r="BL19" i="4"/>
  <c r="BM19" i="4" s="1"/>
  <c r="BL18" i="4"/>
  <c r="BM18" i="4" s="1"/>
  <c r="BL17" i="4"/>
  <c r="BM17" i="4" s="1"/>
  <c r="BL16" i="4"/>
  <c r="BM16" i="4" s="1"/>
  <c r="BL15" i="4"/>
  <c r="BM15" i="4" s="1"/>
  <c r="BL14" i="4"/>
  <c r="BM14" i="4" s="1"/>
  <c r="BL13" i="4"/>
  <c r="BM13" i="4" s="1"/>
  <c r="BL12" i="4"/>
  <c r="BM12" i="4" s="1"/>
  <c r="BL11" i="4"/>
  <c r="BM11" i="4" s="1"/>
  <c r="BL10" i="4"/>
  <c r="BM10" i="4" s="1"/>
  <c r="BL9" i="4"/>
  <c r="BM9" i="4" s="1"/>
  <c r="BL8" i="4"/>
  <c r="BM8" i="4" s="1"/>
  <c r="BL7" i="4"/>
  <c r="BM7" i="4" s="1"/>
  <c r="BL6" i="4"/>
  <c r="BM6" i="4" s="1"/>
  <c r="BL5" i="4"/>
  <c r="BM5" i="4" s="1"/>
  <c r="BL4" i="4"/>
  <c r="BM4" i="4" s="1"/>
  <c r="BH53" i="4"/>
  <c r="BI52" i="4"/>
  <c r="BJ52" i="4" s="1"/>
  <c r="BI51" i="4"/>
  <c r="BJ51" i="4" s="1"/>
  <c r="BI50" i="4"/>
  <c r="BJ50" i="4" s="1"/>
  <c r="BI49" i="4"/>
  <c r="BJ49" i="4" s="1"/>
  <c r="BI48" i="4"/>
  <c r="BJ48" i="4" s="1"/>
  <c r="BI47" i="4"/>
  <c r="BJ47" i="4" s="1"/>
  <c r="BI46" i="4"/>
  <c r="BJ46" i="4" s="1"/>
  <c r="BI45" i="4"/>
  <c r="BJ45" i="4" s="1"/>
  <c r="BI44" i="4"/>
  <c r="BJ44" i="4" s="1"/>
  <c r="BI43" i="4"/>
  <c r="BJ43" i="4" s="1"/>
  <c r="BI42" i="4"/>
  <c r="BJ42" i="4" s="1"/>
  <c r="BI41" i="4"/>
  <c r="BJ41" i="4" s="1"/>
  <c r="BI40" i="4"/>
  <c r="BJ40" i="4" s="1"/>
  <c r="BI39" i="4"/>
  <c r="BJ39" i="4" s="1"/>
  <c r="BI38" i="4"/>
  <c r="BJ38" i="4" s="1"/>
  <c r="BI37" i="4"/>
  <c r="BJ37" i="4" s="1"/>
  <c r="BI36" i="4"/>
  <c r="BJ36" i="4" s="1"/>
  <c r="BI35" i="4"/>
  <c r="BJ35" i="4" s="1"/>
  <c r="BI34" i="4"/>
  <c r="BJ34" i="4" s="1"/>
  <c r="BI33" i="4"/>
  <c r="BJ33" i="4" s="1"/>
  <c r="BI32" i="4"/>
  <c r="BJ32" i="4" s="1"/>
  <c r="BI31" i="4"/>
  <c r="BJ31" i="4" s="1"/>
  <c r="BI30" i="4"/>
  <c r="BJ30" i="4" s="1"/>
  <c r="BI29" i="4"/>
  <c r="BJ29" i="4" s="1"/>
  <c r="BI28" i="4"/>
  <c r="BJ28" i="4" s="1"/>
  <c r="BI27" i="4"/>
  <c r="BJ27" i="4" s="1"/>
  <c r="BI26" i="4"/>
  <c r="BJ26" i="4" s="1"/>
  <c r="BI25" i="4"/>
  <c r="BJ25" i="4" s="1"/>
  <c r="BI24" i="4"/>
  <c r="BJ24" i="4" s="1"/>
  <c r="BI23" i="4"/>
  <c r="BJ23" i="4" s="1"/>
  <c r="BI22" i="4"/>
  <c r="BJ22" i="4" s="1"/>
  <c r="BI21" i="4"/>
  <c r="BJ21" i="4" s="1"/>
  <c r="BI20" i="4"/>
  <c r="BJ20" i="4" s="1"/>
  <c r="BI19" i="4"/>
  <c r="BJ19" i="4" s="1"/>
  <c r="BI18" i="4"/>
  <c r="BJ18" i="4" s="1"/>
  <c r="BI17" i="4"/>
  <c r="BJ17" i="4" s="1"/>
  <c r="BI16" i="4"/>
  <c r="BJ16" i="4" s="1"/>
  <c r="BI15" i="4"/>
  <c r="BJ15" i="4" s="1"/>
  <c r="BI14" i="4"/>
  <c r="BJ14" i="4" s="1"/>
  <c r="BI13" i="4"/>
  <c r="BJ13" i="4" s="1"/>
  <c r="BI12" i="4"/>
  <c r="BJ12" i="4" s="1"/>
  <c r="BI11" i="4"/>
  <c r="BJ11" i="4" s="1"/>
  <c r="BI10" i="4"/>
  <c r="BJ10" i="4" s="1"/>
  <c r="BI9" i="4"/>
  <c r="BJ9" i="4" s="1"/>
  <c r="BI8" i="4"/>
  <c r="BJ8" i="4" s="1"/>
  <c r="BI7" i="4"/>
  <c r="BJ7" i="4" s="1"/>
  <c r="BI6" i="4"/>
  <c r="BJ6" i="4" s="1"/>
  <c r="BI5" i="4"/>
  <c r="BJ5" i="4" s="1"/>
  <c r="BI4" i="4"/>
  <c r="BJ4" i="4" s="1"/>
  <c r="BE53" i="4"/>
  <c r="BF52" i="4"/>
  <c r="BG52" i="4" s="1"/>
  <c r="BF51" i="4"/>
  <c r="BG51" i="4" s="1"/>
  <c r="BF50" i="4"/>
  <c r="BG50" i="4" s="1"/>
  <c r="BF49" i="4"/>
  <c r="BG49" i="4" s="1"/>
  <c r="BF48" i="4"/>
  <c r="BG48" i="4" s="1"/>
  <c r="BF47" i="4"/>
  <c r="BG47" i="4" s="1"/>
  <c r="BF46" i="4"/>
  <c r="BG46" i="4" s="1"/>
  <c r="BF45" i="4"/>
  <c r="BG45" i="4" s="1"/>
  <c r="BF44" i="4"/>
  <c r="BG44" i="4" s="1"/>
  <c r="BF43" i="4"/>
  <c r="BG43" i="4" s="1"/>
  <c r="BF42" i="4"/>
  <c r="BG42" i="4" s="1"/>
  <c r="BF41" i="4"/>
  <c r="BG41" i="4" s="1"/>
  <c r="BF40" i="4"/>
  <c r="BG40" i="4" s="1"/>
  <c r="BF39" i="4"/>
  <c r="BG39" i="4" s="1"/>
  <c r="BF38" i="4"/>
  <c r="BG38" i="4" s="1"/>
  <c r="BF37" i="4"/>
  <c r="BG37" i="4" s="1"/>
  <c r="BF36" i="4"/>
  <c r="BG36" i="4" s="1"/>
  <c r="BF35" i="4"/>
  <c r="BG35" i="4" s="1"/>
  <c r="BF34" i="4"/>
  <c r="BG34" i="4" s="1"/>
  <c r="BF33" i="4"/>
  <c r="BG33" i="4" s="1"/>
  <c r="BF32" i="4"/>
  <c r="BG32" i="4" s="1"/>
  <c r="BF31" i="4"/>
  <c r="BG31" i="4" s="1"/>
  <c r="BF30" i="4"/>
  <c r="BG30" i="4" s="1"/>
  <c r="BF29" i="4"/>
  <c r="BG29" i="4" s="1"/>
  <c r="BF28" i="4"/>
  <c r="BG28" i="4" s="1"/>
  <c r="BF27" i="4"/>
  <c r="BG27" i="4" s="1"/>
  <c r="BF26" i="4"/>
  <c r="BG26" i="4" s="1"/>
  <c r="BF25" i="4"/>
  <c r="BG25" i="4" s="1"/>
  <c r="BF24" i="4"/>
  <c r="BG24" i="4" s="1"/>
  <c r="BF23" i="4"/>
  <c r="BG23" i="4" s="1"/>
  <c r="BF22" i="4"/>
  <c r="BG22" i="4" s="1"/>
  <c r="BF21" i="4"/>
  <c r="BG21" i="4" s="1"/>
  <c r="BF20" i="4"/>
  <c r="BG20" i="4" s="1"/>
  <c r="BF19" i="4"/>
  <c r="BG19" i="4" s="1"/>
  <c r="BF18" i="4"/>
  <c r="BG18" i="4" s="1"/>
  <c r="BF17" i="4"/>
  <c r="BG17" i="4" s="1"/>
  <c r="BF16" i="4"/>
  <c r="BG16" i="4" s="1"/>
  <c r="BF15" i="4"/>
  <c r="BG15" i="4" s="1"/>
  <c r="BF14" i="4"/>
  <c r="BG14" i="4" s="1"/>
  <c r="BF13" i="4"/>
  <c r="BG13" i="4" s="1"/>
  <c r="BF12" i="4"/>
  <c r="BG12" i="4" s="1"/>
  <c r="BF11" i="4"/>
  <c r="BG11" i="4" s="1"/>
  <c r="BF10" i="4"/>
  <c r="BG10" i="4" s="1"/>
  <c r="BF9" i="4"/>
  <c r="BG9" i="4" s="1"/>
  <c r="BF8" i="4"/>
  <c r="BG8" i="4" s="1"/>
  <c r="BF7" i="4"/>
  <c r="BG7" i="4" s="1"/>
  <c r="BF6" i="4"/>
  <c r="BG6" i="4" s="1"/>
  <c r="BF5" i="4"/>
  <c r="BG5" i="4" s="1"/>
  <c r="BF4" i="4"/>
  <c r="BG4" i="4" s="1"/>
  <c r="BB53" i="4"/>
  <c r="BC52" i="4"/>
  <c r="BD52" i="4" s="1"/>
  <c r="BC51" i="4"/>
  <c r="BD51" i="4" s="1"/>
  <c r="BC50" i="4"/>
  <c r="BD50" i="4" s="1"/>
  <c r="BC49" i="4"/>
  <c r="BD49" i="4" s="1"/>
  <c r="BC48" i="4"/>
  <c r="BD48" i="4" s="1"/>
  <c r="BC47" i="4"/>
  <c r="BD47" i="4" s="1"/>
  <c r="BC46" i="4"/>
  <c r="BD46" i="4" s="1"/>
  <c r="BC45" i="4"/>
  <c r="BD45" i="4" s="1"/>
  <c r="BC44" i="4"/>
  <c r="BD44" i="4" s="1"/>
  <c r="BC43" i="4"/>
  <c r="BD43" i="4" s="1"/>
  <c r="BC42" i="4"/>
  <c r="BD42" i="4" s="1"/>
  <c r="BC41" i="4"/>
  <c r="BD41" i="4" s="1"/>
  <c r="BC40" i="4"/>
  <c r="BD40" i="4" s="1"/>
  <c r="BC39" i="4"/>
  <c r="BD39" i="4" s="1"/>
  <c r="BC38" i="4"/>
  <c r="BD38" i="4" s="1"/>
  <c r="BC37" i="4"/>
  <c r="BD37" i="4" s="1"/>
  <c r="BC36" i="4"/>
  <c r="BD36" i="4" s="1"/>
  <c r="BC35" i="4"/>
  <c r="BD35" i="4" s="1"/>
  <c r="BC34" i="4"/>
  <c r="BD34" i="4" s="1"/>
  <c r="BC33" i="4"/>
  <c r="BD33" i="4" s="1"/>
  <c r="BC32" i="4"/>
  <c r="BD32" i="4" s="1"/>
  <c r="BC31" i="4"/>
  <c r="BD31" i="4" s="1"/>
  <c r="BC30" i="4"/>
  <c r="BD30" i="4" s="1"/>
  <c r="BC29" i="4"/>
  <c r="BD29" i="4" s="1"/>
  <c r="BC28" i="4"/>
  <c r="BD28" i="4" s="1"/>
  <c r="BC27" i="4"/>
  <c r="BD27" i="4" s="1"/>
  <c r="BC26" i="4"/>
  <c r="BD26" i="4" s="1"/>
  <c r="BC25" i="4"/>
  <c r="BD25" i="4" s="1"/>
  <c r="BC24" i="4"/>
  <c r="BD24" i="4" s="1"/>
  <c r="BC23" i="4"/>
  <c r="BD23" i="4" s="1"/>
  <c r="BC22" i="4"/>
  <c r="BD22" i="4" s="1"/>
  <c r="BC21" i="4"/>
  <c r="BD21" i="4" s="1"/>
  <c r="BC20" i="4"/>
  <c r="BD20" i="4" s="1"/>
  <c r="BC19" i="4"/>
  <c r="BD19" i="4" s="1"/>
  <c r="BC18" i="4"/>
  <c r="BD18" i="4" s="1"/>
  <c r="BC17" i="4"/>
  <c r="BD17" i="4" s="1"/>
  <c r="BC16" i="4"/>
  <c r="BD16" i="4" s="1"/>
  <c r="BC15" i="4"/>
  <c r="BD15" i="4" s="1"/>
  <c r="BC14" i="4"/>
  <c r="BD14" i="4" s="1"/>
  <c r="BC13" i="4"/>
  <c r="BD13" i="4" s="1"/>
  <c r="BC12" i="4"/>
  <c r="BD12" i="4" s="1"/>
  <c r="BC11" i="4"/>
  <c r="BD11" i="4" s="1"/>
  <c r="BC10" i="4"/>
  <c r="BD10" i="4" s="1"/>
  <c r="BC9" i="4"/>
  <c r="BD9" i="4" s="1"/>
  <c r="BC8" i="4"/>
  <c r="BD8" i="4" s="1"/>
  <c r="BC7" i="4"/>
  <c r="BD7" i="4" s="1"/>
  <c r="BC6" i="4"/>
  <c r="BD6" i="4" s="1"/>
  <c r="BC5" i="4"/>
  <c r="BD5" i="4" s="1"/>
  <c r="BC4" i="4"/>
  <c r="AY53" i="4"/>
  <c r="AZ52" i="4"/>
  <c r="BA52" i="4" s="1"/>
  <c r="AZ51" i="4"/>
  <c r="BA51" i="4" s="1"/>
  <c r="AZ50" i="4"/>
  <c r="BA50" i="4" s="1"/>
  <c r="AZ49" i="4"/>
  <c r="BA49" i="4" s="1"/>
  <c r="AZ48" i="4"/>
  <c r="BA48" i="4" s="1"/>
  <c r="AZ47" i="4"/>
  <c r="BA47" i="4" s="1"/>
  <c r="AZ46" i="4"/>
  <c r="BA46" i="4" s="1"/>
  <c r="AZ45" i="4"/>
  <c r="BA45" i="4" s="1"/>
  <c r="AZ44" i="4"/>
  <c r="BA44" i="4" s="1"/>
  <c r="AZ43" i="4"/>
  <c r="BA43" i="4" s="1"/>
  <c r="AZ42" i="4"/>
  <c r="BA42" i="4" s="1"/>
  <c r="AZ41" i="4"/>
  <c r="BA41" i="4" s="1"/>
  <c r="AZ40" i="4"/>
  <c r="BA40" i="4" s="1"/>
  <c r="AZ39" i="4"/>
  <c r="BA39" i="4" s="1"/>
  <c r="AZ38" i="4"/>
  <c r="BA38" i="4" s="1"/>
  <c r="AZ37" i="4"/>
  <c r="BA37" i="4" s="1"/>
  <c r="AZ36" i="4"/>
  <c r="BA36" i="4" s="1"/>
  <c r="AZ35" i="4"/>
  <c r="BA35" i="4" s="1"/>
  <c r="AZ34" i="4"/>
  <c r="BA34" i="4" s="1"/>
  <c r="AZ33" i="4"/>
  <c r="BA33" i="4" s="1"/>
  <c r="AZ32" i="4"/>
  <c r="BA32" i="4" s="1"/>
  <c r="AZ31" i="4"/>
  <c r="BA31" i="4" s="1"/>
  <c r="AZ30" i="4"/>
  <c r="BA30" i="4" s="1"/>
  <c r="AZ29" i="4"/>
  <c r="BA29" i="4" s="1"/>
  <c r="AZ28" i="4"/>
  <c r="BA28" i="4" s="1"/>
  <c r="AZ27" i="4"/>
  <c r="BA27" i="4" s="1"/>
  <c r="AZ26" i="4"/>
  <c r="BA26" i="4" s="1"/>
  <c r="AZ25" i="4"/>
  <c r="BA25" i="4" s="1"/>
  <c r="AZ24" i="4"/>
  <c r="BA24" i="4" s="1"/>
  <c r="AZ23" i="4"/>
  <c r="BA23" i="4" s="1"/>
  <c r="AZ22" i="4"/>
  <c r="BA22" i="4" s="1"/>
  <c r="AZ21" i="4"/>
  <c r="BA21" i="4" s="1"/>
  <c r="AZ20" i="4"/>
  <c r="BA20" i="4" s="1"/>
  <c r="AZ19" i="4"/>
  <c r="BA19" i="4" s="1"/>
  <c r="AZ18" i="4"/>
  <c r="BA18" i="4" s="1"/>
  <c r="AZ17" i="4"/>
  <c r="BA17" i="4" s="1"/>
  <c r="AZ16" i="4"/>
  <c r="BA16" i="4" s="1"/>
  <c r="AZ15" i="4"/>
  <c r="BA15" i="4" s="1"/>
  <c r="AZ14" i="4"/>
  <c r="BA14" i="4" s="1"/>
  <c r="AZ13" i="4"/>
  <c r="BA13" i="4" s="1"/>
  <c r="AZ12" i="4"/>
  <c r="BA12" i="4" s="1"/>
  <c r="AZ11" i="4"/>
  <c r="BA11" i="4" s="1"/>
  <c r="AZ10" i="4"/>
  <c r="BA10" i="4" s="1"/>
  <c r="AZ9" i="4"/>
  <c r="BA9" i="4" s="1"/>
  <c r="AZ8" i="4"/>
  <c r="BA8" i="4" s="1"/>
  <c r="AZ7" i="4"/>
  <c r="BA7" i="4" s="1"/>
  <c r="AZ6" i="4"/>
  <c r="BA6" i="4" s="1"/>
  <c r="AZ5" i="4"/>
  <c r="BA5" i="4" s="1"/>
  <c r="AZ4" i="4"/>
  <c r="AV53" i="4"/>
  <c r="AW52" i="4"/>
  <c r="AX52" i="4" s="1"/>
  <c r="AW51" i="4"/>
  <c r="AX51" i="4" s="1"/>
  <c r="AW50" i="4"/>
  <c r="AX50" i="4" s="1"/>
  <c r="AW49" i="4"/>
  <c r="AX49" i="4" s="1"/>
  <c r="AW48" i="4"/>
  <c r="AX48" i="4" s="1"/>
  <c r="AW47" i="4"/>
  <c r="AX47" i="4" s="1"/>
  <c r="AW46" i="4"/>
  <c r="AX46" i="4" s="1"/>
  <c r="AW45" i="4"/>
  <c r="AX45" i="4" s="1"/>
  <c r="AW44" i="4"/>
  <c r="AX44" i="4" s="1"/>
  <c r="AW43" i="4"/>
  <c r="AX43" i="4" s="1"/>
  <c r="AW42" i="4"/>
  <c r="AX42" i="4" s="1"/>
  <c r="AW41" i="4"/>
  <c r="AX41" i="4" s="1"/>
  <c r="AW40" i="4"/>
  <c r="AX40" i="4" s="1"/>
  <c r="AW39" i="4"/>
  <c r="AX39" i="4" s="1"/>
  <c r="AW38" i="4"/>
  <c r="AX38" i="4" s="1"/>
  <c r="AW37" i="4"/>
  <c r="AX37" i="4" s="1"/>
  <c r="AW36" i="4"/>
  <c r="AX36" i="4" s="1"/>
  <c r="AW35" i="4"/>
  <c r="AX35" i="4" s="1"/>
  <c r="AW34" i="4"/>
  <c r="AX34" i="4" s="1"/>
  <c r="AW33" i="4"/>
  <c r="AX33" i="4" s="1"/>
  <c r="AW32" i="4"/>
  <c r="AX32" i="4" s="1"/>
  <c r="AW31" i="4"/>
  <c r="AX31" i="4" s="1"/>
  <c r="AW30" i="4"/>
  <c r="AX30" i="4" s="1"/>
  <c r="AW29" i="4"/>
  <c r="AX29" i="4" s="1"/>
  <c r="AW28" i="4"/>
  <c r="AX28" i="4" s="1"/>
  <c r="AW27" i="4"/>
  <c r="AX27" i="4" s="1"/>
  <c r="AW26" i="4"/>
  <c r="AX26" i="4" s="1"/>
  <c r="AW25" i="4"/>
  <c r="AX25" i="4" s="1"/>
  <c r="AW24" i="4"/>
  <c r="AX24" i="4" s="1"/>
  <c r="AW23" i="4"/>
  <c r="AX23" i="4" s="1"/>
  <c r="AW22" i="4"/>
  <c r="AX22" i="4" s="1"/>
  <c r="AW21" i="4"/>
  <c r="AX21" i="4" s="1"/>
  <c r="AW20" i="4"/>
  <c r="AX20" i="4" s="1"/>
  <c r="AW19" i="4"/>
  <c r="AX19" i="4" s="1"/>
  <c r="AW18" i="4"/>
  <c r="AX18" i="4" s="1"/>
  <c r="AW17" i="4"/>
  <c r="AX17" i="4" s="1"/>
  <c r="AW16" i="4"/>
  <c r="AX16" i="4" s="1"/>
  <c r="AW15" i="4"/>
  <c r="AX15" i="4" s="1"/>
  <c r="AW14" i="4"/>
  <c r="AX14" i="4" s="1"/>
  <c r="AW13" i="4"/>
  <c r="AX13" i="4" s="1"/>
  <c r="AW12" i="4"/>
  <c r="AX12" i="4" s="1"/>
  <c r="AW11" i="4"/>
  <c r="AX11" i="4" s="1"/>
  <c r="AW10" i="4"/>
  <c r="AX10" i="4" s="1"/>
  <c r="AW9" i="4"/>
  <c r="AX9" i="4" s="1"/>
  <c r="AW8" i="4"/>
  <c r="AX8" i="4" s="1"/>
  <c r="AW7" i="4"/>
  <c r="AX7" i="4" s="1"/>
  <c r="AW6" i="4"/>
  <c r="AX6" i="4" s="1"/>
  <c r="AW5" i="4"/>
  <c r="AX5" i="4" s="1"/>
  <c r="AW4" i="4"/>
  <c r="AX4" i="4" s="1"/>
  <c r="AS53" i="4"/>
  <c r="AT52" i="4"/>
  <c r="AU52" i="4" s="1"/>
  <c r="AT51" i="4"/>
  <c r="AU51" i="4" s="1"/>
  <c r="AT50" i="4"/>
  <c r="AU50" i="4" s="1"/>
  <c r="AT49" i="4"/>
  <c r="AU49" i="4" s="1"/>
  <c r="AT48" i="4"/>
  <c r="AU48" i="4" s="1"/>
  <c r="AT47" i="4"/>
  <c r="AU47" i="4" s="1"/>
  <c r="AT46" i="4"/>
  <c r="AU46" i="4" s="1"/>
  <c r="AT45" i="4"/>
  <c r="AU45" i="4" s="1"/>
  <c r="AT44" i="4"/>
  <c r="AU44" i="4" s="1"/>
  <c r="AT43" i="4"/>
  <c r="AU43" i="4" s="1"/>
  <c r="AT42" i="4"/>
  <c r="AU42" i="4" s="1"/>
  <c r="AT41" i="4"/>
  <c r="AU41" i="4" s="1"/>
  <c r="AT40" i="4"/>
  <c r="AU40" i="4" s="1"/>
  <c r="AT39" i="4"/>
  <c r="AU39" i="4" s="1"/>
  <c r="AT38" i="4"/>
  <c r="AU38" i="4" s="1"/>
  <c r="AT37" i="4"/>
  <c r="AU37" i="4" s="1"/>
  <c r="AT36" i="4"/>
  <c r="AU36" i="4" s="1"/>
  <c r="AT35" i="4"/>
  <c r="AU35" i="4" s="1"/>
  <c r="AT34" i="4"/>
  <c r="AU34" i="4" s="1"/>
  <c r="AT33" i="4"/>
  <c r="AU33" i="4" s="1"/>
  <c r="AT32" i="4"/>
  <c r="AU32" i="4" s="1"/>
  <c r="AT31" i="4"/>
  <c r="AU31" i="4" s="1"/>
  <c r="AT30" i="4"/>
  <c r="AU30" i="4" s="1"/>
  <c r="AT29" i="4"/>
  <c r="AU29" i="4" s="1"/>
  <c r="AT28" i="4"/>
  <c r="AU28" i="4" s="1"/>
  <c r="AT27" i="4"/>
  <c r="AU27" i="4" s="1"/>
  <c r="AT26" i="4"/>
  <c r="AU26" i="4" s="1"/>
  <c r="AT25" i="4"/>
  <c r="AU25" i="4" s="1"/>
  <c r="AT24" i="4"/>
  <c r="AU24" i="4" s="1"/>
  <c r="AT23" i="4"/>
  <c r="AU23" i="4" s="1"/>
  <c r="AT22" i="4"/>
  <c r="AU22" i="4" s="1"/>
  <c r="AT21" i="4"/>
  <c r="AU21" i="4" s="1"/>
  <c r="AT20" i="4"/>
  <c r="AU20" i="4" s="1"/>
  <c r="AT19" i="4"/>
  <c r="AU19" i="4" s="1"/>
  <c r="AT18" i="4"/>
  <c r="AU18" i="4" s="1"/>
  <c r="AT17" i="4"/>
  <c r="AU17" i="4" s="1"/>
  <c r="AT16" i="4"/>
  <c r="AU16" i="4" s="1"/>
  <c r="AT15" i="4"/>
  <c r="AU15" i="4" s="1"/>
  <c r="AT14" i="4"/>
  <c r="AU14" i="4" s="1"/>
  <c r="AT13" i="4"/>
  <c r="AU13" i="4" s="1"/>
  <c r="AT12" i="4"/>
  <c r="AU12" i="4" s="1"/>
  <c r="AT11" i="4"/>
  <c r="AU11" i="4" s="1"/>
  <c r="AT10" i="4"/>
  <c r="AU10" i="4" s="1"/>
  <c r="AT9" i="4"/>
  <c r="AU9" i="4" s="1"/>
  <c r="AT8" i="4"/>
  <c r="AU8" i="4" s="1"/>
  <c r="AT7" i="4"/>
  <c r="AU7" i="4" s="1"/>
  <c r="AT6" i="4"/>
  <c r="AU6" i="4" s="1"/>
  <c r="AT5" i="4"/>
  <c r="AU5" i="4" s="1"/>
  <c r="AT4" i="4"/>
  <c r="AP53" i="4"/>
  <c r="AQ52" i="4"/>
  <c r="AR52" i="4" s="1"/>
  <c r="AQ51" i="4"/>
  <c r="AR51" i="4" s="1"/>
  <c r="AQ50" i="4"/>
  <c r="AR50" i="4" s="1"/>
  <c r="AQ49" i="4"/>
  <c r="AR49" i="4" s="1"/>
  <c r="AQ48" i="4"/>
  <c r="AR48" i="4" s="1"/>
  <c r="AQ47" i="4"/>
  <c r="AR47" i="4" s="1"/>
  <c r="AQ46" i="4"/>
  <c r="AR46" i="4" s="1"/>
  <c r="AQ45" i="4"/>
  <c r="AR45" i="4" s="1"/>
  <c r="AQ44" i="4"/>
  <c r="AR44" i="4" s="1"/>
  <c r="AQ43" i="4"/>
  <c r="AR43" i="4" s="1"/>
  <c r="AQ42" i="4"/>
  <c r="AR42" i="4" s="1"/>
  <c r="AQ41" i="4"/>
  <c r="AR41" i="4" s="1"/>
  <c r="AQ40" i="4"/>
  <c r="AR40" i="4" s="1"/>
  <c r="AQ39" i="4"/>
  <c r="AR39" i="4" s="1"/>
  <c r="AQ38" i="4"/>
  <c r="AR38" i="4" s="1"/>
  <c r="AQ37" i="4"/>
  <c r="AR37" i="4" s="1"/>
  <c r="AQ36" i="4"/>
  <c r="AR36" i="4" s="1"/>
  <c r="AQ35" i="4"/>
  <c r="AR35" i="4" s="1"/>
  <c r="AQ34" i="4"/>
  <c r="AR34" i="4" s="1"/>
  <c r="AQ33" i="4"/>
  <c r="AR33" i="4" s="1"/>
  <c r="AQ32" i="4"/>
  <c r="AR32" i="4" s="1"/>
  <c r="AQ31" i="4"/>
  <c r="AR31" i="4" s="1"/>
  <c r="AQ30" i="4"/>
  <c r="AR30" i="4" s="1"/>
  <c r="AQ29" i="4"/>
  <c r="AR29" i="4" s="1"/>
  <c r="AQ28" i="4"/>
  <c r="AR28" i="4" s="1"/>
  <c r="AQ27" i="4"/>
  <c r="AR27" i="4" s="1"/>
  <c r="AQ26" i="4"/>
  <c r="AR26" i="4" s="1"/>
  <c r="AQ25" i="4"/>
  <c r="AR25" i="4" s="1"/>
  <c r="AQ24" i="4"/>
  <c r="AR24" i="4" s="1"/>
  <c r="AQ23" i="4"/>
  <c r="AR23" i="4" s="1"/>
  <c r="AQ22" i="4"/>
  <c r="AR22" i="4" s="1"/>
  <c r="AQ21" i="4"/>
  <c r="AR21" i="4" s="1"/>
  <c r="AQ20" i="4"/>
  <c r="AR20" i="4" s="1"/>
  <c r="AQ19" i="4"/>
  <c r="AR19" i="4" s="1"/>
  <c r="AQ18" i="4"/>
  <c r="AR18" i="4" s="1"/>
  <c r="AQ17" i="4"/>
  <c r="AR17" i="4" s="1"/>
  <c r="AQ16" i="4"/>
  <c r="AR16" i="4" s="1"/>
  <c r="AQ15" i="4"/>
  <c r="AR15" i="4" s="1"/>
  <c r="AQ14" i="4"/>
  <c r="AR14" i="4" s="1"/>
  <c r="AQ13" i="4"/>
  <c r="AR13" i="4" s="1"/>
  <c r="AQ12" i="4"/>
  <c r="AR12" i="4" s="1"/>
  <c r="AQ11" i="4"/>
  <c r="AR11" i="4" s="1"/>
  <c r="AQ10" i="4"/>
  <c r="AR10" i="4" s="1"/>
  <c r="AQ9" i="4"/>
  <c r="AR9" i="4" s="1"/>
  <c r="AQ8" i="4"/>
  <c r="AR8" i="4" s="1"/>
  <c r="AQ7" i="4"/>
  <c r="AR7" i="4" s="1"/>
  <c r="AQ6" i="4"/>
  <c r="AR6" i="4" s="1"/>
  <c r="AQ5" i="4"/>
  <c r="AR5" i="4" s="1"/>
  <c r="AQ4" i="4"/>
  <c r="AR4" i="4" s="1"/>
  <c r="AM53" i="4"/>
  <c r="AN52" i="4"/>
  <c r="AO52" i="4" s="1"/>
  <c r="AN51" i="4"/>
  <c r="AO51" i="4" s="1"/>
  <c r="AN50" i="4"/>
  <c r="AO50" i="4" s="1"/>
  <c r="AN49" i="4"/>
  <c r="AO49" i="4" s="1"/>
  <c r="AN48" i="4"/>
  <c r="AO48" i="4" s="1"/>
  <c r="AN47" i="4"/>
  <c r="AO47" i="4" s="1"/>
  <c r="AN46" i="4"/>
  <c r="AO46" i="4" s="1"/>
  <c r="AN45" i="4"/>
  <c r="AO45" i="4" s="1"/>
  <c r="AN44" i="4"/>
  <c r="AO44" i="4" s="1"/>
  <c r="AN43" i="4"/>
  <c r="AO43" i="4" s="1"/>
  <c r="AN42" i="4"/>
  <c r="AO42" i="4" s="1"/>
  <c r="AN41" i="4"/>
  <c r="AO41" i="4" s="1"/>
  <c r="AN40" i="4"/>
  <c r="AO40" i="4" s="1"/>
  <c r="AN39" i="4"/>
  <c r="AO39" i="4" s="1"/>
  <c r="AN38" i="4"/>
  <c r="AO38" i="4" s="1"/>
  <c r="AN37" i="4"/>
  <c r="AO37" i="4" s="1"/>
  <c r="AN36" i="4"/>
  <c r="AO36" i="4" s="1"/>
  <c r="AN35" i="4"/>
  <c r="AO35" i="4" s="1"/>
  <c r="AN34" i="4"/>
  <c r="AO34" i="4" s="1"/>
  <c r="AN33" i="4"/>
  <c r="AO33" i="4" s="1"/>
  <c r="AN32" i="4"/>
  <c r="AO32" i="4" s="1"/>
  <c r="AN31" i="4"/>
  <c r="AO31" i="4" s="1"/>
  <c r="AN30" i="4"/>
  <c r="AO30" i="4" s="1"/>
  <c r="AN29" i="4"/>
  <c r="AO29" i="4" s="1"/>
  <c r="AN28" i="4"/>
  <c r="AO28" i="4" s="1"/>
  <c r="AN27" i="4"/>
  <c r="AO27" i="4" s="1"/>
  <c r="AN26" i="4"/>
  <c r="AO26" i="4" s="1"/>
  <c r="AN25" i="4"/>
  <c r="AO25" i="4" s="1"/>
  <c r="AN24" i="4"/>
  <c r="AO24" i="4" s="1"/>
  <c r="AN23" i="4"/>
  <c r="AO23" i="4" s="1"/>
  <c r="AN22" i="4"/>
  <c r="AO22" i="4" s="1"/>
  <c r="AN21" i="4"/>
  <c r="AO21" i="4" s="1"/>
  <c r="AN20" i="4"/>
  <c r="AO20" i="4" s="1"/>
  <c r="AN19" i="4"/>
  <c r="AO19" i="4" s="1"/>
  <c r="AN18" i="4"/>
  <c r="AO18" i="4" s="1"/>
  <c r="AN17" i="4"/>
  <c r="AO17" i="4" s="1"/>
  <c r="AN16" i="4"/>
  <c r="AO16" i="4" s="1"/>
  <c r="AN15" i="4"/>
  <c r="AO15" i="4" s="1"/>
  <c r="AN14" i="4"/>
  <c r="AO14" i="4" s="1"/>
  <c r="AN13" i="4"/>
  <c r="AO13" i="4" s="1"/>
  <c r="AN12" i="4"/>
  <c r="AO12" i="4" s="1"/>
  <c r="AN11" i="4"/>
  <c r="AO11" i="4" s="1"/>
  <c r="AN10" i="4"/>
  <c r="AO10" i="4" s="1"/>
  <c r="AN9" i="4"/>
  <c r="AO9" i="4" s="1"/>
  <c r="AN8" i="4"/>
  <c r="AO8" i="4" s="1"/>
  <c r="AN7" i="4"/>
  <c r="AO7" i="4" s="1"/>
  <c r="AN6" i="4"/>
  <c r="AO6" i="4" s="1"/>
  <c r="AN5" i="4"/>
  <c r="AO5" i="4" s="1"/>
  <c r="AN4" i="4"/>
  <c r="AO4" i="4" s="1"/>
  <c r="AJ53" i="4"/>
  <c r="AK52" i="4"/>
  <c r="AK51" i="4"/>
  <c r="AK50" i="4"/>
  <c r="AK49" i="4"/>
  <c r="AK48" i="4"/>
  <c r="AK47" i="4"/>
  <c r="AK46" i="4"/>
  <c r="AK45" i="4"/>
  <c r="AK44" i="4"/>
  <c r="AK43" i="4"/>
  <c r="AK42" i="4"/>
  <c r="AK41" i="4"/>
  <c r="AK40" i="4"/>
  <c r="AK39" i="4"/>
  <c r="AK38" i="4"/>
  <c r="AK37" i="4"/>
  <c r="AK36" i="4"/>
  <c r="AK35" i="4"/>
  <c r="AK34" i="4"/>
  <c r="AK33" i="4"/>
  <c r="AK32" i="4"/>
  <c r="AK31" i="4"/>
  <c r="AK30" i="4"/>
  <c r="AK29" i="4"/>
  <c r="AK28" i="4"/>
  <c r="AK27" i="4"/>
  <c r="AK26" i="4"/>
  <c r="AK25" i="4"/>
  <c r="AK24" i="4"/>
  <c r="AK23" i="4"/>
  <c r="AK22" i="4"/>
  <c r="AK21" i="4"/>
  <c r="AK20" i="4"/>
  <c r="AK19" i="4"/>
  <c r="AK18" i="4"/>
  <c r="AK17" i="4"/>
  <c r="AK16" i="4"/>
  <c r="AK15" i="4"/>
  <c r="AK14" i="4"/>
  <c r="AK13" i="4"/>
  <c r="AK12" i="4"/>
  <c r="AK11" i="4"/>
  <c r="AK10" i="4"/>
  <c r="AK9" i="4"/>
  <c r="AK8" i="4"/>
  <c r="AK7" i="4"/>
  <c r="AK6" i="4"/>
  <c r="AK5" i="4"/>
  <c r="AG53" i="4"/>
  <c r="AH52" i="4"/>
  <c r="AI52" i="4" s="1"/>
  <c r="AH51" i="4"/>
  <c r="AI51" i="4" s="1"/>
  <c r="AH50" i="4"/>
  <c r="AI50" i="4" s="1"/>
  <c r="AH49" i="4"/>
  <c r="AI49" i="4" s="1"/>
  <c r="AH48" i="4"/>
  <c r="AI48" i="4" s="1"/>
  <c r="AH47" i="4"/>
  <c r="AI47" i="4" s="1"/>
  <c r="AH46" i="4"/>
  <c r="AI46" i="4" s="1"/>
  <c r="AH45" i="4"/>
  <c r="AI45" i="4" s="1"/>
  <c r="AH44" i="4"/>
  <c r="AI44" i="4" s="1"/>
  <c r="AH43" i="4"/>
  <c r="AI43" i="4" s="1"/>
  <c r="AH42" i="4"/>
  <c r="AI42" i="4" s="1"/>
  <c r="AH41" i="4"/>
  <c r="AI41" i="4" s="1"/>
  <c r="AH40" i="4"/>
  <c r="AI40" i="4" s="1"/>
  <c r="AH39" i="4"/>
  <c r="AI39" i="4" s="1"/>
  <c r="AH38" i="4"/>
  <c r="AI38" i="4" s="1"/>
  <c r="AH37" i="4"/>
  <c r="AI37" i="4" s="1"/>
  <c r="AH36" i="4"/>
  <c r="AI36" i="4" s="1"/>
  <c r="AH35" i="4"/>
  <c r="AI35" i="4" s="1"/>
  <c r="AH34" i="4"/>
  <c r="AI34" i="4" s="1"/>
  <c r="AH33" i="4"/>
  <c r="AI33" i="4" s="1"/>
  <c r="AH32" i="4"/>
  <c r="AI32" i="4" s="1"/>
  <c r="AH31" i="4"/>
  <c r="AI31" i="4" s="1"/>
  <c r="AH30" i="4"/>
  <c r="AI30" i="4" s="1"/>
  <c r="AH29" i="4"/>
  <c r="AI29" i="4" s="1"/>
  <c r="AH28" i="4"/>
  <c r="AI28" i="4" s="1"/>
  <c r="AH27" i="4"/>
  <c r="AI27" i="4" s="1"/>
  <c r="AH26" i="4"/>
  <c r="AI26" i="4" s="1"/>
  <c r="AH25" i="4"/>
  <c r="AI25" i="4" s="1"/>
  <c r="AH24" i="4"/>
  <c r="AI24" i="4" s="1"/>
  <c r="AH23" i="4"/>
  <c r="AI23" i="4" s="1"/>
  <c r="AH22" i="4"/>
  <c r="AI22" i="4" s="1"/>
  <c r="AH21" i="4"/>
  <c r="AI21" i="4" s="1"/>
  <c r="AH20" i="4"/>
  <c r="AI20" i="4" s="1"/>
  <c r="AH19" i="4"/>
  <c r="AI19" i="4" s="1"/>
  <c r="AH18" i="4"/>
  <c r="AI18" i="4" s="1"/>
  <c r="AH17" i="4"/>
  <c r="AI17" i="4" s="1"/>
  <c r="AH16" i="4"/>
  <c r="AI16" i="4" s="1"/>
  <c r="AH15" i="4"/>
  <c r="AI15" i="4" s="1"/>
  <c r="AH14" i="4"/>
  <c r="AI14" i="4" s="1"/>
  <c r="AH13" i="4"/>
  <c r="AI13" i="4" s="1"/>
  <c r="AH12" i="4"/>
  <c r="AI12" i="4" s="1"/>
  <c r="AH11" i="4"/>
  <c r="AI11" i="4" s="1"/>
  <c r="AH10" i="4"/>
  <c r="AI10" i="4" s="1"/>
  <c r="AH9" i="4"/>
  <c r="AI9" i="4" s="1"/>
  <c r="AH8" i="4"/>
  <c r="AI8" i="4" s="1"/>
  <c r="AH7" i="4"/>
  <c r="AI7" i="4" s="1"/>
  <c r="AH6" i="4"/>
  <c r="AI6" i="4" s="1"/>
  <c r="AH5" i="4"/>
  <c r="AI5" i="4" s="1"/>
  <c r="AH4" i="4"/>
  <c r="AD53" i="4"/>
  <c r="AE52" i="4"/>
  <c r="AF52" i="4" s="1"/>
  <c r="AE51" i="4"/>
  <c r="AF51" i="4" s="1"/>
  <c r="AE50" i="4"/>
  <c r="AF50" i="4" s="1"/>
  <c r="AE49" i="4"/>
  <c r="AF49" i="4" s="1"/>
  <c r="AE48" i="4"/>
  <c r="AF48" i="4" s="1"/>
  <c r="AE47" i="4"/>
  <c r="AF47" i="4" s="1"/>
  <c r="AE46" i="4"/>
  <c r="AF46" i="4" s="1"/>
  <c r="AE45" i="4"/>
  <c r="AF45" i="4" s="1"/>
  <c r="AE44" i="4"/>
  <c r="AF44" i="4" s="1"/>
  <c r="AE43" i="4"/>
  <c r="AF43" i="4" s="1"/>
  <c r="AE42" i="4"/>
  <c r="AF42" i="4" s="1"/>
  <c r="AE41" i="4"/>
  <c r="AF41" i="4" s="1"/>
  <c r="AE40" i="4"/>
  <c r="AF40" i="4" s="1"/>
  <c r="AE39" i="4"/>
  <c r="AF39" i="4" s="1"/>
  <c r="AE38" i="4"/>
  <c r="AF38" i="4" s="1"/>
  <c r="AE37" i="4"/>
  <c r="AF37" i="4" s="1"/>
  <c r="AE36" i="4"/>
  <c r="AF36" i="4" s="1"/>
  <c r="AE35" i="4"/>
  <c r="AF35" i="4" s="1"/>
  <c r="AE34" i="4"/>
  <c r="AF34" i="4" s="1"/>
  <c r="AE33" i="4"/>
  <c r="AF33" i="4" s="1"/>
  <c r="AE32" i="4"/>
  <c r="AF32" i="4" s="1"/>
  <c r="AE31" i="4"/>
  <c r="AF31" i="4" s="1"/>
  <c r="AE30" i="4"/>
  <c r="AF30" i="4" s="1"/>
  <c r="AE29" i="4"/>
  <c r="AF29" i="4" s="1"/>
  <c r="AE28" i="4"/>
  <c r="AF28" i="4" s="1"/>
  <c r="AE27" i="4"/>
  <c r="AF27" i="4" s="1"/>
  <c r="AE26" i="4"/>
  <c r="AF26" i="4" s="1"/>
  <c r="AE25" i="4"/>
  <c r="AF25" i="4" s="1"/>
  <c r="AE24" i="4"/>
  <c r="AF24" i="4" s="1"/>
  <c r="AE23" i="4"/>
  <c r="AF23" i="4" s="1"/>
  <c r="AE22" i="4"/>
  <c r="AF22" i="4" s="1"/>
  <c r="AE21" i="4"/>
  <c r="AF21" i="4" s="1"/>
  <c r="AE20" i="4"/>
  <c r="AF20" i="4" s="1"/>
  <c r="AE19" i="4"/>
  <c r="AF19" i="4" s="1"/>
  <c r="AE18" i="4"/>
  <c r="AF18" i="4" s="1"/>
  <c r="AE17" i="4"/>
  <c r="AF17" i="4" s="1"/>
  <c r="AE16" i="4"/>
  <c r="AF16" i="4" s="1"/>
  <c r="AE15" i="4"/>
  <c r="AF15" i="4" s="1"/>
  <c r="AE14" i="4"/>
  <c r="AF14" i="4" s="1"/>
  <c r="AE13" i="4"/>
  <c r="AF13" i="4" s="1"/>
  <c r="AE12" i="4"/>
  <c r="AF12" i="4" s="1"/>
  <c r="AE11" i="4"/>
  <c r="AF11" i="4" s="1"/>
  <c r="AE10" i="4"/>
  <c r="AF10" i="4" s="1"/>
  <c r="AE9" i="4"/>
  <c r="AF9" i="4" s="1"/>
  <c r="AE8" i="4"/>
  <c r="AF8" i="4" s="1"/>
  <c r="AE7" i="4"/>
  <c r="AF7" i="4" s="1"/>
  <c r="AE6" i="4"/>
  <c r="AF6" i="4" s="1"/>
  <c r="AE5" i="4"/>
  <c r="AF5" i="4" s="1"/>
  <c r="AE4" i="4"/>
  <c r="AA53" i="4"/>
  <c r="AB52" i="4"/>
  <c r="AC52" i="4" s="1"/>
  <c r="AB51" i="4"/>
  <c r="AC51" i="4" s="1"/>
  <c r="AB50" i="4"/>
  <c r="AC50" i="4" s="1"/>
  <c r="AB49" i="4"/>
  <c r="AC49" i="4" s="1"/>
  <c r="AB48" i="4"/>
  <c r="AC48" i="4" s="1"/>
  <c r="AB47" i="4"/>
  <c r="AC47" i="4" s="1"/>
  <c r="AB46" i="4"/>
  <c r="AC46" i="4" s="1"/>
  <c r="AB45" i="4"/>
  <c r="AC45" i="4" s="1"/>
  <c r="AB44" i="4"/>
  <c r="AC44" i="4" s="1"/>
  <c r="AB43" i="4"/>
  <c r="AC43" i="4" s="1"/>
  <c r="AB42" i="4"/>
  <c r="AC42" i="4" s="1"/>
  <c r="AB41" i="4"/>
  <c r="AC41" i="4" s="1"/>
  <c r="AB40" i="4"/>
  <c r="AC40" i="4" s="1"/>
  <c r="AB39" i="4"/>
  <c r="AC39" i="4" s="1"/>
  <c r="AB38" i="4"/>
  <c r="AC38" i="4" s="1"/>
  <c r="AB37" i="4"/>
  <c r="AC37" i="4" s="1"/>
  <c r="AB36" i="4"/>
  <c r="AC36" i="4" s="1"/>
  <c r="AB35" i="4"/>
  <c r="AC35" i="4" s="1"/>
  <c r="AB34" i="4"/>
  <c r="AC34" i="4" s="1"/>
  <c r="AB33" i="4"/>
  <c r="AC33" i="4" s="1"/>
  <c r="AB32" i="4"/>
  <c r="AC32" i="4" s="1"/>
  <c r="AB31" i="4"/>
  <c r="AC31" i="4" s="1"/>
  <c r="AB30" i="4"/>
  <c r="AC30" i="4" s="1"/>
  <c r="AB29" i="4"/>
  <c r="AC29" i="4" s="1"/>
  <c r="AB28" i="4"/>
  <c r="AC28" i="4" s="1"/>
  <c r="AB27" i="4"/>
  <c r="AC27" i="4" s="1"/>
  <c r="AB26" i="4"/>
  <c r="AC26" i="4" s="1"/>
  <c r="AB25" i="4"/>
  <c r="AC25" i="4" s="1"/>
  <c r="AB24" i="4"/>
  <c r="AC24" i="4" s="1"/>
  <c r="AB23" i="4"/>
  <c r="AC23" i="4" s="1"/>
  <c r="AB22" i="4"/>
  <c r="AC22" i="4" s="1"/>
  <c r="AB21" i="4"/>
  <c r="AC21" i="4" s="1"/>
  <c r="AB20" i="4"/>
  <c r="AC20" i="4" s="1"/>
  <c r="AB19" i="4"/>
  <c r="AC19" i="4" s="1"/>
  <c r="AB18" i="4"/>
  <c r="AC18" i="4" s="1"/>
  <c r="AB17" i="4"/>
  <c r="AC17" i="4" s="1"/>
  <c r="AB16" i="4"/>
  <c r="AC16" i="4" s="1"/>
  <c r="AB15" i="4"/>
  <c r="AC15" i="4" s="1"/>
  <c r="AB14" i="4"/>
  <c r="AC14" i="4" s="1"/>
  <c r="AB13" i="4"/>
  <c r="AC13" i="4" s="1"/>
  <c r="AB12" i="4"/>
  <c r="AC12" i="4" s="1"/>
  <c r="AB11" i="4"/>
  <c r="AC11" i="4" s="1"/>
  <c r="AB10" i="4"/>
  <c r="AC10" i="4" s="1"/>
  <c r="AB9" i="4"/>
  <c r="AC9" i="4" s="1"/>
  <c r="AB8" i="4"/>
  <c r="AC8" i="4" s="1"/>
  <c r="AB7" i="4"/>
  <c r="AC7" i="4" s="1"/>
  <c r="AB6" i="4"/>
  <c r="AC6" i="4" s="1"/>
  <c r="AB5" i="4"/>
  <c r="AC5" i="4" s="1"/>
  <c r="AB4" i="4"/>
  <c r="AC4" i="4" s="1"/>
  <c r="X53" i="4"/>
  <c r="Y52" i="4"/>
  <c r="Z52" i="4" s="1"/>
  <c r="Y51" i="4"/>
  <c r="Z51" i="4" s="1"/>
  <c r="Y50" i="4"/>
  <c r="Z50" i="4" s="1"/>
  <c r="Y49" i="4"/>
  <c r="Z49" i="4" s="1"/>
  <c r="Y48" i="4"/>
  <c r="Z48" i="4" s="1"/>
  <c r="Y47" i="4"/>
  <c r="Z47" i="4" s="1"/>
  <c r="Y46" i="4"/>
  <c r="Z46" i="4" s="1"/>
  <c r="Y45" i="4"/>
  <c r="Z45" i="4" s="1"/>
  <c r="Y44" i="4"/>
  <c r="Z44" i="4" s="1"/>
  <c r="Y43" i="4"/>
  <c r="Z43" i="4" s="1"/>
  <c r="Y42" i="4"/>
  <c r="Z42" i="4" s="1"/>
  <c r="Y41" i="4"/>
  <c r="Z41" i="4" s="1"/>
  <c r="Y40" i="4"/>
  <c r="Z40" i="4" s="1"/>
  <c r="Y39" i="4"/>
  <c r="Z39" i="4" s="1"/>
  <c r="Y38" i="4"/>
  <c r="Z38" i="4" s="1"/>
  <c r="Y37" i="4"/>
  <c r="Z37" i="4" s="1"/>
  <c r="Y36" i="4"/>
  <c r="Z36" i="4" s="1"/>
  <c r="Y35" i="4"/>
  <c r="Z35" i="4" s="1"/>
  <c r="Y34" i="4"/>
  <c r="Z34" i="4" s="1"/>
  <c r="Y33" i="4"/>
  <c r="Z33" i="4" s="1"/>
  <c r="Y32" i="4"/>
  <c r="Z32" i="4" s="1"/>
  <c r="Y31" i="4"/>
  <c r="Z31" i="4" s="1"/>
  <c r="Y30" i="4"/>
  <c r="Z30" i="4" s="1"/>
  <c r="Y29" i="4"/>
  <c r="Z29" i="4" s="1"/>
  <c r="Y28" i="4"/>
  <c r="Z28" i="4" s="1"/>
  <c r="Y27" i="4"/>
  <c r="Z27" i="4" s="1"/>
  <c r="Y26" i="4"/>
  <c r="Z26" i="4" s="1"/>
  <c r="Y25" i="4"/>
  <c r="Z25" i="4" s="1"/>
  <c r="Y24" i="4"/>
  <c r="Z24" i="4" s="1"/>
  <c r="Y23" i="4"/>
  <c r="Z23" i="4" s="1"/>
  <c r="Y22" i="4"/>
  <c r="Z22" i="4" s="1"/>
  <c r="Y21" i="4"/>
  <c r="Z21" i="4" s="1"/>
  <c r="Y20" i="4"/>
  <c r="Z20" i="4" s="1"/>
  <c r="Y19" i="4"/>
  <c r="Z19" i="4" s="1"/>
  <c r="Y18" i="4"/>
  <c r="Z18" i="4" s="1"/>
  <c r="Y17" i="4"/>
  <c r="Z17" i="4" s="1"/>
  <c r="Y16" i="4"/>
  <c r="Z16" i="4" s="1"/>
  <c r="Y15" i="4"/>
  <c r="Z15" i="4" s="1"/>
  <c r="Y14" i="4"/>
  <c r="Z14" i="4" s="1"/>
  <c r="Y13" i="4"/>
  <c r="Z13" i="4" s="1"/>
  <c r="Y12" i="4"/>
  <c r="Z12" i="4" s="1"/>
  <c r="Y11" i="4"/>
  <c r="Z11" i="4" s="1"/>
  <c r="Y10" i="4"/>
  <c r="Z10" i="4" s="1"/>
  <c r="Y9" i="4"/>
  <c r="Z9" i="4" s="1"/>
  <c r="Y8" i="4"/>
  <c r="Z8" i="4" s="1"/>
  <c r="Y7" i="4"/>
  <c r="Z7" i="4" s="1"/>
  <c r="Y6" i="4"/>
  <c r="Z6" i="4" s="1"/>
  <c r="Y5" i="4"/>
  <c r="Z5" i="4" s="1"/>
  <c r="Y4" i="4"/>
  <c r="U53" i="4"/>
  <c r="V52" i="4"/>
  <c r="W52" i="4" s="1"/>
  <c r="V51" i="4"/>
  <c r="W51" i="4" s="1"/>
  <c r="V50" i="4"/>
  <c r="W50" i="4" s="1"/>
  <c r="V49" i="4"/>
  <c r="W49" i="4" s="1"/>
  <c r="V48" i="4"/>
  <c r="W48" i="4" s="1"/>
  <c r="V47" i="4"/>
  <c r="W47" i="4" s="1"/>
  <c r="V46" i="4"/>
  <c r="W46" i="4" s="1"/>
  <c r="V45" i="4"/>
  <c r="W45" i="4" s="1"/>
  <c r="V44" i="4"/>
  <c r="W44" i="4" s="1"/>
  <c r="V43" i="4"/>
  <c r="W43" i="4" s="1"/>
  <c r="V42" i="4"/>
  <c r="W42" i="4" s="1"/>
  <c r="V41" i="4"/>
  <c r="W41" i="4" s="1"/>
  <c r="V40" i="4"/>
  <c r="W40" i="4" s="1"/>
  <c r="V39" i="4"/>
  <c r="W39" i="4" s="1"/>
  <c r="V38" i="4"/>
  <c r="W38" i="4" s="1"/>
  <c r="V37" i="4"/>
  <c r="W37" i="4" s="1"/>
  <c r="V36" i="4"/>
  <c r="W36" i="4" s="1"/>
  <c r="V35" i="4"/>
  <c r="W35" i="4" s="1"/>
  <c r="V34" i="4"/>
  <c r="W34" i="4" s="1"/>
  <c r="V33" i="4"/>
  <c r="W33" i="4" s="1"/>
  <c r="V32" i="4"/>
  <c r="W32" i="4" s="1"/>
  <c r="V31" i="4"/>
  <c r="W31" i="4" s="1"/>
  <c r="V30" i="4"/>
  <c r="W30" i="4" s="1"/>
  <c r="V29" i="4"/>
  <c r="W29" i="4" s="1"/>
  <c r="V28" i="4"/>
  <c r="W28" i="4" s="1"/>
  <c r="V27" i="4"/>
  <c r="W27" i="4" s="1"/>
  <c r="V26" i="4"/>
  <c r="W26" i="4" s="1"/>
  <c r="V25" i="4"/>
  <c r="W25" i="4" s="1"/>
  <c r="V24" i="4"/>
  <c r="W24" i="4" s="1"/>
  <c r="V23" i="4"/>
  <c r="W23" i="4" s="1"/>
  <c r="V22" i="4"/>
  <c r="W22" i="4" s="1"/>
  <c r="V21" i="4"/>
  <c r="W21" i="4" s="1"/>
  <c r="V20" i="4"/>
  <c r="W20" i="4" s="1"/>
  <c r="V19" i="4"/>
  <c r="W19" i="4" s="1"/>
  <c r="V18" i="4"/>
  <c r="W18" i="4" s="1"/>
  <c r="V17" i="4"/>
  <c r="W17" i="4" s="1"/>
  <c r="V16" i="4"/>
  <c r="W16" i="4" s="1"/>
  <c r="V15" i="4"/>
  <c r="W15" i="4" s="1"/>
  <c r="V14" i="4"/>
  <c r="W14" i="4" s="1"/>
  <c r="V13" i="4"/>
  <c r="W13" i="4" s="1"/>
  <c r="V12" i="4"/>
  <c r="W12" i="4" s="1"/>
  <c r="V11" i="4"/>
  <c r="W11" i="4" s="1"/>
  <c r="V10" i="4"/>
  <c r="W10" i="4" s="1"/>
  <c r="V9" i="4"/>
  <c r="W9" i="4" s="1"/>
  <c r="V8" i="4"/>
  <c r="W8" i="4" s="1"/>
  <c r="V7" i="4"/>
  <c r="W7" i="4" s="1"/>
  <c r="V6" i="4"/>
  <c r="W6" i="4" s="1"/>
  <c r="V5" i="4"/>
  <c r="W5" i="4" s="1"/>
  <c r="V4" i="4"/>
  <c r="R53" i="4"/>
  <c r="S52" i="4"/>
  <c r="T52" i="4" s="1"/>
  <c r="S51" i="4"/>
  <c r="T51" i="4" s="1"/>
  <c r="S50" i="4"/>
  <c r="T50" i="4" s="1"/>
  <c r="S49" i="4"/>
  <c r="T49" i="4" s="1"/>
  <c r="S48" i="4"/>
  <c r="T48" i="4" s="1"/>
  <c r="S47" i="4"/>
  <c r="T47" i="4" s="1"/>
  <c r="S46" i="4"/>
  <c r="T46" i="4" s="1"/>
  <c r="S45" i="4"/>
  <c r="T45" i="4" s="1"/>
  <c r="S44" i="4"/>
  <c r="T44" i="4" s="1"/>
  <c r="S43" i="4"/>
  <c r="T43" i="4" s="1"/>
  <c r="S42" i="4"/>
  <c r="T42" i="4" s="1"/>
  <c r="S41" i="4"/>
  <c r="T41" i="4" s="1"/>
  <c r="S40" i="4"/>
  <c r="T40" i="4" s="1"/>
  <c r="S39" i="4"/>
  <c r="T39" i="4" s="1"/>
  <c r="S38" i="4"/>
  <c r="T38" i="4" s="1"/>
  <c r="S37" i="4"/>
  <c r="T37" i="4" s="1"/>
  <c r="S36" i="4"/>
  <c r="T36" i="4" s="1"/>
  <c r="S35" i="4"/>
  <c r="T35" i="4" s="1"/>
  <c r="S34" i="4"/>
  <c r="T34" i="4" s="1"/>
  <c r="S33" i="4"/>
  <c r="T33" i="4" s="1"/>
  <c r="S32" i="4"/>
  <c r="T32" i="4" s="1"/>
  <c r="S31" i="4"/>
  <c r="T31" i="4" s="1"/>
  <c r="S30" i="4"/>
  <c r="T30" i="4" s="1"/>
  <c r="S29" i="4"/>
  <c r="T29" i="4" s="1"/>
  <c r="S28" i="4"/>
  <c r="T28" i="4" s="1"/>
  <c r="S27" i="4"/>
  <c r="T27" i="4" s="1"/>
  <c r="S26" i="4"/>
  <c r="T26" i="4" s="1"/>
  <c r="S25" i="4"/>
  <c r="T25" i="4" s="1"/>
  <c r="S24" i="4"/>
  <c r="T24" i="4" s="1"/>
  <c r="S23" i="4"/>
  <c r="T23" i="4" s="1"/>
  <c r="S22" i="4"/>
  <c r="T22" i="4" s="1"/>
  <c r="S21" i="4"/>
  <c r="T21" i="4" s="1"/>
  <c r="S20" i="4"/>
  <c r="T20" i="4" s="1"/>
  <c r="S19" i="4"/>
  <c r="T19" i="4" s="1"/>
  <c r="S18" i="4"/>
  <c r="T18" i="4" s="1"/>
  <c r="S17" i="4"/>
  <c r="T17" i="4" s="1"/>
  <c r="S16" i="4"/>
  <c r="T16" i="4" s="1"/>
  <c r="S15" i="4"/>
  <c r="T15" i="4" s="1"/>
  <c r="S14" i="4"/>
  <c r="T14" i="4" s="1"/>
  <c r="S13" i="4"/>
  <c r="T13" i="4" s="1"/>
  <c r="S12" i="4"/>
  <c r="T12" i="4" s="1"/>
  <c r="S11" i="4"/>
  <c r="T11" i="4" s="1"/>
  <c r="S10" i="4"/>
  <c r="T10" i="4" s="1"/>
  <c r="S9" i="4"/>
  <c r="T9" i="4" s="1"/>
  <c r="S8" i="4"/>
  <c r="T8" i="4" s="1"/>
  <c r="S7" i="4"/>
  <c r="T7" i="4" s="1"/>
  <c r="S6" i="4"/>
  <c r="T6" i="4" s="1"/>
  <c r="S5" i="4"/>
  <c r="T5" i="4" s="1"/>
  <c r="S4" i="4"/>
  <c r="O53" i="4"/>
  <c r="P52" i="4"/>
  <c r="Q52" i="4" s="1"/>
  <c r="P51" i="4"/>
  <c r="Q51" i="4" s="1"/>
  <c r="P50" i="4"/>
  <c r="Q50" i="4" s="1"/>
  <c r="P49" i="4"/>
  <c r="Q49" i="4" s="1"/>
  <c r="P48" i="4"/>
  <c r="Q48" i="4" s="1"/>
  <c r="P47" i="4"/>
  <c r="Q47" i="4" s="1"/>
  <c r="P46" i="4"/>
  <c r="Q46" i="4" s="1"/>
  <c r="P45" i="4"/>
  <c r="Q45" i="4" s="1"/>
  <c r="P44" i="4"/>
  <c r="Q44" i="4" s="1"/>
  <c r="P43" i="4"/>
  <c r="Q43" i="4" s="1"/>
  <c r="P42" i="4"/>
  <c r="Q42" i="4" s="1"/>
  <c r="P41" i="4"/>
  <c r="Q41" i="4" s="1"/>
  <c r="P40" i="4"/>
  <c r="Q40" i="4" s="1"/>
  <c r="P39" i="4"/>
  <c r="Q39" i="4" s="1"/>
  <c r="P38" i="4"/>
  <c r="Q38" i="4" s="1"/>
  <c r="P37" i="4"/>
  <c r="Q37" i="4" s="1"/>
  <c r="P36" i="4"/>
  <c r="Q36" i="4" s="1"/>
  <c r="P35" i="4"/>
  <c r="Q35" i="4" s="1"/>
  <c r="P34" i="4"/>
  <c r="Q34" i="4" s="1"/>
  <c r="P33" i="4"/>
  <c r="Q33" i="4" s="1"/>
  <c r="P32" i="4"/>
  <c r="Q32" i="4" s="1"/>
  <c r="P31" i="4"/>
  <c r="Q31" i="4" s="1"/>
  <c r="P30" i="4"/>
  <c r="Q30" i="4" s="1"/>
  <c r="P29" i="4"/>
  <c r="Q29" i="4" s="1"/>
  <c r="P28" i="4"/>
  <c r="Q28" i="4" s="1"/>
  <c r="P27" i="4"/>
  <c r="Q27" i="4" s="1"/>
  <c r="P26" i="4"/>
  <c r="Q26" i="4" s="1"/>
  <c r="P25" i="4"/>
  <c r="Q25" i="4" s="1"/>
  <c r="P24" i="4"/>
  <c r="Q24" i="4" s="1"/>
  <c r="P23" i="4"/>
  <c r="Q23" i="4" s="1"/>
  <c r="P22" i="4"/>
  <c r="Q22" i="4" s="1"/>
  <c r="P21" i="4"/>
  <c r="Q21" i="4" s="1"/>
  <c r="P20" i="4"/>
  <c r="Q20" i="4" s="1"/>
  <c r="P19" i="4"/>
  <c r="Q19" i="4" s="1"/>
  <c r="P18" i="4"/>
  <c r="Q18" i="4" s="1"/>
  <c r="P17" i="4"/>
  <c r="Q17" i="4" s="1"/>
  <c r="P16" i="4"/>
  <c r="Q16" i="4" s="1"/>
  <c r="P15" i="4"/>
  <c r="Q15" i="4" s="1"/>
  <c r="P14" i="4"/>
  <c r="Q14" i="4" s="1"/>
  <c r="P13" i="4"/>
  <c r="Q13" i="4" s="1"/>
  <c r="P12" i="4"/>
  <c r="Q12" i="4" s="1"/>
  <c r="P11" i="4"/>
  <c r="Q11" i="4" s="1"/>
  <c r="P10" i="4"/>
  <c r="Q10" i="4" s="1"/>
  <c r="P9" i="4"/>
  <c r="Q9" i="4" s="1"/>
  <c r="P8" i="4"/>
  <c r="Q8" i="4" s="1"/>
  <c r="P7" i="4"/>
  <c r="Q7" i="4" s="1"/>
  <c r="P6" i="4"/>
  <c r="Q6" i="4" s="1"/>
  <c r="P5" i="4"/>
  <c r="Q5" i="4" s="1"/>
  <c r="P4" i="4"/>
  <c r="Q4" i="4" s="1"/>
  <c r="L53" i="4"/>
  <c r="M52" i="4"/>
  <c r="N52" i="4" s="1"/>
  <c r="M51" i="4"/>
  <c r="N51" i="4" s="1"/>
  <c r="M50" i="4"/>
  <c r="N50" i="4" s="1"/>
  <c r="M49" i="4"/>
  <c r="N49" i="4" s="1"/>
  <c r="M48" i="4"/>
  <c r="N48" i="4" s="1"/>
  <c r="M47" i="4"/>
  <c r="N47" i="4" s="1"/>
  <c r="M46" i="4"/>
  <c r="N46" i="4" s="1"/>
  <c r="M45" i="4"/>
  <c r="N45" i="4" s="1"/>
  <c r="M44" i="4"/>
  <c r="N44" i="4" s="1"/>
  <c r="M43" i="4"/>
  <c r="N43" i="4" s="1"/>
  <c r="M42" i="4"/>
  <c r="N42" i="4" s="1"/>
  <c r="M41" i="4"/>
  <c r="N41" i="4" s="1"/>
  <c r="M40" i="4"/>
  <c r="N40" i="4" s="1"/>
  <c r="M39" i="4"/>
  <c r="N39" i="4" s="1"/>
  <c r="M38" i="4"/>
  <c r="N38" i="4" s="1"/>
  <c r="M37" i="4"/>
  <c r="N37" i="4" s="1"/>
  <c r="M36" i="4"/>
  <c r="N36" i="4" s="1"/>
  <c r="M35" i="4"/>
  <c r="N35" i="4" s="1"/>
  <c r="M34" i="4"/>
  <c r="N34" i="4" s="1"/>
  <c r="M33" i="4"/>
  <c r="N33" i="4" s="1"/>
  <c r="M32" i="4"/>
  <c r="N32" i="4" s="1"/>
  <c r="M31" i="4"/>
  <c r="N31" i="4" s="1"/>
  <c r="M30" i="4"/>
  <c r="N30" i="4" s="1"/>
  <c r="M29" i="4"/>
  <c r="N29" i="4" s="1"/>
  <c r="M28" i="4"/>
  <c r="N28" i="4" s="1"/>
  <c r="M27" i="4"/>
  <c r="N27" i="4" s="1"/>
  <c r="M26" i="4"/>
  <c r="N26" i="4" s="1"/>
  <c r="M25" i="4"/>
  <c r="N25" i="4" s="1"/>
  <c r="M24" i="4"/>
  <c r="N24" i="4" s="1"/>
  <c r="M23" i="4"/>
  <c r="N23" i="4" s="1"/>
  <c r="M22" i="4"/>
  <c r="N22" i="4" s="1"/>
  <c r="M21" i="4"/>
  <c r="N21" i="4" s="1"/>
  <c r="M20" i="4"/>
  <c r="N20" i="4" s="1"/>
  <c r="M19" i="4"/>
  <c r="N19" i="4" s="1"/>
  <c r="M18" i="4"/>
  <c r="N18" i="4" s="1"/>
  <c r="M17" i="4"/>
  <c r="N17" i="4" s="1"/>
  <c r="M16" i="4"/>
  <c r="N16" i="4" s="1"/>
  <c r="M15" i="4"/>
  <c r="N15" i="4" s="1"/>
  <c r="M14" i="4"/>
  <c r="N14" i="4" s="1"/>
  <c r="M13" i="4"/>
  <c r="N13" i="4" s="1"/>
  <c r="M12" i="4"/>
  <c r="N12" i="4" s="1"/>
  <c r="M11" i="4"/>
  <c r="N11" i="4" s="1"/>
  <c r="M10" i="4"/>
  <c r="N10" i="4" s="1"/>
  <c r="M9" i="4"/>
  <c r="N9" i="4" s="1"/>
  <c r="M8" i="4"/>
  <c r="N8" i="4" s="1"/>
  <c r="M7" i="4"/>
  <c r="N7" i="4" s="1"/>
  <c r="M6" i="4"/>
  <c r="N6" i="4" s="1"/>
  <c r="M5" i="4"/>
  <c r="N5" i="4" s="1"/>
  <c r="M4" i="4"/>
  <c r="I53" i="4"/>
  <c r="J52" i="4"/>
  <c r="K52" i="4" s="1"/>
  <c r="J51" i="4"/>
  <c r="K51" i="4" s="1"/>
  <c r="J50" i="4"/>
  <c r="K50" i="4" s="1"/>
  <c r="J49" i="4"/>
  <c r="K49" i="4" s="1"/>
  <c r="J48" i="4"/>
  <c r="K48" i="4" s="1"/>
  <c r="J47" i="4"/>
  <c r="K47" i="4" s="1"/>
  <c r="J46" i="4"/>
  <c r="K46" i="4" s="1"/>
  <c r="J45" i="4"/>
  <c r="K45" i="4" s="1"/>
  <c r="J44" i="4"/>
  <c r="K44" i="4" s="1"/>
  <c r="J43" i="4"/>
  <c r="K43" i="4" s="1"/>
  <c r="J42" i="4"/>
  <c r="K42" i="4" s="1"/>
  <c r="J41" i="4"/>
  <c r="J40" i="4"/>
  <c r="K40" i="4" s="1"/>
  <c r="J39" i="4"/>
  <c r="K39" i="4" s="1"/>
  <c r="J38" i="4"/>
  <c r="K38" i="4" s="1"/>
  <c r="J37" i="4"/>
  <c r="K37" i="4" s="1"/>
  <c r="J36" i="4"/>
  <c r="K36" i="4" s="1"/>
  <c r="J35" i="4"/>
  <c r="K35" i="4" s="1"/>
  <c r="J34" i="4"/>
  <c r="K34" i="4" s="1"/>
  <c r="J33" i="4"/>
  <c r="K33" i="4" s="1"/>
  <c r="J32" i="4"/>
  <c r="K32" i="4" s="1"/>
  <c r="J31" i="4"/>
  <c r="K31" i="4" s="1"/>
  <c r="J30" i="4"/>
  <c r="K30" i="4" s="1"/>
  <c r="J29" i="4"/>
  <c r="K29" i="4" s="1"/>
  <c r="J28" i="4"/>
  <c r="K28" i="4" s="1"/>
  <c r="J27" i="4"/>
  <c r="K27" i="4" s="1"/>
  <c r="J26" i="4"/>
  <c r="K26" i="4" s="1"/>
  <c r="J25" i="4"/>
  <c r="K25" i="4" s="1"/>
  <c r="J24" i="4"/>
  <c r="K24" i="4" s="1"/>
  <c r="J23" i="4"/>
  <c r="K23" i="4" s="1"/>
  <c r="J22" i="4"/>
  <c r="K22" i="4" s="1"/>
  <c r="J21" i="4"/>
  <c r="K21" i="4" s="1"/>
  <c r="J20" i="4"/>
  <c r="K20" i="4" s="1"/>
  <c r="J19" i="4"/>
  <c r="K19" i="4" s="1"/>
  <c r="J18" i="4"/>
  <c r="K18" i="4" s="1"/>
  <c r="J17" i="4"/>
  <c r="K17" i="4" s="1"/>
  <c r="J16" i="4"/>
  <c r="K16" i="4" s="1"/>
  <c r="J15" i="4"/>
  <c r="K15" i="4" s="1"/>
  <c r="J14" i="4"/>
  <c r="K14" i="4" s="1"/>
  <c r="J13" i="4"/>
  <c r="K13" i="4" s="1"/>
  <c r="J12" i="4"/>
  <c r="K12" i="4" s="1"/>
  <c r="J11" i="4"/>
  <c r="K11" i="4" s="1"/>
  <c r="J10" i="4"/>
  <c r="K10" i="4" s="1"/>
  <c r="J9" i="4"/>
  <c r="K9" i="4" s="1"/>
  <c r="J8" i="4"/>
  <c r="K8" i="4" s="1"/>
  <c r="J7" i="4"/>
  <c r="K7" i="4" s="1"/>
  <c r="J6" i="4"/>
  <c r="K6" i="4" s="1"/>
  <c r="J5" i="4"/>
  <c r="K5" i="4" s="1"/>
  <c r="J4" i="4"/>
  <c r="K4" i="4" s="1"/>
  <c r="H41" i="4"/>
  <c r="H49" i="4"/>
  <c r="G5" i="4"/>
  <c r="H5" i="4" s="1"/>
  <c r="G6" i="4"/>
  <c r="H6" i="4" s="1"/>
  <c r="G7" i="4"/>
  <c r="H7" i="4" s="1"/>
  <c r="G8" i="4"/>
  <c r="H8" i="4" s="1"/>
  <c r="G9" i="4"/>
  <c r="H9" i="4" s="1"/>
  <c r="G10" i="4"/>
  <c r="H10" i="4" s="1"/>
  <c r="G11" i="4"/>
  <c r="H11" i="4" s="1"/>
  <c r="G12" i="4"/>
  <c r="H12" i="4" s="1"/>
  <c r="G13" i="4"/>
  <c r="H13" i="4" s="1"/>
  <c r="G14" i="4"/>
  <c r="H14" i="4" s="1"/>
  <c r="G15" i="4"/>
  <c r="H15" i="4" s="1"/>
  <c r="G16" i="4"/>
  <c r="H16" i="4" s="1"/>
  <c r="G17" i="4"/>
  <c r="H17" i="4" s="1"/>
  <c r="G18" i="4"/>
  <c r="H18" i="4" s="1"/>
  <c r="G19" i="4"/>
  <c r="H19" i="4" s="1"/>
  <c r="G20" i="4"/>
  <c r="H20" i="4" s="1"/>
  <c r="G21" i="4"/>
  <c r="H21" i="4" s="1"/>
  <c r="G22" i="4"/>
  <c r="H22" i="4" s="1"/>
  <c r="G23" i="4"/>
  <c r="H23" i="4" s="1"/>
  <c r="G24" i="4"/>
  <c r="H24" i="4" s="1"/>
  <c r="G25" i="4"/>
  <c r="H25" i="4" s="1"/>
  <c r="G26" i="4"/>
  <c r="H26" i="4" s="1"/>
  <c r="G27" i="4"/>
  <c r="H27" i="4" s="1"/>
  <c r="G28" i="4"/>
  <c r="H28" i="4" s="1"/>
  <c r="G29" i="4"/>
  <c r="H29" i="4" s="1"/>
  <c r="G30" i="4"/>
  <c r="H30" i="4" s="1"/>
  <c r="G31" i="4"/>
  <c r="H31" i="4" s="1"/>
  <c r="G32" i="4"/>
  <c r="H32" i="4" s="1"/>
  <c r="G33" i="4"/>
  <c r="H33" i="4" s="1"/>
  <c r="G34" i="4"/>
  <c r="H34" i="4" s="1"/>
  <c r="G35" i="4"/>
  <c r="H35" i="4" s="1"/>
  <c r="G36" i="4"/>
  <c r="H36" i="4" s="1"/>
  <c r="G37" i="4"/>
  <c r="H37" i="4" s="1"/>
  <c r="G38" i="4"/>
  <c r="H38" i="4" s="1"/>
  <c r="G39" i="4"/>
  <c r="H39" i="4" s="1"/>
  <c r="G40" i="4"/>
  <c r="H40" i="4" s="1"/>
  <c r="G41" i="4"/>
  <c r="G42" i="4"/>
  <c r="H42" i="4" s="1"/>
  <c r="G43" i="4"/>
  <c r="H43" i="4" s="1"/>
  <c r="G44" i="4"/>
  <c r="H44" i="4" s="1"/>
  <c r="G45" i="4"/>
  <c r="H45" i="4" s="1"/>
  <c r="G46" i="4"/>
  <c r="H46" i="4" s="1"/>
  <c r="G47" i="4"/>
  <c r="H47" i="4" s="1"/>
  <c r="G48" i="4"/>
  <c r="H48" i="4" s="1"/>
  <c r="G49" i="4"/>
  <c r="G50" i="4"/>
  <c r="H50" i="4" s="1"/>
  <c r="G51" i="4"/>
  <c r="H51" i="4" s="1"/>
  <c r="G52" i="4"/>
  <c r="H52" i="4" s="1"/>
  <c r="G4" i="4"/>
  <c r="H4" i="4" s="1"/>
  <c r="F53" i="4"/>
  <c r="V53" i="4" l="1"/>
  <c r="AT53" i="4"/>
  <c r="AE53" i="4"/>
  <c r="H53" i="4"/>
  <c r="Y53" i="4"/>
  <c r="S53" i="4"/>
  <c r="BM53" i="4"/>
  <c r="BM55" i="4" s="1"/>
  <c r="BM57" i="4" s="1"/>
  <c r="AH53" i="4"/>
  <c r="AZ53" i="4"/>
  <c r="BC53" i="4"/>
  <c r="M53" i="4"/>
  <c r="BP53" i="4"/>
  <c r="BP55" i="4" s="1"/>
  <c r="BO53" i="4"/>
  <c r="BL53" i="4"/>
  <c r="BJ53" i="4"/>
  <c r="BI53" i="4"/>
  <c r="BG53" i="4"/>
  <c r="BF53" i="4"/>
  <c r="BD4" i="4"/>
  <c r="BD53" i="4" s="1"/>
  <c r="BD55" i="4" s="1"/>
  <c r="BA4" i="4"/>
  <c r="BA53" i="4" s="1"/>
  <c r="AX53" i="4"/>
  <c r="AW53" i="4"/>
  <c r="AU4" i="4"/>
  <c r="AU53" i="4" s="1"/>
  <c r="AR53" i="4"/>
  <c r="AQ53" i="4"/>
  <c r="AO53" i="4"/>
  <c r="AN53" i="4"/>
  <c r="AL53" i="4"/>
  <c r="AK53" i="4"/>
  <c r="AI4" i="4"/>
  <c r="AI53" i="4" s="1"/>
  <c r="AF4" i="4"/>
  <c r="AF53" i="4" s="1"/>
  <c r="AC53" i="4"/>
  <c r="AB53" i="4"/>
  <c r="Z4" i="4"/>
  <c r="Z53" i="4" s="1"/>
  <c r="W4" i="4"/>
  <c r="W53" i="4" s="1"/>
  <c r="T4" i="4"/>
  <c r="T53" i="4" s="1"/>
  <c r="Q53" i="4"/>
  <c r="P53" i="4"/>
  <c r="N4" i="4"/>
  <c r="N53" i="4" s="1"/>
  <c r="J53" i="4"/>
  <c r="K41" i="4"/>
  <c r="K53" i="4" s="1"/>
  <c r="G53" i="4"/>
  <c r="AL55" i="4" l="1"/>
  <c r="BU53" i="4"/>
  <c r="AU57" i="4"/>
  <c r="AU55" i="4"/>
  <c r="AC55" i="4"/>
  <c r="AC57" i="4" s="1"/>
  <c r="N55" i="4"/>
  <c r="N57" i="4" s="1"/>
  <c r="BP57" i="4"/>
  <c r="BJ55" i="4"/>
  <c r="BJ57" i="4" s="1"/>
  <c r="BG55" i="4"/>
  <c r="BG57" i="4" s="1"/>
  <c r="BD57" i="4"/>
  <c r="BA55" i="4"/>
  <c r="BA57" i="4" s="1"/>
  <c r="AX55" i="4"/>
  <c r="AX57" i="4" s="1"/>
  <c r="AR55" i="4"/>
  <c r="AR57" i="4" s="1"/>
  <c r="AO55" i="4"/>
  <c r="AO57" i="4" s="1"/>
  <c r="AL57" i="4"/>
  <c r="AI55" i="4"/>
  <c r="AI57" i="4" s="1"/>
  <c r="AF55" i="4"/>
  <c r="AF57" i="4" s="1"/>
  <c r="Z55" i="4"/>
  <c r="Z57" i="4" s="1"/>
  <c r="W55" i="4"/>
  <c r="W57" i="4" s="1"/>
  <c r="T55" i="4"/>
  <c r="T57" i="4" s="1"/>
  <c r="Q55" i="4"/>
  <c r="Q57" i="4" s="1"/>
  <c r="K55" i="4"/>
  <c r="K57" i="4" s="1"/>
  <c r="H55" i="4"/>
  <c r="H57" i="4" s="1"/>
  <c r="BU57" i="4" l="1"/>
</calcChain>
</file>

<file path=xl/sharedStrings.xml><?xml version="1.0" encoding="utf-8"?>
<sst xmlns="http://schemas.openxmlformats.org/spreadsheetml/2006/main" count="461" uniqueCount="132">
  <si>
    <t>ITEM</t>
  </si>
  <si>
    <t>NOMBRE DEL PRODUCTO</t>
  </si>
  <si>
    <t>CANTIDAD</t>
  </si>
  <si>
    <t>IVA</t>
  </si>
  <si>
    <t>Operario de aseo y cafetería</t>
  </si>
  <si>
    <t>Jabón para loza 4 (Compra)</t>
  </si>
  <si>
    <t>Jabón en barra azul (Compra)</t>
  </si>
  <si>
    <t>Jabón de dispensador para manos 3 (Compra)</t>
  </si>
  <si>
    <t>Limpiador multiusos 1 (Compra)</t>
  </si>
  <si>
    <t>Limpiador desinfectante para pisos (Compra)</t>
  </si>
  <si>
    <t>Líquido desengrasante (Compra)</t>
  </si>
  <si>
    <t>Detergente multiusos en polvo (Compra)</t>
  </si>
  <si>
    <t>Limpiador desinfectante para uso general 3 (Compra)</t>
  </si>
  <si>
    <t>Desinfectante de alto nivel de desinfección para uso hospitalario (Compra)</t>
  </si>
  <si>
    <t>Líquido para limpiar vidrios 1 (Compra)</t>
  </si>
  <si>
    <t>Blanqueador o hipoclorito 1 (Compra)</t>
  </si>
  <si>
    <t>Creolina 1 (Compra)</t>
  </si>
  <si>
    <t>Lustrador de muebles (Compra)</t>
  </si>
  <si>
    <t>Líquido cubre rasguños para madera (Compra)</t>
  </si>
  <si>
    <t>Cera emulsionada Neutra (Compra)</t>
  </si>
  <si>
    <t>Jabón neutro para pisos 1 (Compra)</t>
  </si>
  <si>
    <t>Varsol  ecológico 1 (Compra)</t>
  </si>
  <si>
    <t>Desmanchador multiusos (Compra)</t>
  </si>
  <si>
    <t>Ambientador 1 (Compra)</t>
  </si>
  <si>
    <t>Limpiones 1 (Compra)</t>
  </si>
  <si>
    <t>Limpiones 2 (Compra)</t>
  </si>
  <si>
    <t>Esponjilla 2 (Compra)</t>
  </si>
  <si>
    <t>Esponjilla 6 (Compra)</t>
  </si>
  <si>
    <t>Escoba 5 (Compra)</t>
  </si>
  <si>
    <t>Mango metálico escoba 1 (Compra)</t>
  </si>
  <si>
    <t>Trapero 4 (Compra)</t>
  </si>
  <si>
    <t>Cepillo para sanitario (churrusco) (Compra)</t>
  </si>
  <si>
    <t>Bolsas plásticas 3 (Compra)</t>
  </si>
  <si>
    <t>Bolsas plásticas 8 (Compra)</t>
  </si>
  <si>
    <t>Bolsas plásticas 10 (Compra)</t>
  </si>
  <si>
    <t>Bolsas plásticas 15 (Compra)</t>
  </si>
  <si>
    <t>Bolsas plásticas 17 (Compra)</t>
  </si>
  <si>
    <t>Bolsas plásticas 21 (Compra)</t>
  </si>
  <si>
    <t>Bolsas plásticas 22 (Compra)</t>
  </si>
  <si>
    <t>Bolsas plásticas 23 (Compra)</t>
  </si>
  <si>
    <t>Bolsas plásticas 24 (Compra)</t>
  </si>
  <si>
    <t>Guantes 5 (Compra)</t>
  </si>
  <si>
    <t>Papel higiénico 4 (Compra)</t>
  </si>
  <si>
    <t>Toallas para manos 7 (Compra)</t>
  </si>
  <si>
    <t>Papel Aluminio 2 (Compra)</t>
  </si>
  <si>
    <t>Destapador para sanitario (chupa) (Compra)</t>
  </si>
  <si>
    <t>Plumero o limpia polvo (Compra)</t>
  </si>
  <si>
    <t>Rastrillo 2 (Compra)</t>
  </si>
  <si>
    <t>Recogedor de basura 1 (Compra)</t>
  </si>
  <si>
    <t>Balde (Compra)</t>
  </si>
  <si>
    <t>Carro exprimidor de trapero 2 (Compra)</t>
  </si>
  <si>
    <t>Carros para limpieza (Compra)</t>
  </si>
  <si>
    <t>Papelera 3 (Compra)</t>
  </si>
  <si>
    <t xml:space="preserve">CANTIDAD </t>
  </si>
  <si>
    <t>VIGENCIA / UNIDAD</t>
  </si>
  <si>
    <t xml:space="preserve">VR UNITARIO CON DESCUENTO </t>
  </si>
  <si>
    <t>VR TOTAL POR UNIDAD</t>
  </si>
  <si>
    <t>VR TOTAL TIEMPO DE EJECUCION</t>
  </si>
  <si>
    <t>SUBTOTAL</t>
  </si>
  <si>
    <t>%AIU</t>
  </si>
  <si>
    <t>TOTAL</t>
  </si>
  <si>
    <t>ASEOCOLBAS LTDA</t>
  </si>
  <si>
    <t xml:space="preserve"> CONSERJES INMOBILIARIO LTDA</t>
  </si>
  <si>
    <t>UT ECOLIMPIEZA 4G</t>
  </si>
  <si>
    <t>RECARGO POR TRABAJO NOCTURNO EXTRA DOMINICAL Y FESTIVO</t>
  </si>
  <si>
    <t>CONSORCIO ELITE</t>
  </si>
  <si>
    <t>INCINERADOS DEL HUILA</t>
  </si>
  <si>
    <t>CONSORCIO KIOS</t>
  </si>
  <si>
    <t>UT. LADOINSA 2022</t>
  </si>
  <si>
    <t>LIMPIEZA INSTITUCIONAL LASU S.A.S</t>
  </si>
  <si>
    <t>COMPAÑÍA DE SERVICIOS Y ADMINISTRACION SA - SERDAN SA</t>
  </si>
  <si>
    <t>UT. SERVIASEAMOS</t>
  </si>
  <si>
    <t>SERVIASEO S.A</t>
  </si>
  <si>
    <t>SOSEGE SAS</t>
  </si>
  <si>
    <t>SERVITALENTOS</t>
  </si>
  <si>
    <t>UT. GRUPO ADIN</t>
  </si>
  <si>
    <t>UT. CCE AMP IV 2022</t>
  </si>
  <si>
    <t>UT. ASEO COLOMBIA AMP 4</t>
  </si>
  <si>
    <t>UT ASEAMOS 2022 ACUERDO 4</t>
  </si>
  <si>
    <t>UT. CLEAN COLOMBIA</t>
  </si>
  <si>
    <t>UT. EASYCLEAN ASEO PROFESIONAL</t>
  </si>
  <si>
    <t>UT. EMINSER SOLOASEO 2023</t>
  </si>
  <si>
    <t>UT. R&amp;J 2022</t>
  </si>
  <si>
    <t>UT. SERVICIOS INTEGRALES</t>
  </si>
  <si>
    <t>PROVEEDORES</t>
  </si>
  <si>
    <t>CONSERJES INMOBILIARIO LTDA</t>
  </si>
  <si>
    <t xml:space="preserve">Región de Cobertura: </t>
  </si>
  <si>
    <t xml:space="preserve">Nombre del Proveedor: </t>
  </si>
  <si>
    <t>Paquete de Servicios</t>
  </si>
  <si>
    <t>Valores</t>
  </si>
  <si>
    <t>Item</t>
  </si>
  <si>
    <t>Categoría</t>
  </si>
  <si>
    <t>Servicio</t>
  </si>
  <si>
    <t>Característica 1</t>
  </si>
  <si>
    <t>Disponibilidad</t>
  </si>
  <si>
    <t>Cantidad</t>
  </si>
  <si>
    <t>Unidad</t>
  </si>
  <si>
    <t>Vigencia / Unidad</t>
  </si>
  <si>
    <t>Valor unitario</t>
  </si>
  <si>
    <t>Descuento %</t>
  </si>
  <si>
    <t>Precio Unitario con Descuento</t>
  </si>
  <si>
    <t>Nuevo precio cláusula 8</t>
  </si>
  <si>
    <t>Valor Mensual / Valor X Unidad</t>
  </si>
  <si>
    <t>Recargo por Trabajo nocturno, extra, dominical y festivo</t>
  </si>
  <si>
    <t>Recargo por dotación especial</t>
  </si>
  <si>
    <t>Valor Total</t>
  </si>
  <si>
    <t>Servicio de Personal</t>
  </si>
  <si>
    <t>Tiempo Completo</t>
  </si>
  <si>
    <t>Mes</t>
  </si>
  <si>
    <t>Bienes de Aseo y Cafetería</t>
  </si>
  <si>
    <t>Und</t>
  </si>
  <si>
    <t>1. Si requiere agregue o elimine filas</t>
  </si>
  <si>
    <t>.Recargo por Trabajo nocturno, extra, dominical y festivo</t>
  </si>
  <si>
    <t>Gravámenes adicionales*</t>
  </si>
  <si>
    <t>Subtotal</t>
  </si>
  <si>
    <t>Gravámenes adicionales (estampillas)</t>
  </si>
  <si>
    <t>% AIU</t>
  </si>
  <si>
    <t>No</t>
  </si>
  <si>
    <t>Descripción</t>
  </si>
  <si>
    <t>Porcentaje</t>
  </si>
  <si>
    <t>Total</t>
  </si>
  <si>
    <t>VERIFICACIÓN ECONÓMICA CON MENOR VALOR(20%-25% REGIÓN 8)</t>
  </si>
  <si>
    <t>MENOR VALOR - 20%</t>
  </si>
  <si>
    <t>MENOR VALOR - 25%</t>
  </si>
  <si>
    <t>N/A</t>
  </si>
  <si>
    <t>MAYOR VALOR</t>
  </si>
  <si>
    <t>MENOR VALOR</t>
  </si>
  <si>
    <t>VERIFICACIÓN ECONÓMICA VALOR TOTAL</t>
  </si>
  <si>
    <t>CONCEPTO</t>
  </si>
  <si>
    <t>VALORES</t>
  </si>
  <si>
    <t xml:space="preserve">CUMPLE </t>
  </si>
  <si>
    <t xml:space="preserve">El valor cotizado esta por debajo de sus precios techo publicados en el Catálogo.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</si>
</sst>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&quot;$&quot;\ #,##0.00;[Red]\-&quot;$&quot;\ #,##0.00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&quot;$&quot;#,##0.00"/>
    <numFmt numFmtId="165" formatCode="_ [$€-2]\ * #,##0.00_ ;_ [$€-2]\ * \-#,##0.00_ ;_ [$€-2]\ * &quot;-&quot;??_ "/>
    <numFmt numFmtId="166" formatCode="0.0000%"/>
  </numFmts>
  <fonts count="4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rgb="FF000000"/>
      <name val="Arial Narrow"/>
      <family val="2"/>
    </font>
    <font>
      <sz val="8"/>
      <color rgb="FF000000"/>
      <name val="Arial Narrow"/>
      <family val="2"/>
    </font>
    <font>
      <b/>
      <sz val="7"/>
      <color rgb="FF000000"/>
      <name val="Arial Narrow"/>
      <family val="2"/>
    </font>
    <font>
      <sz val="7"/>
      <color rgb="FF000000"/>
      <name val="Arial Narrow"/>
      <family val="2"/>
    </font>
    <font>
      <sz val="18"/>
      <color theme="3"/>
      <name val="Cambria"/>
      <family val="2"/>
      <scheme val="maj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b/>
      <sz val="12"/>
      <name val="Arial"/>
      <family val="2"/>
    </font>
    <font>
      <sz val="10"/>
      <color theme="0"/>
      <name val="Arial"/>
      <family val="2"/>
    </font>
    <font>
      <b/>
      <sz val="9"/>
      <color theme="0"/>
      <name val="Arial"/>
      <family val="2"/>
    </font>
    <font>
      <b/>
      <sz val="11"/>
      <name val="Arial"/>
      <family val="2"/>
    </font>
    <font>
      <sz val="10"/>
      <color rgb="FFFF0000"/>
      <name val="Arial"/>
      <family val="2"/>
    </font>
    <font>
      <sz val="9"/>
      <name val="Arial"/>
      <family val="2"/>
    </font>
    <font>
      <sz val="11"/>
      <color theme="0"/>
      <name val="Arial"/>
      <family val="2"/>
    </font>
    <font>
      <b/>
      <sz val="11"/>
      <color theme="1"/>
      <name val="Arial"/>
      <family val="2"/>
    </font>
    <font>
      <sz val="20"/>
      <color theme="1"/>
      <name val="Arial"/>
      <family val="2"/>
    </font>
    <font>
      <sz val="10"/>
      <name val="Verdana"/>
      <family val="2"/>
    </font>
    <font>
      <b/>
      <sz val="9"/>
      <color theme="1"/>
      <name val="Arial"/>
      <family val="2"/>
    </font>
    <font>
      <b/>
      <sz val="9"/>
      <name val="Arial"/>
      <family val="2"/>
    </font>
    <font>
      <sz val="9"/>
      <color theme="1"/>
      <name val="Arial Narrow"/>
      <family val="2"/>
    </font>
    <font>
      <b/>
      <sz val="10"/>
      <color theme="1"/>
      <name val="Geomanist Light"/>
    </font>
    <font>
      <sz val="10"/>
      <name val="Arial Narrow"/>
      <family val="2"/>
    </font>
    <font>
      <sz val="10"/>
      <color theme="1"/>
      <name val="Arial Narrow"/>
      <family val="2"/>
    </font>
  </fonts>
  <fills count="4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BC2E6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6F8FE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42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/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4659260841701"/>
      </left>
      <right/>
      <top/>
      <bottom/>
      <diagonal/>
    </border>
    <border>
      <left style="medium">
        <color theme="0" tint="-0.24994659260841701"/>
      </left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51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13" applyNumberFormat="0" applyFill="0" applyAlignment="0" applyProtection="0"/>
    <xf numFmtId="0" fontId="8" fillId="0" borderId="14" applyNumberFormat="0" applyFill="0" applyAlignment="0" applyProtection="0"/>
    <xf numFmtId="0" fontId="8" fillId="0" borderId="0" applyNumberFormat="0" applyFill="0" applyBorder="0" applyAlignment="0" applyProtection="0"/>
    <xf numFmtId="0" fontId="9" fillId="6" borderId="0" applyNumberFormat="0" applyBorder="0" applyAlignment="0" applyProtection="0"/>
    <xf numFmtId="0" fontId="10" fillId="7" borderId="0" applyNumberFormat="0" applyBorder="0" applyAlignment="0" applyProtection="0"/>
    <xf numFmtId="0" fontId="11" fillId="9" borderId="15" applyNumberFormat="0" applyAlignment="0" applyProtection="0"/>
    <xf numFmtId="0" fontId="12" fillId="10" borderId="16" applyNumberFormat="0" applyAlignment="0" applyProtection="0"/>
    <xf numFmtId="0" fontId="13" fillId="10" borderId="15" applyNumberFormat="0" applyAlignment="0" applyProtection="0"/>
    <xf numFmtId="0" fontId="14" fillId="0" borderId="17" applyNumberFormat="0" applyFill="0" applyAlignment="0" applyProtection="0"/>
    <xf numFmtId="0" fontId="15" fillId="11" borderId="18" applyNumberFormat="0" applyAlignment="0" applyProtection="0"/>
    <xf numFmtId="0" fontId="16" fillId="0" borderId="0" applyNumberFormat="0" applyFill="0" applyBorder="0" applyAlignment="0" applyProtection="0"/>
    <xf numFmtId="0" fontId="1" fillId="12" borderId="19" applyNumberFormat="0" applyFont="0" applyAlignment="0" applyProtection="0"/>
    <xf numFmtId="0" fontId="17" fillId="0" borderId="0" applyNumberFormat="0" applyFill="0" applyBorder="0" applyAlignment="0" applyProtection="0"/>
    <xf numFmtId="0" fontId="18" fillId="0" borderId="20" applyNumberFormat="0" applyFill="0" applyAlignment="0" applyProtection="0"/>
    <xf numFmtId="0" fontId="1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2" fillId="8" borderId="0" applyNumberFormat="0" applyBorder="0" applyAlignment="0" applyProtection="0"/>
    <xf numFmtId="0" fontId="19" fillId="16" borderId="0" applyNumberFormat="0" applyBorder="0" applyAlignment="0" applyProtection="0"/>
    <xf numFmtId="0" fontId="19" fillId="20" borderId="0" applyNumberFormat="0" applyBorder="0" applyAlignment="0" applyProtection="0"/>
    <xf numFmtId="0" fontId="19" fillId="24" borderId="0" applyNumberFormat="0" applyBorder="0" applyAlignment="0" applyProtection="0"/>
    <xf numFmtId="0" fontId="19" fillId="28" borderId="0" applyNumberFormat="0" applyBorder="0" applyAlignment="0" applyProtection="0"/>
    <xf numFmtId="0" fontId="19" fillId="32" borderId="0" applyNumberFormat="0" applyBorder="0" applyAlignment="0" applyProtection="0"/>
    <xf numFmtId="0" fontId="19" fillId="36" borderId="0" applyNumberFormat="0" applyBorder="0" applyAlignment="0" applyProtection="0"/>
    <xf numFmtId="0" fontId="23" fillId="0" borderId="0"/>
    <xf numFmtId="0" fontId="23" fillId="0" borderId="0"/>
    <xf numFmtId="0" fontId="1" fillId="0" borderId="0"/>
    <xf numFmtId="0" fontId="6" fillId="0" borderId="0" applyNumberFormat="0" applyFill="0" applyBorder="0" applyAlignment="0" applyProtection="0"/>
    <xf numFmtId="165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44" fontId="1" fillId="0" borderId="0" applyFont="0" applyFill="0" applyBorder="0" applyAlignment="0" applyProtection="0"/>
    <xf numFmtId="49" fontId="35" fillId="0" borderId="0">
      <alignment horizontal="left" vertical="center"/>
    </xf>
  </cellStyleXfs>
  <cellXfs count="109">
    <xf numFmtId="0" fontId="0" fillId="0" borderId="0" xfId="0"/>
    <xf numFmtId="43" fontId="0" fillId="0" borderId="0" xfId="1" applyFont="1"/>
    <xf numFmtId="43" fontId="0" fillId="0" borderId="0" xfId="0" applyNumberFormat="1"/>
    <xf numFmtId="0" fontId="0" fillId="0" borderId="0" xfId="0" applyAlignment="1">
      <alignment horizontal="center" vertical="center"/>
    </xf>
    <xf numFmtId="0" fontId="0" fillId="0" borderId="7" xfId="0" applyBorder="1" applyAlignment="1">
      <alignment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 wrapText="1"/>
    </xf>
    <xf numFmtId="0" fontId="4" fillId="5" borderId="1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3" fontId="5" fillId="0" borderId="1" xfId="1" applyFont="1" applyFill="1" applyBorder="1" applyAlignment="1">
      <alignment horizontal="center" vertical="center" wrapText="1"/>
    </xf>
    <xf numFmtId="43" fontId="5" fillId="0" borderId="1" xfId="0" applyNumberFormat="1" applyFont="1" applyFill="1" applyBorder="1" applyAlignment="1">
      <alignment horizontal="center" vertical="center" wrapText="1"/>
    </xf>
    <xf numFmtId="43" fontId="20" fillId="5" borderId="1" xfId="0" applyNumberFormat="1" applyFont="1" applyFill="1" applyBorder="1"/>
    <xf numFmtId="43" fontId="21" fillId="5" borderId="1" xfId="0" applyNumberFormat="1" applyFont="1" applyFill="1" applyBorder="1"/>
    <xf numFmtId="43" fontId="21" fillId="42" borderId="1" xfId="0" applyNumberFormat="1" applyFont="1" applyFill="1" applyBorder="1"/>
    <xf numFmtId="0" fontId="3" fillId="0" borderId="7" xfId="0" applyFont="1" applyBorder="1" applyAlignment="1">
      <alignment horizontal="center" vertical="center" wrapText="1"/>
    </xf>
    <xf numFmtId="8" fontId="20" fillId="5" borderId="1" xfId="0" applyNumberFormat="1" applyFont="1" applyFill="1" applyBorder="1"/>
    <xf numFmtId="0" fontId="4" fillId="42" borderId="12" xfId="0" applyFont="1" applyFill="1" applyBorder="1" applyAlignment="1">
      <alignment horizontal="center" vertical="center" wrapText="1"/>
    </xf>
    <xf numFmtId="0" fontId="37" fillId="43" borderId="0" xfId="0" applyFont="1" applyFill="1" applyBorder="1" applyAlignment="1" applyProtection="1">
      <alignment horizontal="center" vertical="center" wrapText="1"/>
      <protection hidden="1"/>
    </xf>
    <xf numFmtId="43" fontId="20" fillId="5" borderId="11" xfId="0" applyNumberFormat="1" applyFont="1" applyFill="1" applyBorder="1"/>
    <xf numFmtId="0" fontId="28" fillId="0" borderId="22" xfId="0" applyFont="1" applyFill="1" applyBorder="1" applyAlignment="1" applyProtection="1">
      <alignment horizontal="center" vertical="center" wrapText="1"/>
      <protection hidden="1"/>
    </xf>
    <xf numFmtId="0" fontId="2" fillId="4" borderId="6" xfId="0" applyFont="1" applyFill="1" applyBorder="1" applyAlignment="1">
      <alignment horizontal="center" vertical="center"/>
    </xf>
    <xf numFmtId="43" fontId="20" fillId="42" borderId="1" xfId="0" applyNumberFormat="1" applyFont="1" applyFill="1" applyBorder="1"/>
    <xf numFmtId="8" fontId="5" fillId="0" borderId="1" xfId="1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164" fontId="41" fillId="37" borderId="22" xfId="3" applyNumberFormat="1" applyFont="1" applyFill="1" applyBorder="1" applyAlignment="1" applyProtection="1">
      <alignment horizontal="right" vertical="center"/>
      <protection hidden="1"/>
    </xf>
    <xf numFmtId="0" fontId="0" fillId="0" borderId="0" xfId="0"/>
    <xf numFmtId="0" fontId="2" fillId="4" borderId="5" xfId="0" applyFont="1" applyFill="1" applyBorder="1" applyAlignment="1">
      <alignment horizontal="center" vertical="center"/>
    </xf>
    <xf numFmtId="8" fontId="20" fillId="42" borderId="1" xfId="0" applyNumberFormat="1" applyFont="1" applyFill="1" applyBorder="1"/>
    <xf numFmtId="0" fontId="2" fillId="4" borderId="4" xfId="0" applyFont="1" applyFill="1" applyBorder="1" applyAlignment="1">
      <alignment horizontal="center" vertical="center" wrapText="1"/>
    </xf>
    <xf numFmtId="43" fontId="38" fillId="0" borderId="1" xfId="1" applyFont="1" applyBorder="1"/>
    <xf numFmtId="43" fontId="0" fillId="0" borderId="0" xfId="0" applyNumberFormat="1"/>
    <xf numFmtId="0" fontId="0" fillId="0" borderId="0" xfId="0" applyAlignment="1">
      <alignment wrapText="1"/>
    </xf>
    <xf numFmtId="164" fontId="31" fillId="43" borderId="22" xfId="0" applyNumberFormat="1" applyFont="1" applyFill="1" applyBorder="1" applyAlignment="1" applyProtection="1">
      <alignment horizontal="center" vertical="center" wrapText="1"/>
      <protection hidden="1"/>
    </xf>
    <xf numFmtId="164" fontId="40" fillId="37" borderId="22" xfId="3" applyNumberFormat="1" applyFont="1" applyFill="1" applyBorder="1" applyAlignment="1" applyProtection="1">
      <alignment horizontal="right" vertical="center"/>
      <protection hidden="1"/>
    </xf>
    <xf numFmtId="0" fontId="36" fillId="2" borderId="36" xfId="0" applyFont="1" applyFill="1" applyBorder="1" applyAlignment="1" applyProtection="1">
      <alignment horizontal="center" vertical="center" wrapText="1"/>
      <protection hidden="1"/>
    </xf>
    <xf numFmtId="0" fontId="39" fillId="43" borderId="40" xfId="0" applyFont="1" applyFill="1" applyBorder="1" applyAlignment="1">
      <alignment horizontal="center" vertical="center" wrapText="1"/>
    </xf>
    <xf numFmtId="164" fontId="40" fillId="37" borderId="29" xfId="3" applyNumberFormat="1" applyFont="1" applyFill="1" applyBorder="1" applyAlignment="1" applyProtection="1">
      <alignment horizontal="right" vertical="center"/>
      <protection hidden="1"/>
    </xf>
    <xf numFmtId="43" fontId="0" fillId="0" borderId="0" xfId="1" applyFont="1" applyAlignment="1">
      <alignment horizontal="right" vertical="center"/>
    </xf>
    <xf numFmtId="0" fontId="0" fillId="0" borderId="0" xfId="0"/>
    <xf numFmtId="0" fontId="28" fillId="38" borderId="22" xfId="0" applyFont="1" applyFill="1" applyBorder="1" applyAlignment="1" applyProtection="1">
      <alignment horizontal="center" vertical="center" wrapText="1"/>
      <protection hidden="1"/>
    </xf>
    <xf numFmtId="0" fontId="32" fillId="38" borderId="30" xfId="0" applyFont="1" applyFill="1" applyBorder="1" applyAlignment="1" applyProtection="1">
      <alignment horizontal="left" vertical="center"/>
      <protection hidden="1"/>
    </xf>
    <xf numFmtId="0" fontId="32" fillId="38" borderId="32" xfId="0" applyFont="1" applyFill="1" applyBorder="1" applyAlignment="1" applyProtection="1">
      <alignment horizontal="left" vertical="center"/>
      <protection hidden="1"/>
    </xf>
    <xf numFmtId="43" fontId="0" fillId="0" borderId="0" xfId="0" applyNumberFormat="1"/>
    <xf numFmtId="0" fontId="33" fillId="40" borderId="34" xfId="44" applyFont="1" applyFill="1" applyBorder="1" applyAlignment="1" applyProtection="1">
      <alignment horizontal="left" vertical="center"/>
      <protection hidden="1"/>
    </xf>
    <xf numFmtId="0" fontId="33" fillId="40" borderId="0" xfId="44" applyFont="1" applyFill="1" applyAlignment="1" applyProtection="1">
      <alignment horizontal="center" vertical="center"/>
      <protection hidden="1"/>
    </xf>
    <xf numFmtId="0" fontId="33" fillId="40" borderId="35" xfId="44" applyFont="1" applyFill="1" applyBorder="1" applyAlignment="1" applyProtection="1">
      <alignment horizontal="left" vertical="center"/>
      <protection hidden="1"/>
    </xf>
    <xf numFmtId="0" fontId="33" fillId="40" borderId="27" xfId="44" applyFont="1" applyFill="1" applyBorder="1" applyAlignment="1" applyProtection="1">
      <alignment horizontal="center" vertical="center"/>
      <protection hidden="1"/>
    </xf>
    <xf numFmtId="0" fontId="15" fillId="39" borderId="28" xfId="44" applyFont="1" applyFill="1" applyBorder="1" applyAlignment="1" applyProtection="1">
      <alignment horizontal="center" vertical="center" wrapText="1"/>
      <protection hidden="1"/>
    </xf>
    <xf numFmtId="0" fontId="27" fillId="0" borderId="0" xfId="0" applyFont="1" applyProtection="1">
      <protection hidden="1"/>
    </xf>
    <xf numFmtId="0" fontId="30" fillId="0" borderId="0" xfId="0" applyFont="1" applyProtection="1">
      <protection hidden="1"/>
    </xf>
    <xf numFmtId="0" fontId="29" fillId="37" borderId="22" xfId="0" applyFont="1" applyFill="1" applyBorder="1" applyAlignment="1" applyProtection="1">
      <alignment horizontal="left" vertical="center" wrapText="1"/>
      <protection hidden="1"/>
    </xf>
    <xf numFmtId="0" fontId="31" fillId="0" borderId="22" xfId="0" applyFont="1" applyBorder="1" applyAlignment="1" applyProtection="1">
      <alignment horizontal="center" vertical="center" wrapText="1"/>
      <protection hidden="1"/>
    </xf>
    <xf numFmtId="164" fontId="31" fillId="0" borderId="22" xfId="0" applyNumberFormat="1" applyFont="1" applyBorder="1" applyAlignment="1" applyProtection="1">
      <alignment horizontal="center" vertical="center" wrapText="1"/>
      <protection hidden="1"/>
    </xf>
    <xf numFmtId="164" fontId="31" fillId="41" borderId="22" xfId="0" applyNumberFormat="1" applyFont="1" applyFill="1" applyBorder="1" applyAlignment="1" applyProtection="1">
      <alignment horizontal="center" vertical="center" wrapText="1"/>
      <protection locked="0"/>
    </xf>
    <xf numFmtId="166" fontId="31" fillId="41" borderId="22" xfId="2" applyNumberFormat="1" applyFont="1" applyFill="1" applyBorder="1" applyAlignment="1" applyProtection="1">
      <alignment horizontal="center" vertical="center" wrapText="1"/>
      <protection locked="0"/>
    </xf>
    <xf numFmtId="9" fontId="26" fillId="37" borderId="29" xfId="2" applyFont="1" applyFill="1" applyBorder="1" applyAlignment="1" applyProtection="1">
      <alignment horizontal="right" vertical="center"/>
      <protection hidden="1"/>
    </xf>
    <xf numFmtId="0" fontId="24" fillId="0" borderId="22" xfId="44" applyFont="1" applyBorder="1" applyAlignment="1" applyProtection="1">
      <alignment horizontal="center" vertical="center" wrapText="1"/>
      <protection hidden="1"/>
    </xf>
    <xf numFmtId="0" fontId="23" fillId="0" borderId="0" xfId="44" applyAlignment="1" applyProtection="1">
      <alignment vertical="center"/>
      <protection hidden="1"/>
    </xf>
    <xf numFmtId="164" fontId="31" fillId="0" borderId="22" xfId="0" applyNumberFormat="1" applyFont="1" applyBorder="1" applyAlignment="1">
      <alignment horizontal="center" vertical="center" wrapText="1"/>
    </xf>
    <xf numFmtId="10" fontId="23" fillId="0" borderId="22" xfId="48" applyNumberFormat="1" applyFont="1" applyFill="1" applyBorder="1" applyAlignment="1" applyProtection="1">
      <alignment horizontal="center" vertical="center" wrapText="1"/>
      <protection hidden="1"/>
    </xf>
    <xf numFmtId="166" fontId="31" fillId="0" borderId="22" xfId="2" applyNumberFormat="1" applyFont="1" applyFill="1" applyBorder="1" applyAlignment="1" applyProtection="1">
      <alignment horizontal="center" vertical="center" wrapText="1"/>
      <protection hidden="1"/>
    </xf>
    <xf numFmtId="164" fontId="31" fillId="44" borderId="22" xfId="0" applyNumberFormat="1" applyFont="1" applyFill="1" applyBorder="1" applyAlignment="1" applyProtection="1">
      <alignment horizontal="center" vertical="center" wrapText="1"/>
      <protection hidden="1"/>
    </xf>
    <xf numFmtId="164" fontId="31" fillId="5" borderId="22" xfId="0" applyNumberFormat="1" applyFont="1" applyFill="1" applyBorder="1" applyAlignment="1" applyProtection="1">
      <alignment horizontal="center" vertical="center" wrapText="1"/>
      <protection hidden="1"/>
    </xf>
    <xf numFmtId="0" fontId="28" fillId="45" borderId="22" xfId="0" applyFont="1" applyFill="1" applyBorder="1" applyAlignment="1" applyProtection="1">
      <alignment horizontal="center" vertical="center" wrapText="1"/>
      <protection hidden="1"/>
    </xf>
    <xf numFmtId="164" fontId="31" fillId="46" borderId="22" xfId="0" applyNumberFormat="1" applyFont="1" applyFill="1" applyBorder="1" applyAlignment="1" applyProtection="1">
      <alignment horizontal="center" vertical="center" wrapText="1"/>
      <protection hidden="1"/>
    </xf>
    <xf numFmtId="164" fontId="0" fillId="0" borderId="0" xfId="0" applyNumberFormat="1"/>
    <xf numFmtId="0" fontId="4" fillId="5" borderId="2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0" fontId="4" fillId="5" borderId="10" xfId="0" applyFont="1" applyFill="1" applyBorder="1" applyAlignment="1">
      <alignment horizontal="center" vertical="center" wrapText="1"/>
    </xf>
    <xf numFmtId="0" fontId="4" fillId="5" borderId="21" xfId="0" applyFont="1" applyFill="1" applyBorder="1" applyAlignment="1">
      <alignment horizontal="center" vertical="center" wrapText="1"/>
    </xf>
    <xf numFmtId="0" fontId="4" fillId="5" borderId="11" xfId="0" applyFont="1" applyFill="1" applyBorder="1" applyAlignment="1">
      <alignment horizontal="center" vertical="center" wrapText="1"/>
    </xf>
    <xf numFmtId="0" fontId="4" fillId="42" borderId="2" xfId="0" applyFont="1" applyFill="1" applyBorder="1" applyAlignment="1">
      <alignment horizontal="center" vertical="center"/>
    </xf>
    <xf numFmtId="0" fontId="4" fillId="42" borderId="3" xfId="0" applyFont="1" applyFill="1" applyBorder="1" applyAlignment="1">
      <alignment horizontal="center" vertical="center"/>
    </xf>
    <xf numFmtId="0" fontId="4" fillId="42" borderId="4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4" fillId="5" borderId="10" xfId="0" applyFont="1" applyFill="1" applyBorder="1" applyAlignment="1">
      <alignment horizontal="center" vertical="center"/>
    </xf>
    <xf numFmtId="0" fontId="4" fillId="5" borderId="21" xfId="0" applyFont="1" applyFill="1" applyBorder="1" applyAlignment="1">
      <alignment horizontal="center" vertical="center"/>
    </xf>
    <xf numFmtId="0" fontId="4" fillId="5" borderId="11" xfId="0" applyFont="1" applyFill="1" applyBorder="1" applyAlignment="1">
      <alignment horizontal="center" vertical="center"/>
    </xf>
    <xf numFmtId="0" fontId="4" fillId="5" borderId="37" xfId="0" applyFont="1" applyFill="1" applyBorder="1" applyAlignment="1">
      <alignment horizontal="center" vertical="center"/>
    </xf>
    <xf numFmtId="0" fontId="4" fillId="5" borderId="38" xfId="0" applyFont="1" applyFill="1" applyBorder="1" applyAlignment="1">
      <alignment horizontal="center" vertical="center"/>
    </xf>
    <xf numFmtId="0" fontId="4" fillId="5" borderId="39" xfId="0" applyFont="1" applyFill="1" applyBorder="1" applyAlignment="1">
      <alignment horizontal="center" vertical="center"/>
    </xf>
    <xf numFmtId="0" fontId="36" fillId="2" borderId="26" xfId="0" applyFont="1" applyFill="1" applyBorder="1" applyAlignment="1" applyProtection="1">
      <alignment horizontal="center" vertical="center" wrapText="1"/>
      <protection hidden="1"/>
    </xf>
    <xf numFmtId="0" fontId="36" fillId="2" borderId="0" xfId="0" applyFont="1" applyFill="1" applyBorder="1" applyAlignment="1" applyProtection="1">
      <alignment horizontal="center" vertical="center" wrapText="1"/>
      <protection hidden="1"/>
    </xf>
    <xf numFmtId="0" fontId="0" fillId="0" borderId="0" xfId="0" applyAlignment="1">
      <alignment horizontal="center" vertical="center" wrapText="1"/>
    </xf>
    <xf numFmtId="0" fontId="32" fillId="38" borderId="30" xfId="0" applyFont="1" applyFill="1" applyBorder="1" applyAlignment="1" applyProtection="1">
      <alignment horizontal="left" vertical="center"/>
      <protection hidden="1"/>
    </xf>
    <xf numFmtId="0" fontId="32" fillId="38" borderId="32" xfId="0" applyFont="1" applyFill="1" applyBorder="1" applyAlignment="1" applyProtection="1">
      <alignment horizontal="left" vertical="center"/>
      <protection hidden="1"/>
    </xf>
    <xf numFmtId="0" fontId="34" fillId="37" borderId="30" xfId="0" applyFont="1" applyFill="1" applyBorder="1" applyAlignment="1">
      <alignment horizontal="center" vertical="center" wrapText="1"/>
    </xf>
    <xf numFmtId="0" fontId="34" fillId="37" borderId="32" xfId="0" applyFont="1" applyFill="1" applyBorder="1" applyAlignment="1">
      <alignment horizontal="center" vertical="center" wrapText="1"/>
    </xf>
    <xf numFmtId="0" fontId="29" fillId="37" borderId="23" xfId="0" applyFont="1" applyFill="1" applyBorder="1" applyAlignment="1" applyProtection="1">
      <alignment horizontal="left" vertical="center" wrapText="1"/>
      <protection hidden="1"/>
    </xf>
    <xf numFmtId="0" fontId="29" fillId="37" borderId="25" xfId="0" applyFont="1" applyFill="1" applyBorder="1" applyAlignment="1" applyProtection="1">
      <alignment horizontal="left" vertical="center" wrapText="1"/>
      <protection hidden="1"/>
    </xf>
    <xf numFmtId="0" fontId="34" fillId="41" borderId="30" xfId="0" applyFont="1" applyFill="1" applyBorder="1" applyAlignment="1" applyProtection="1">
      <alignment horizontal="center" vertical="center" wrapText="1"/>
      <protection locked="0" hidden="1"/>
    </xf>
    <xf numFmtId="0" fontId="34" fillId="41" borderId="31" xfId="0" applyFont="1" applyFill="1" applyBorder="1" applyAlignment="1" applyProtection="1">
      <alignment horizontal="center" vertical="center" wrapText="1"/>
      <protection locked="0" hidden="1"/>
    </xf>
    <xf numFmtId="0" fontId="34" fillId="41" borderId="32" xfId="0" applyFont="1" applyFill="1" applyBorder="1" applyAlignment="1" applyProtection="1">
      <alignment horizontal="center" vertical="center" wrapText="1"/>
      <protection locked="0" hidden="1"/>
    </xf>
    <xf numFmtId="0" fontId="15" fillId="39" borderId="23" xfId="44" applyFont="1" applyFill="1" applyBorder="1" applyAlignment="1" applyProtection="1">
      <alignment horizontal="center" vertical="center" wrapText="1"/>
      <protection hidden="1"/>
    </xf>
    <xf numFmtId="0" fontId="15" fillId="39" borderId="24" xfId="44" applyFont="1" applyFill="1" applyBorder="1" applyAlignment="1" applyProtection="1">
      <alignment horizontal="center" vertical="center" wrapText="1"/>
      <protection hidden="1"/>
    </xf>
    <xf numFmtId="0" fontId="15" fillId="39" borderId="25" xfId="44" applyFont="1" applyFill="1" applyBorder="1" applyAlignment="1" applyProtection="1">
      <alignment horizontal="center" vertical="center" wrapText="1"/>
      <protection hidden="1"/>
    </xf>
    <xf numFmtId="0" fontId="36" fillId="2" borderId="0" xfId="0" applyFont="1" applyFill="1" applyAlignment="1" applyProtection="1">
      <alignment horizontal="center" vertical="center" wrapText="1"/>
      <protection hidden="1"/>
    </xf>
    <xf numFmtId="0" fontId="25" fillId="40" borderId="35" xfId="0" applyFont="1" applyFill="1" applyBorder="1" applyAlignment="1" applyProtection="1">
      <alignment horizontal="center" vertical="center"/>
      <protection hidden="1"/>
    </xf>
    <xf numFmtId="0" fontId="25" fillId="40" borderId="27" xfId="0" applyFont="1" applyFill="1" applyBorder="1" applyAlignment="1" applyProtection="1">
      <alignment horizontal="center" vertical="center"/>
      <protection hidden="1"/>
    </xf>
    <xf numFmtId="0" fontId="29" fillId="37" borderId="22" xfId="0" applyFont="1" applyFill="1" applyBorder="1" applyAlignment="1" applyProtection="1">
      <alignment horizontal="left" vertical="center" wrapText="1"/>
      <protection hidden="1"/>
    </xf>
    <xf numFmtId="0" fontId="25" fillId="40" borderId="0" xfId="0" applyFont="1" applyFill="1" applyAlignment="1" applyProtection="1">
      <alignment horizontal="center" vertical="center"/>
      <protection hidden="1"/>
    </xf>
    <xf numFmtId="0" fontId="25" fillId="40" borderId="33" xfId="0" applyFont="1" applyFill="1" applyBorder="1" applyAlignment="1" applyProtection="1">
      <alignment horizontal="center" vertical="center"/>
      <protection hidden="1"/>
    </xf>
    <xf numFmtId="49" fontId="23" fillId="0" borderId="23" xfId="48" applyNumberFormat="1" applyFont="1" applyFill="1" applyBorder="1" applyAlignment="1" applyProtection="1">
      <alignment horizontal="center" vertical="center" wrapText="1"/>
      <protection hidden="1"/>
    </xf>
    <xf numFmtId="49" fontId="23" fillId="0" borderId="24" xfId="48" applyNumberFormat="1" applyFont="1" applyFill="1" applyBorder="1" applyAlignment="1" applyProtection="1">
      <alignment horizontal="center" vertical="center" wrapText="1"/>
      <protection hidden="1"/>
    </xf>
    <xf numFmtId="49" fontId="23" fillId="0" borderId="25" xfId="48" applyNumberFormat="1" applyFont="1" applyFill="1" applyBorder="1" applyAlignment="1" applyProtection="1">
      <alignment horizontal="center" vertical="center" wrapText="1"/>
      <protection hidden="1"/>
    </xf>
  </cellXfs>
  <cellStyles count="51">
    <cellStyle name="20% - Énfasis1" xfId="19" builtinId="30" customBuiltin="1"/>
    <cellStyle name="20% - Énfasis2" xfId="22" builtinId="34" customBuiltin="1"/>
    <cellStyle name="20% - Énfasis3" xfId="25" builtinId="38" customBuiltin="1"/>
    <cellStyle name="20% - Énfasis4" xfId="28" builtinId="42" customBuiltin="1"/>
    <cellStyle name="20% - Énfasis5" xfId="31" builtinId="46" customBuiltin="1"/>
    <cellStyle name="20% - Énfasis6" xfId="34" builtinId="50" customBuiltin="1"/>
    <cellStyle name="40% - Énfasis1" xfId="20" builtinId="31" customBuiltin="1"/>
    <cellStyle name="40% - Énfasis2" xfId="23" builtinId="35" customBuiltin="1"/>
    <cellStyle name="40% - Énfasis3" xfId="26" builtinId="39" customBuiltin="1"/>
    <cellStyle name="40% - Énfasis4" xfId="29" builtinId="43" customBuiltin="1"/>
    <cellStyle name="40% - Énfasis5" xfId="32" builtinId="47" customBuiltin="1"/>
    <cellStyle name="40% - Énfasis6" xfId="35" builtinId="51" customBuiltin="1"/>
    <cellStyle name="60% - Énfasis1 2" xfId="37" xr:uid="{3D7814E5-1F24-4B62-885B-01C038228955}"/>
    <cellStyle name="60% - Énfasis2 2" xfId="38" xr:uid="{40B8F828-B79D-4ACE-B709-1B9FFECFAB62}"/>
    <cellStyle name="60% - Énfasis3 2" xfId="39" xr:uid="{68F8A49C-67EA-4367-B1E6-DF1C39433027}"/>
    <cellStyle name="60% - Énfasis4 2" xfId="40" xr:uid="{5B53E3CF-D1E3-419E-8F20-3EBCC3BCA892}"/>
    <cellStyle name="60% - Énfasis5 2" xfId="41" xr:uid="{94BF6FB6-DF5F-4462-B5B6-6012F54D4341}"/>
    <cellStyle name="60% - Énfasis6 2" xfId="42" xr:uid="{80F66A78-C9AA-4847-8C07-03C2307EE5C4}"/>
    <cellStyle name="BodyStyle" xfId="50" xr:uid="{2E5A3ABC-9B52-4D5E-9B53-0E3C32776A51}"/>
    <cellStyle name="Bueno" xfId="7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6" builtinId="19" customBuiltin="1"/>
    <cellStyle name="Énfasis1" xfId="18" builtinId="29" customBuiltin="1"/>
    <cellStyle name="Énfasis2" xfId="21" builtinId="33" customBuiltin="1"/>
    <cellStyle name="Énfasis3" xfId="24" builtinId="37" customBuiltin="1"/>
    <cellStyle name="Énfasis4" xfId="27" builtinId="41" customBuiltin="1"/>
    <cellStyle name="Énfasis5" xfId="30" builtinId="45" customBuiltin="1"/>
    <cellStyle name="Énfasis6" xfId="33" builtinId="49" customBuiltin="1"/>
    <cellStyle name="Entrada" xfId="9" builtinId="20" customBuiltin="1"/>
    <cellStyle name="Euro" xfId="47" xr:uid="{732B1CB5-5CA1-4852-BCFC-5051B111FA21}"/>
    <cellStyle name="Incorrecto" xfId="8" builtinId="27" customBuiltin="1"/>
    <cellStyle name="Millares" xfId="1" builtinId="3"/>
    <cellStyle name="Moneda" xfId="3" builtinId="4"/>
    <cellStyle name="Moneda 2" xfId="49" xr:uid="{24A20B86-5B82-4EA5-AE85-3943258401FC}"/>
    <cellStyle name="Neutral 2" xfId="36" xr:uid="{2FAC4F61-7988-4EE4-81A8-DD14A133D81B}"/>
    <cellStyle name="Normal" xfId="0" builtinId="0"/>
    <cellStyle name="Normal 2" xfId="44" xr:uid="{E5FEC550-2099-48AE-AC30-646350060226}"/>
    <cellStyle name="Normal 3" xfId="45" xr:uid="{CAD1DDD6-E07B-48DD-9EDA-7789BCF82703}"/>
    <cellStyle name="Normal 4" xfId="43" xr:uid="{D6963021-49F8-48A4-94CB-101C0E92211D}"/>
    <cellStyle name="Notas" xfId="15" builtinId="10" customBuiltin="1"/>
    <cellStyle name="Porcentaje" xfId="2" builtinId="5"/>
    <cellStyle name="Porcentaje 2" xfId="48" xr:uid="{32C3A1F9-F318-4DD1-BCB8-11BBCE92D57D}"/>
    <cellStyle name="Salida" xfId="10" builtinId="21" customBuiltin="1"/>
    <cellStyle name="Texto de advertencia" xfId="14" builtinId="11" customBuiltin="1"/>
    <cellStyle name="Texto explicativo" xfId="16" builtinId="53" customBuiltin="1"/>
    <cellStyle name="Título 2" xfId="4" builtinId="17" customBuiltin="1"/>
    <cellStyle name="Título 3" xfId="5" builtinId="18" customBuiltin="1"/>
    <cellStyle name="Título 4" xfId="46" xr:uid="{89C85326-3780-4599-B4A0-2901075928C2}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8C3EAE-31D3-4427-9DAE-734C2D9CD785}">
  <dimension ref="B2:D25"/>
  <sheetViews>
    <sheetView workbookViewId="0">
      <selection activeCell="F12" sqref="F12"/>
    </sheetView>
  </sheetViews>
  <sheetFormatPr baseColWidth="10" defaultRowHeight="15"/>
  <cols>
    <col min="3" max="3" width="46.28515625" style="32" customWidth="1"/>
    <col min="4" max="4" width="15.140625" bestFit="1" customWidth="1"/>
  </cols>
  <sheetData>
    <row r="2" spans="2:4" ht="15.75" thickBot="1"/>
    <row r="3" spans="2:4" ht="15.75" thickBot="1">
      <c r="B3" s="27" t="s">
        <v>2</v>
      </c>
      <c r="C3" s="29" t="s">
        <v>84</v>
      </c>
      <c r="D3" s="21" t="s">
        <v>60</v>
      </c>
    </row>
    <row r="4" spans="2:4" ht="15.75" thickBot="1">
      <c r="B4" s="24">
        <v>1</v>
      </c>
      <c r="C4" s="15" t="s">
        <v>72</v>
      </c>
      <c r="D4" s="30">
        <v>92388706.237600043</v>
      </c>
    </row>
    <row r="5" spans="2:4" ht="15.75" thickBot="1">
      <c r="B5" s="24">
        <v>2</v>
      </c>
      <c r="C5" s="15" t="s">
        <v>82</v>
      </c>
      <c r="D5" s="30">
        <v>92794885.491999999</v>
      </c>
    </row>
    <row r="6" spans="2:4" ht="15.75" customHeight="1" thickBot="1">
      <c r="B6" s="24">
        <v>3</v>
      </c>
      <c r="C6" s="15" t="s">
        <v>85</v>
      </c>
      <c r="D6" s="30">
        <v>96504076.734000027</v>
      </c>
    </row>
    <row r="7" spans="2:4" ht="15.75" thickBot="1">
      <c r="B7" s="24">
        <v>4</v>
      </c>
      <c r="C7" s="15" t="s">
        <v>61</v>
      </c>
      <c r="D7" s="30">
        <v>102936282.642</v>
      </c>
    </row>
    <row r="8" spans="2:4" ht="15.75" thickBot="1">
      <c r="B8" s="24">
        <v>5</v>
      </c>
      <c r="C8" s="15" t="s">
        <v>78</v>
      </c>
      <c r="D8" s="30">
        <v>104009876.08359995</v>
      </c>
    </row>
    <row r="9" spans="2:4" ht="15.75" thickBot="1">
      <c r="B9" s="24">
        <v>6</v>
      </c>
      <c r="C9" s="15" t="s">
        <v>73</v>
      </c>
      <c r="D9" s="30">
        <v>106937086.68600002</v>
      </c>
    </row>
    <row r="10" spans="2:4" ht="15.75" thickBot="1">
      <c r="B10" s="24">
        <v>7</v>
      </c>
      <c r="C10" s="15" t="s">
        <v>79</v>
      </c>
      <c r="D10" s="30">
        <v>107539010.48</v>
      </c>
    </row>
    <row r="11" spans="2:4" ht="15.75" thickBot="1">
      <c r="B11" s="24">
        <v>8</v>
      </c>
      <c r="C11" s="15" t="s">
        <v>77</v>
      </c>
      <c r="D11" s="30">
        <v>107948947.91599999</v>
      </c>
    </row>
    <row r="12" spans="2:4" ht="15.75" thickBot="1">
      <c r="B12" s="24">
        <v>9</v>
      </c>
      <c r="C12" s="15" t="s">
        <v>70</v>
      </c>
      <c r="D12" s="30">
        <v>108143467.73800001</v>
      </c>
    </row>
    <row r="13" spans="2:4" ht="15.75" thickBot="1">
      <c r="B13" s="24">
        <v>10</v>
      </c>
      <c r="C13" s="15" t="s">
        <v>71</v>
      </c>
      <c r="D13" s="30">
        <v>110709188.05999999</v>
      </c>
    </row>
    <row r="14" spans="2:4" ht="15.75" thickBot="1">
      <c r="B14" s="24">
        <v>11</v>
      </c>
      <c r="C14" s="15" t="s">
        <v>68</v>
      </c>
      <c r="D14" s="30">
        <v>115127644.336</v>
      </c>
    </row>
    <row r="15" spans="2:4" ht="15.75" thickBot="1">
      <c r="B15" s="24">
        <v>12</v>
      </c>
      <c r="C15" s="15" t="s">
        <v>74</v>
      </c>
      <c r="D15" s="30">
        <v>117750895.58800001</v>
      </c>
    </row>
    <row r="16" spans="2:4" ht="15.75" thickBot="1">
      <c r="B16" s="24">
        <v>13</v>
      </c>
      <c r="C16" s="15" t="s">
        <v>67</v>
      </c>
      <c r="D16" s="30">
        <v>118344153.55599999</v>
      </c>
    </row>
    <row r="17" spans="2:4" ht="15.75" thickBot="1">
      <c r="B17" s="24">
        <v>14</v>
      </c>
      <c r="C17" s="15" t="s">
        <v>65</v>
      </c>
      <c r="D17" s="30">
        <v>118436738.47399999</v>
      </c>
    </row>
    <row r="18" spans="2:4" ht="15.75" thickBot="1">
      <c r="B18" s="24">
        <v>15</v>
      </c>
      <c r="C18" s="15" t="s">
        <v>83</v>
      </c>
      <c r="D18" s="30">
        <v>120105779.11</v>
      </c>
    </row>
    <row r="19" spans="2:4" ht="15.75" thickBot="1">
      <c r="B19" s="24">
        <v>16</v>
      </c>
      <c r="C19" s="15" t="s">
        <v>80</v>
      </c>
      <c r="D19" s="30">
        <v>120148565.16</v>
      </c>
    </row>
    <row r="20" spans="2:4" ht="15.75" thickBot="1">
      <c r="B20" s="24">
        <v>17</v>
      </c>
      <c r="C20" s="15" t="s">
        <v>81</v>
      </c>
      <c r="D20" s="30">
        <v>120485876.71800001</v>
      </c>
    </row>
    <row r="21" spans="2:4" ht="15.75" thickBot="1">
      <c r="B21" s="24">
        <v>18</v>
      </c>
      <c r="C21" s="15" t="s">
        <v>76</v>
      </c>
      <c r="D21" s="30">
        <v>120514189.59199999</v>
      </c>
    </row>
    <row r="22" spans="2:4" ht="15.75" thickBot="1">
      <c r="B22" s="24">
        <v>19</v>
      </c>
      <c r="C22" s="15" t="s">
        <v>63</v>
      </c>
      <c r="D22" s="30">
        <v>128573064.77200001</v>
      </c>
    </row>
    <row r="23" spans="2:4" ht="15.75" thickBot="1">
      <c r="B23" s="24">
        <v>20</v>
      </c>
      <c r="C23" s="15" t="s">
        <v>75</v>
      </c>
      <c r="D23" s="30">
        <v>129484466.102</v>
      </c>
    </row>
    <row r="24" spans="2:4" ht="15.75" thickBot="1">
      <c r="B24" s="24">
        <v>21</v>
      </c>
      <c r="C24" s="15" t="s">
        <v>66</v>
      </c>
      <c r="D24" s="30">
        <v>191046255.33000001</v>
      </c>
    </row>
    <row r="25" spans="2:4" ht="15.75" thickBot="1">
      <c r="B25" s="24">
        <v>22</v>
      </c>
      <c r="C25" s="15" t="s">
        <v>69</v>
      </c>
      <c r="D25" s="30">
        <v>193590096.87400004</v>
      </c>
    </row>
  </sheetData>
  <sheetProtection algorithmName="SHA-512" hashValue="INEkY0cQ/5ppoMjx99CnJHPIFtftkPr8/v+65yRTPzFprehp8MVTDwmMgT4cEfroG+Pp7/rmJ24XHqH7O2idRw==" saltValue="pUhPfrgn/HpUleBuvBVwUQ==" spinCount="100000"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BW59"/>
  <sheetViews>
    <sheetView topLeftCell="BF46" workbookViewId="0">
      <selection activeCell="BP61" sqref="BP61"/>
    </sheetView>
  </sheetViews>
  <sheetFormatPr baseColWidth="10" defaultRowHeight="15"/>
  <cols>
    <col min="2" max="2" width="8.5703125" customWidth="1"/>
    <col min="4" max="6" width="11.42578125" customWidth="1"/>
    <col min="7" max="7" width="12.5703125" customWidth="1"/>
    <col min="8" max="9" width="12.85546875" customWidth="1"/>
    <col min="10" max="10" width="12.42578125" customWidth="1"/>
    <col min="11" max="11" width="13.140625" customWidth="1"/>
    <col min="12" max="12" width="11.42578125" customWidth="1"/>
    <col min="13" max="13" width="12" customWidth="1"/>
    <col min="14" max="14" width="15.140625" customWidth="1"/>
    <col min="15" max="15" width="11.42578125" customWidth="1"/>
    <col min="16" max="16" width="12.28515625" customWidth="1"/>
    <col min="17" max="17" width="12.7109375" customWidth="1"/>
    <col min="18" max="18" width="11.42578125" customWidth="1"/>
    <col min="19" max="19" width="12" customWidth="1"/>
    <col min="20" max="20" width="12.85546875" customWidth="1"/>
    <col min="21" max="21" width="11.42578125" customWidth="1"/>
    <col min="22" max="22" width="12" customWidth="1"/>
    <col min="23" max="23" width="12.85546875" customWidth="1"/>
    <col min="24" max="24" width="11.42578125" customWidth="1"/>
    <col min="25" max="25" width="12" customWidth="1"/>
    <col min="26" max="26" width="12.85546875" customWidth="1"/>
    <col min="27" max="27" width="11.42578125" customWidth="1"/>
    <col min="28" max="28" width="12" customWidth="1"/>
    <col min="29" max="29" width="13.28515625" customWidth="1"/>
    <col min="30" max="30" width="11.42578125" customWidth="1"/>
    <col min="31" max="31" width="12" customWidth="1"/>
    <col min="32" max="32" width="12.85546875" customWidth="1"/>
    <col min="33" max="33" width="11.42578125" customWidth="1"/>
    <col min="34" max="34" width="12" customWidth="1"/>
    <col min="35" max="35" width="12.85546875" customWidth="1"/>
    <col min="36" max="36" width="11.42578125" customWidth="1"/>
    <col min="37" max="38" width="12" customWidth="1"/>
    <col min="39" max="39" width="11.42578125" customWidth="1"/>
    <col min="40" max="40" width="12" customWidth="1"/>
    <col min="41" max="41" width="12.85546875" customWidth="1"/>
    <col min="42" max="42" width="11.42578125" customWidth="1"/>
    <col min="43" max="43" width="12" customWidth="1"/>
    <col min="44" max="44" width="12.85546875" customWidth="1"/>
    <col min="45" max="45" width="11.42578125" customWidth="1"/>
    <col min="46" max="46" width="12" customWidth="1"/>
    <col min="47" max="47" width="12.85546875" customWidth="1"/>
    <col min="48" max="48" width="11.42578125" customWidth="1"/>
    <col min="49" max="49" width="12" customWidth="1"/>
    <col min="50" max="50" width="12.85546875" customWidth="1"/>
    <col min="51" max="51" width="11.42578125" customWidth="1"/>
    <col min="52" max="52" width="12" customWidth="1"/>
    <col min="53" max="53" width="12.85546875" customWidth="1"/>
    <col min="54" max="54" width="11.42578125" customWidth="1"/>
    <col min="55" max="55" width="12" customWidth="1"/>
    <col min="56" max="56" width="12.85546875" customWidth="1"/>
    <col min="57" max="57" width="11.42578125" customWidth="1"/>
    <col min="58" max="58" width="12" customWidth="1"/>
    <col min="59" max="59" width="12.85546875" customWidth="1"/>
    <col min="60" max="60" width="11.42578125" customWidth="1"/>
    <col min="61" max="61" width="12" customWidth="1"/>
    <col min="62" max="62" width="12.85546875" customWidth="1"/>
    <col min="63" max="63" width="11.42578125" customWidth="1"/>
    <col min="64" max="64" width="12" customWidth="1"/>
    <col min="65" max="65" width="12.85546875" bestFit="1" customWidth="1"/>
    <col min="66" max="66" width="11.42578125" customWidth="1"/>
    <col min="67" max="67" width="12" customWidth="1"/>
    <col min="68" max="68" width="12" bestFit="1" customWidth="1"/>
    <col min="69" max="69" width="11.42578125" customWidth="1"/>
    <col min="70" max="70" width="12" customWidth="1"/>
    <col min="71" max="71" width="12.85546875" bestFit="1" customWidth="1"/>
    <col min="73" max="73" width="20.28515625" bestFit="1" customWidth="1"/>
    <col min="75" max="75" width="19.140625" customWidth="1"/>
  </cols>
  <sheetData>
    <row r="1" spans="2:71" ht="15.75" thickBot="1">
      <c r="F1">
        <v>1</v>
      </c>
      <c r="I1">
        <v>2</v>
      </c>
      <c r="L1">
        <v>3</v>
      </c>
      <c r="O1">
        <v>4</v>
      </c>
      <c r="R1">
        <v>5</v>
      </c>
      <c r="U1">
        <v>6</v>
      </c>
      <c r="X1">
        <v>7</v>
      </c>
      <c r="AA1">
        <v>8</v>
      </c>
      <c r="AD1">
        <v>9</v>
      </c>
      <c r="AG1">
        <v>10</v>
      </c>
      <c r="AJ1">
        <v>11</v>
      </c>
      <c r="AM1">
        <v>12</v>
      </c>
      <c r="AN1" s="1"/>
      <c r="AP1">
        <v>13</v>
      </c>
      <c r="AS1">
        <v>14</v>
      </c>
      <c r="AV1">
        <v>15</v>
      </c>
      <c r="AY1">
        <v>16</v>
      </c>
      <c r="BB1">
        <v>17</v>
      </c>
      <c r="BE1">
        <v>18</v>
      </c>
      <c r="BH1">
        <v>19</v>
      </c>
      <c r="BK1">
        <v>20</v>
      </c>
      <c r="BN1">
        <v>21</v>
      </c>
      <c r="BQ1">
        <v>22</v>
      </c>
    </row>
    <row r="2" spans="2:71" ht="21" customHeight="1" thickBot="1">
      <c r="B2" s="4"/>
      <c r="C2" s="4"/>
      <c r="D2" s="4"/>
      <c r="E2" s="4"/>
      <c r="F2" s="67" t="s">
        <v>61</v>
      </c>
      <c r="G2" s="68"/>
      <c r="H2" s="69"/>
      <c r="I2" s="67" t="s">
        <v>62</v>
      </c>
      <c r="J2" s="68"/>
      <c r="K2" s="69"/>
      <c r="L2" s="67" t="s">
        <v>63</v>
      </c>
      <c r="M2" s="68"/>
      <c r="N2" s="69"/>
      <c r="O2" s="67" t="s">
        <v>65</v>
      </c>
      <c r="P2" s="68"/>
      <c r="Q2" s="69"/>
      <c r="R2" s="67" t="s">
        <v>66</v>
      </c>
      <c r="S2" s="68"/>
      <c r="T2" s="69"/>
      <c r="U2" s="67" t="s">
        <v>67</v>
      </c>
      <c r="V2" s="68"/>
      <c r="W2" s="69"/>
      <c r="X2" s="67" t="s">
        <v>68</v>
      </c>
      <c r="Y2" s="68"/>
      <c r="Z2" s="69"/>
      <c r="AA2" s="67" t="s">
        <v>69</v>
      </c>
      <c r="AB2" s="68"/>
      <c r="AC2" s="69"/>
      <c r="AD2" s="76" t="s">
        <v>70</v>
      </c>
      <c r="AE2" s="77"/>
      <c r="AF2" s="78"/>
      <c r="AG2" s="67" t="s">
        <v>71</v>
      </c>
      <c r="AH2" s="68"/>
      <c r="AI2" s="69"/>
      <c r="AJ2" s="73" t="s">
        <v>72</v>
      </c>
      <c r="AK2" s="74"/>
      <c r="AL2" s="75"/>
      <c r="AM2" s="67" t="s">
        <v>73</v>
      </c>
      <c r="AN2" s="68"/>
      <c r="AO2" s="69"/>
      <c r="AP2" s="67" t="s">
        <v>74</v>
      </c>
      <c r="AQ2" s="68"/>
      <c r="AR2" s="69"/>
      <c r="AS2" s="67" t="s">
        <v>75</v>
      </c>
      <c r="AT2" s="68"/>
      <c r="AU2" s="69"/>
      <c r="AV2" s="67" t="s">
        <v>76</v>
      </c>
      <c r="AW2" s="68"/>
      <c r="AX2" s="69"/>
      <c r="AY2" s="67" t="s">
        <v>77</v>
      </c>
      <c r="AZ2" s="68"/>
      <c r="BA2" s="69"/>
      <c r="BB2" s="67" t="s">
        <v>78</v>
      </c>
      <c r="BC2" s="68"/>
      <c r="BD2" s="69"/>
      <c r="BE2" s="67" t="s">
        <v>79</v>
      </c>
      <c r="BF2" s="68"/>
      <c r="BG2" s="69"/>
      <c r="BH2" s="67" t="s">
        <v>80</v>
      </c>
      <c r="BI2" s="68"/>
      <c r="BJ2" s="69"/>
      <c r="BK2" s="67" t="s">
        <v>81</v>
      </c>
      <c r="BL2" s="68"/>
      <c r="BM2" s="69"/>
      <c r="BN2" s="67" t="s">
        <v>82</v>
      </c>
      <c r="BO2" s="68"/>
      <c r="BP2" s="69"/>
      <c r="BQ2" s="67" t="s">
        <v>83</v>
      </c>
      <c r="BR2" s="68"/>
      <c r="BS2" s="69"/>
    </row>
    <row r="3" spans="2:71" ht="27">
      <c r="B3" s="5" t="s">
        <v>0</v>
      </c>
      <c r="C3" s="6" t="s">
        <v>1</v>
      </c>
      <c r="D3" s="6" t="s">
        <v>53</v>
      </c>
      <c r="E3" s="6" t="s">
        <v>54</v>
      </c>
      <c r="F3" s="7" t="s">
        <v>55</v>
      </c>
      <c r="G3" s="7" t="s">
        <v>56</v>
      </c>
      <c r="H3" s="7" t="s">
        <v>57</v>
      </c>
      <c r="I3" s="7" t="s">
        <v>55</v>
      </c>
      <c r="J3" s="7" t="s">
        <v>56</v>
      </c>
      <c r="K3" s="7" t="s">
        <v>57</v>
      </c>
      <c r="L3" s="7" t="s">
        <v>55</v>
      </c>
      <c r="M3" s="7" t="s">
        <v>56</v>
      </c>
      <c r="N3" s="7" t="s">
        <v>57</v>
      </c>
      <c r="O3" s="7" t="s">
        <v>55</v>
      </c>
      <c r="P3" s="7" t="s">
        <v>56</v>
      </c>
      <c r="Q3" s="7" t="s">
        <v>57</v>
      </c>
      <c r="R3" s="7" t="s">
        <v>55</v>
      </c>
      <c r="S3" s="7" t="s">
        <v>56</v>
      </c>
      <c r="T3" s="7" t="s">
        <v>57</v>
      </c>
      <c r="U3" s="7" t="s">
        <v>55</v>
      </c>
      <c r="V3" s="7" t="s">
        <v>56</v>
      </c>
      <c r="W3" s="7" t="s">
        <v>57</v>
      </c>
      <c r="X3" s="7" t="s">
        <v>55</v>
      </c>
      <c r="Y3" s="7" t="s">
        <v>56</v>
      </c>
      <c r="Z3" s="7" t="s">
        <v>57</v>
      </c>
      <c r="AA3" s="7" t="s">
        <v>55</v>
      </c>
      <c r="AB3" s="7" t="s">
        <v>56</v>
      </c>
      <c r="AC3" s="7" t="s">
        <v>57</v>
      </c>
      <c r="AD3" s="7" t="s">
        <v>55</v>
      </c>
      <c r="AE3" s="7" t="s">
        <v>56</v>
      </c>
      <c r="AF3" s="7" t="s">
        <v>57</v>
      </c>
      <c r="AG3" s="7" t="s">
        <v>55</v>
      </c>
      <c r="AH3" s="7" t="s">
        <v>56</v>
      </c>
      <c r="AI3" s="7" t="s">
        <v>57</v>
      </c>
      <c r="AJ3" s="17" t="s">
        <v>55</v>
      </c>
      <c r="AK3" s="17" t="s">
        <v>56</v>
      </c>
      <c r="AL3" s="17" t="s">
        <v>57</v>
      </c>
      <c r="AM3" s="7" t="s">
        <v>55</v>
      </c>
      <c r="AN3" s="7" t="s">
        <v>56</v>
      </c>
      <c r="AO3" s="7" t="s">
        <v>57</v>
      </c>
      <c r="AP3" s="7" t="s">
        <v>55</v>
      </c>
      <c r="AQ3" s="7" t="s">
        <v>56</v>
      </c>
      <c r="AR3" s="7" t="s">
        <v>57</v>
      </c>
      <c r="AS3" s="7" t="s">
        <v>55</v>
      </c>
      <c r="AT3" s="7" t="s">
        <v>56</v>
      </c>
      <c r="AU3" s="7" t="s">
        <v>57</v>
      </c>
      <c r="AV3" s="7" t="s">
        <v>55</v>
      </c>
      <c r="AW3" s="7" t="s">
        <v>56</v>
      </c>
      <c r="AX3" s="7" t="s">
        <v>57</v>
      </c>
      <c r="AY3" s="7" t="s">
        <v>55</v>
      </c>
      <c r="AZ3" s="7" t="s">
        <v>56</v>
      </c>
      <c r="BA3" s="7" t="s">
        <v>57</v>
      </c>
      <c r="BB3" s="7" t="s">
        <v>55</v>
      </c>
      <c r="BC3" s="7" t="s">
        <v>56</v>
      </c>
      <c r="BD3" s="7" t="s">
        <v>57</v>
      </c>
      <c r="BE3" s="7" t="s">
        <v>55</v>
      </c>
      <c r="BF3" s="7" t="s">
        <v>56</v>
      </c>
      <c r="BG3" s="7" t="s">
        <v>57</v>
      </c>
      <c r="BH3" s="7" t="s">
        <v>55</v>
      </c>
      <c r="BI3" s="7" t="s">
        <v>56</v>
      </c>
      <c r="BJ3" s="7" t="s">
        <v>57</v>
      </c>
      <c r="BK3" s="7" t="s">
        <v>55</v>
      </c>
      <c r="BL3" s="7" t="s">
        <v>56</v>
      </c>
      <c r="BM3" s="7" t="s">
        <v>57</v>
      </c>
      <c r="BN3" s="7" t="s">
        <v>55</v>
      </c>
      <c r="BO3" s="7" t="s">
        <v>56</v>
      </c>
      <c r="BP3" s="7" t="s">
        <v>57</v>
      </c>
      <c r="BQ3" s="7" t="s">
        <v>55</v>
      </c>
      <c r="BR3" s="7" t="s">
        <v>56</v>
      </c>
      <c r="BS3" s="7" t="s">
        <v>57</v>
      </c>
    </row>
    <row r="4" spans="2:71" ht="18">
      <c r="B4" s="8">
        <v>1</v>
      </c>
      <c r="C4" s="9" t="s">
        <v>4</v>
      </c>
      <c r="D4" s="9">
        <v>4</v>
      </c>
      <c r="E4" s="9">
        <v>6</v>
      </c>
      <c r="F4" s="10">
        <v>2700125</v>
      </c>
      <c r="G4" s="11">
        <f>+$D4*F4</f>
        <v>10800500</v>
      </c>
      <c r="H4" s="10">
        <f>+G4*$E4</f>
        <v>64803000</v>
      </c>
      <c r="I4" s="10">
        <v>2700125</v>
      </c>
      <c r="J4" s="11">
        <f>+$D4*I4</f>
        <v>10800500</v>
      </c>
      <c r="K4" s="10">
        <f>+J4*$E4</f>
        <v>64803000</v>
      </c>
      <c r="L4" s="10">
        <v>2700125</v>
      </c>
      <c r="M4" s="11">
        <f>+$D4*L4</f>
        <v>10800500</v>
      </c>
      <c r="N4" s="10">
        <f>+M4*$E4</f>
        <v>64803000</v>
      </c>
      <c r="O4" s="10">
        <v>2700125</v>
      </c>
      <c r="P4" s="11">
        <f>+$D4*O4</f>
        <v>10800500</v>
      </c>
      <c r="Q4" s="10">
        <f>+P4*$E4</f>
        <v>64803000</v>
      </c>
      <c r="R4" s="10">
        <v>2700125</v>
      </c>
      <c r="S4" s="11">
        <f>+$D4*R4</f>
        <v>10800500</v>
      </c>
      <c r="T4" s="10">
        <f>+S4*$E4</f>
        <v>64803000</v>
      </c>
      <c r="U4" s="23">
        <v>2700125</v>
      </c>
      <c r="V4" s="11">
        <f>+$D4*U4</f>
        <v>10800500</v>
      </c>
      <c r="W4" s="10">
        <f>+V4*$E4</f>
        <v>64803000</v>
      </c>
      <c r="X4" s="23">
        <v>2700125</v>
      </c>
      <c r="Y4" s="11">
        <f>+$D4*X4</f>
        <v>10800500</v>
      </c>
      <c r="Z4" s="10">
        <f>+Y4*$E4</f>
        <v>64803000</v>
      </c>
      <c r="AA4" s="23">
        <v>2700125</v>
      </c>
      <c r="AB4" s="11">
        <f>+$D4*AA4</f>
        <v>10800500</v>
      </c>
      <c r="AC4" s="10">
        <f>+AB4*$E4</f>
        <v>64803000</v>
      </c>
      <c r="AD4" s="23">
        <v>2700125</v>
      </c>
      <c r="AE4" s="11">
        <f>+$D4*AD4</f>
        <v>10800500</v>
      </c>
      <c r="AF4" s="10">
        <f>+AE4*$E4</f>
        <v>64803000</v>
      </c>
      <c r="AG4" s="23">
        <v>2700125</v>
      </c>
      <c r="AH4" s="11">
        <f>+$D4*AG4</f>
        <v>10800500</v>
      </c>
      <c r="AI4" s="10">
        <f>+AH4*$E4</f>
        <v>64803000</v>
      </c>
      <c r="AJ4" s="23">
        <v>2700125</v>
      </c>
      <c r="AK4" s="11">
        <f>+$D4*AJ4</f>
        <v>10800500</v>
      </c>
      <c r="AL4" s="10">
        <v>64803000</v>
      </c>
      <c r="AM4" s="23">
        <v>2700125</v>
      </c>
      <c r="AN4" s="11">
        <f>+$D4*AM4</f>
        <v>10800500</v>
      </c>
      <c r="AO4" s="10">
        <f>+AN4*$E4</f>
        <v>64803000</v>
      </c>
      <c r="AP4" s="23">
        <v>2700125</v>
      </c>
      <c r="AQ4" s="11">
        <f>+$D4*AP4</f>
        <v>10800500</v>
      </c>
      <c r="AR4" s="10">
        <f>+AQ4*$E4</f>
        <v>64803000</v>
      </c>
      <c r="AS4" s="23">
        <v>2700125</v>
      </c>
      <c r="AT4" s="11">
        <f>+$D4*AS4</f>
        <v>10800500</v>
      </c>
      <c r="AU4" s="10">
        <f>+AT4*$E4</f>
        <v>64803000</v>
      </c>
      <c r="AV4" s="23">
        <v>2700125</v>
      </c>
      <c r="AW4" s="11">
        <f>+$D4*AV4</f>
        <v>10800500</v>
      </c>
      <c r="AX4" s="10">
        <f>+AW4*$E4</f>
        <v>64803000</v>
      </c>
      <c r="AY4" s="23">
        <v>2700125</v>
      </c>
      <c r="AZ4" s="11">
        <f>+$D4*AY4</f>
        <v>10800500</v>
      </c>
      <c r="BA4" s="10">
        <f>+AZ4*$E4</f>
        <v>64803000</v>
      </c>
      <c r="BB4" s="23">
        <v>2700125</v>
      </c>
      <c r="BC4" s="11">
        <f>+$D4*BB4</f>
        <v>10800500</v>
      </c>
      <c r="BD4" s="10">
        <f>+BC4*$E4</f>
        <v>64803000</v>
      </c>
      <c r="BE4" s="23">
        <v>2700125</v>
      </c>
      <c r="BF4" s="11">
        <f>+$D4*BE4</f>
        <v>10800500</v>
      </c>
      <c r="BG4" s="10">
        <f>+BF4*$E4</f>
        <v>64803000</v>
      </c>
      <c r="BH4" s="23">
        <v>2700125</v>
      </c>
      <c r="BI4" s="11">
        <f>+$D4*BH4</f>
        <v>10800500</v>
      </c>
      <c r="BJ4" s="10">
        <f>+BI4*$E4</f>
        <v>64803000</v>
      </c>
      <c r="BK4" s="23">
        <v>2700125</v>
      </c>
      <c r="BL4" s="11">
        <f>+$D4*BK4</f>
        <v>10800500</v>
      </c>
      <c r="BM4" s="10">
        <f>+BL4*$E4</f>
        <v>64803000</v>
      </c>
      <c r="BN4" s="23">
        <v>2700125</v>
      </c>
      <c r="BO4" s="11">
        <f>+$D4*BN4</f>
        <v>10800500</v>
      </c>
      <c r="BP4" s="10">
        <f>+BO4*$E4</f>
        <v>64803000</v>
      </c>
      <c r="BQ4" s="23">
        <v>2700125</v>
      </c>
      <c r="BR4" s="11">
        <f>+$D4*BQ4</f>
        <v>10800500</v>
      </c>
      <c r="BS4" s="10">
        <f>+BR4*$E4</f>
        <v>64803000</v>
      </c>
    </row>
    <row r="5" spans="2:71" ht="18">
      <c r="B5" s="8">
        <v>2</v>
      </c>
      <c r="C5" s="9" t="s">
        <v>5</v>
      </c>
      <c r="D5" s="9">
        <v>4</v>
      </c>
      <c r="E5" s="9">
        <v>6</v>
      </c>
      <c r="F5" s="10">
        <v>12510</v>
      </c>
      <c r="G5" s="11">
        <f t="shared" ref="G5:G52" si="0">+$D5*F5</f>
        <v>50040</v>
      </c>
      <c r="H5" s="10">
        <f t="shared" ref="H5:H52" si="1">+G5*$E5</f>
        <v>300240</v>
      </c>
      <c r="I5" s="10">
        <v>5382.92</v>
      </c>
      <c r="J5" s="11">
        <f t="shared" ref="J5:J52" si="2">+$D5*I5</f>
        <v>21531.68</v>
      </c>
      <c r="K5" s="10">
        <f t="shared" ref="K5:K52" si="3">+J5*$E5</f>
        <v>129190.08</v>
      </c>
      <c r="L5" s="10">
        <v>7739</v>
      </c>
      <c r="M5" s="11">
        <f t="shared" ref="M5:M52" si="4">+$D5*L5</f>
        <v>30956</v>
      </c>
      <c r="N5" s="10">
        <f t="shared" ref="N5:N52" si="5">+M5*$E5</f>
        <v>185736</v>
      </c>
      <c r="O5" s="10">
        <v>14399</v>
      </c>
      <c r="P5" s="11">
        <f t="shared" ref="P5:P52" si="6">+$D5*O5</f>
        <v>57596</v>
      </c>
      <c r="Q5" s="10">
        <f t="shared" ref="Q5:Q52" si="7">+P5*$E5</f>
        <v>345576</v>
      </c>
      <c r="R5" s="10">
        <v>19484</v>
      </c>
      <c r="S5" s="11">
        <f t="shared" ref="S5:S52" si="8">+$D5*R5</f>
        <v>77936</v>
      </c>
      <c r="T5" s="10">
        <f t="shared" ref="T5:T52" si="9">+S5*$E5</f>
        <v>467616</v>
      </c>
      <c r="U5" s="23">
        <v>13487</v>
      </c>
      <c r="V5" s="11">
        <f t="shared" ref="V5:V52" si="10">+$D5*U5</f>
        <v>53948</v>
      </c>
      <c r="W5" s="10">
        <f t="shared" ref="W5:W52" si="11">+V5*$E5</f>
        <v>323688</v>
      </c>
      <c r="X5" s="23">
        <v>12224</v>
      </c>
      <c r="Y5" s="11">
        <f t="shared" ref="Y5:Y52" si="12">+$D5*X5</f>
        <v>48896</v>
      </c>
      <c r="Z5" s="10">
        <f t="shared" ref="Z5:Z52" si="13">+Y5*$E5</f>
        <v>293376</v>
      </c>
      <c r="AA5" s="23">
        <v>5851</v>
      </c>
      <c r="AB5" s="11">
        <f t="shared" ref="AB5:AB52" si="14">+$D5*AA5</f>
        <v>23404</v>
      </c>
      <c r="AC5" s="10">
        <f t="shared" ref="AC5:AC52" si="15">+AB5*$E5</f>
        <v>140424</v>
      </c>
      <c r="AD5" s="23">
        <v>6834</v>
      </c>
      <c r="AE5" s="11">
        <f t="shared" ref="AE5:AE52" si="16">+$D5*AD5</f>
        <v>27336</v>
      </c>
      <c r="AF5" s="10">
        <f t="shared" ref="AF5:AF52" si="17">+AE5*$E5</f>
        <v>164016</v>
      </c>
      <c r="AG5" s="23">
        <v>12120</v>
      </c>
      <c r="AH5" s="11">
        <f t="shared" ref="AH5:AH52" si="18">+$D5*AG5</f>
        <v>48480</v>
      </c>
      <c r="AI5" s="10">
        <f t="shared" ref="AI5:AI52" si="19">+AH5*$E5</f>
        <v>290880</v>
      </c>
      <c r="AJ5" s="23">
        <v>9758.01</v>
      </c>
      <c r="AK5" s="11">
        <f t="shared" ref="AK5:AK52" si="20">+$D5*AJ5</f>
        <v>39032.04</v>
      </c>
      <c r="AL5" s="10">
        <v>234192.24</v>
      </c>
      <c r="AM5" s="23">
        <v>7457</v>
      </c>
      <c r="AN5" s="11">
        <f t="shared" ref="AN5:AN52" si="21">+$D5*AM5</f>
        <v>29828</v>
      </c>
      <c r="AO5" s="10">
        <f t="shared" ref="AO5:AO52" si="22">+AN5*$E5</f>
        <v>178968</v>
      </c>
      <c r="AP5" s="23">
        <v>14184</v>
      </c>
      <c r="AQ5" s="11">
        <f t="shared" ref="AQ5:AQ52" si="23">+$D5*AP5</f>
        <v>56736</v>
      </c>
      <c r="AR5" s="10">
        <f t="shared" ref="AR5:AR52" si="24">+AQ5*$E5</f>
        <v>340416</v>
      </c>
      <c r="AS5" s="23">
        <v>11705</v>
      </c>
      <c r="AT5" s="11">
        <f t="shared" ref="AT5:AT52" si="25">+$D5*AS5</f>
        <v>46820</v>
      </c>
      <c r="AU5" s="10">
        <f t="shared" ref="AU5:AU52" si="26">+AT5*$E5</f>
        <v>280920</v>
      </c>
      <c r="AV5" s="23">
        <v>16527</v>
      </c>
      <c r="AW5" s="11">
        <f t="shared" ref="AW5:AW52" si="27">+$D5*AV5</f>
        <v>66108</v>
      </c>
      <c r="AX5" s="10">
        <f t="shared" ref="AX5:AX52" si="28">+AW5*$E5</f>
        <v>396648</v>
      </c>
      <c r="AY5" s="23">
        <v>9922</v>
      </c>
      <c r="AZ5" s="11">
        <f t="shared" ref="AZ5:AZ52" si="29">+$D5*AY5</f>
        <v>39688</v>
      </c>
      <c r="BA5" s="10">
        <f t="shared" ref="BA5:BA52" si="30">+AZ5*$E5</f>
        <v>238128</v>
      </c>
      <c r="BB5" s="23">
        <v>5792.49</v>
      </c>
      <c r="BC5" s="11">
        <f t="shared" ref="BC5:BC52" si="31">+$D5*BB5</f>
        <v>23169.96</v>
      </c>
      <c r="BD5" s="10">
        <f t="shared" ref="BD5:BD52" si="32">+BC5*$E5</f>
        <v>139019.76</v>
      </c>
      <c r="BE5" s="23">
        <v>11268</v>
      </c>
      <c r="BF5" s="11">
        <f t="shared" ref="BF5:BF52" si="33">+$D5*BE5</f>
        <v>45072</v>
      </c>
      <c r="BG5" s="10">
        <f t="shared" ref="BG5:BG52" si="34">+BF5*$E5</f>
        <v>270432</v>
      </c>
      <c r="BH5" s="23">
        <v>14916</v>
      </c>
      <c r="BI5" s="11">
        <f t="shared" ref="BI5:BI52" si="35">+$D5*BH5</f>
        <v>59664</v>
      </c>
      <c r="BJ5" s="10">
        <f t="shared" ref="BJ5:BJ52" si="36">+BI5*$E5</f>
        <v>357984</v>
      </c>
      <c r="BK5" s="23">
        <v>13001</v>
      </c>
      <c r="BL5" s="11">
        <f t="shared" ref="BL5:BL52" si="37">+$D5*BK5</f>
        <v>52004</v>
      </c>
      <c r="BM5" s="10">
        <f t="shared" ref="BM5:BM52" si="38">+BL5*$E5</f>
        <v>312024</v>
      </c>
      <c r="BN5" s="23">
        <v>9753</v>
      </c>
      <c r="BO5" s="11">
        <f t="shared" ref="BO5:BO52" si="39">+$D5*BN5</f>
        <v>39012</v>
      </c>
      <c r="BP5" s="10">
        <f t="shared" ref="BP5:BP52" si="40">+BO5*$E5</f>
        <v>234072</v>
      </c>
      <c r="BQ5" s="23">
        <v>14904</v>
      </c>
      <c r="BR5" s="11">
        <f t="shared" ref="BR5:BR52" si="41">+$D5*BQ5</f>
        <v>59616</v>
      </c>
      <c r="BS5" s="10">
        <f t="shared" ref="BS5:BS52" si="42">+BR5*$E5</f>
        <v>357696</v>
      </c>
    </row>
    <row r="6" spans="2:71" ht="18">
      <c r="B6" s="8">
        <v>3</v>
      </c>
      <c r="C6" s="9" t="s">
        <v>6</v>
      </c>
      <c r="D6" s="9">
        <v>2</v>
      </c>
      <c r="E6" s="9">
        <v>6</v>
      </c>
      <c r="F6" s="10">
        <v>4897</v>
      </c>
      <c r="G6" s="11">
        <f t="shared" si="0"/>
        <v>9794</v>
      </c>
      <c r="H6" s="10">
        <f t="shared" si="1"/>
        <v>58764</v>
      </c>
      <c r="I6" s="10">
        <v>1914.52</v>
      </c>
      <c r="J6" s="11">
        <f t="shared" si="2"/>
        <v>3829.04</v>
      </c>
      <c r="K6" s="10">
        <f t="shared" si="3"/>
        <v>22974.239999999998</v>
      </c>
      <c r="L6" s="10">
        <v>3019</v>
      </c>
      <c r="M6" s="11">
        <f t="shared" si="4"/>
        <v>6038</v>
      </c>
      <c r="N6" s="10">
        <f t="shared" si="5"/>
        <v>36228</v>
      </c>
      <c r="O6" s="10">
        <v>5084</v>
      </c>
      <c r="P6" s="11">
        <f t="shared" si="6"/>
        <v>10168</v>
      </c>
      <c r="Q6" s="10">
        <f t="shared" si="7"/>
        <v>61008</v>
      </c>
      <c r="R6" s="10">
        <v>6888</v>
      </c>
      <c r="S6" s="11">
        <f t="shared" si="8"/>
        <v>13776</v>
      </c>
      <c r="T6" s="10">
        <f t="shared" si="9"/>
        <v>82656</v>
      </c>
      <c r="U6" s="23">
        <v>4018</v>
      </c>
      <c r="V6" s="11">
        <f t="shared" si="10"/>
        <v>8036</v>
      </c>
      <c r="W6" s="10">
        <f t="shared" si="11"/>
        <v>48216</v>
      </c>
      <c r="X6" s="23">
        <v>4681</v>
      </c>
      <c r="Y6" s="11">
        <f t="shared" si="12"/>
        <v>9362</v>
      </c>
      <c r="Z6" s="10">
        <f t="shared" si="13"/>
        <v>56172</v>
      </c>
      <c r="AA6" s="23">
        <v>2442</v>
      </c>
      <c r="AB6" s="11">
        <f t="shared" si="14"/>
        <v>4884</v>
      </c>
      <c r="AC6" s="10">
        <f t="shared" si="15"/>
        <v>29304</v>
      </c>
      <c r="AD6" s="23">
        <v>2665</v>
      </c>
      <c r="AE6" s="11">
        <f t="shared" si="16"/>
        <v>5330</v>
      </c>
      <c r="AF6" s="10">
        <f t="shared" si="17"/>
        <v>31980</v>
      </c>
      <c r="AG6" s="23">
        <v>4560</v>
      </c>
      <c r="AH6" s="11">
        <f t="shared" si="18"/>
        <v>9120</v>
      </c>
      <c r="AI6" s="10">
        <f t="shared" si="19"/>
        <v>54720</v>
      </c>
      <c r="AJ6" s="23">
        <v>2506.63</v>
      </c>
      <c r="AK6" s="11">
        <f t="shared" si="20"/>
        <v>5013.26</v>
      </c>
      <c r="AL6" s="10">
        <v>30079.56</v>
      </c>
      <c r="AM6" s="23">
        <v>5400</v>
      </c>
      <c r="AN6" s="11">
        <f t="shared" si="21"/>
        <v>10800</v>
      </c>
      <c r="AO6" s="10">
        <f t="shared" si="22"/>
        <v>64800</v>
      </c>
      <c r="AP6" s="23">
        <v>5009</v>
      </c>
      <c r="AQ6" s="11">
        <f t="shared" si="23"/>
        <v>10018</v>
      </c>
      <c r="AR6" s="10">
        <f t="shared" si="24"/>
        <v>60108</v>
      </c>
      <c r="AS6" s="23">
        <v>3251</v>
      </c>
      <c r="AT6" s="11">
        <f t="shared" si="25"/>
        <v>6502</v>
      </c>
      <c r="AU6" s="10">
        <f t="shared" si="26"/>
        <v>39012</v>
      </c>
      <c r="AV6" s="23">
        <v>4612</v>
      </c>
      <c r="AW6" s="11">
        <f t="shared" si="27"/>
        <v>9224</v>
      </c>
      <c r="AX6" s="10">
        <f t="shared" si="28"/>
        <v>55344</v>
      </c>
      <c r="AY6" s="23">
        <v>2689</v>
      </c>
      <c r="AZ6" s="11">
        <f t="shared" si="29"/>
        <v>5378</v>
      </c>
      <c r="BA6" s="10">
        <f t="shared" si="30"/>
        <v>32268</v>
      </c>
      <c r="BB6" s="23">
        <v>1662.72</v>
      </c>
      <c r="BC6" s="11">
        <f t="shared" si="31"/>
        <v>3325.44</v>
      </c>
      <c r="BD6" s="10">
        <f t="shared" si="32"/>
        <v>19952.64</v>
      </c>
      <c r="BE6" s="23">
        <v>3979</v>
      </c>
      <c r="BF6" s="11">
        <f t="shared" si="33"/>
        <v>7958</v>
      </c>
      <c r="BG6" s="10">
        <f t="shared" si="34"/>
        <v>47748</v>
      </c>
      <c r="BH6" s="23">
        <v>5267</v>
      </c>
      <c r="BI6" s="11">
        <f t="shared" si="35"/>
        <v>10534</v>
      </c>
      <c r="BJ6" s="10">
        <f t="shared" si="36"/>
        <v>63204</v>
      </c>
      <c r="BK6" s="23">
        <v>4031</v>
      </c>
      <c r="BL6" s="11">
        <f t="shared" si="37"/>
        <v>8062</v>
      </c>
      <c r="BM6" s="10">
        <f t="shared" si="38"/>
        <v>48372</v>
      </c>
      <c r="BN6" s="23">
        <v>3317</v>
      </c>
      <c r="BO6" s="11">
        <f t="shared" si="39"/>
        <v>6634</v>
      </c>
      <c r="BP6" s="10">
        <f t="shared" si="40"/>
        <v>39804</v>
      </c>
      <c r="BQ6" s="23">
        <v>5254</v>
      </c>
      <c r="BR6" s="11">
        <f t="shared" si="41"/>
        <v>10508</v>
      </c>
      <c r="BS6" s="10">
        <f t="shared" si="42"/>
        <v>63048</v>
      </c>
    </row>
    <row r="7" spans="2:71" ht="36">
      <c r="B7" s="8">
        <v>4</v>
      </c>
      <c r="C7" s="9" t="s">
        <v>7</v>
      </c>
      <c r="D7" s="9">
        <v>4</v>
      </c>
      <c r="E7" s="9">
        <v>6</v>
      </c>
      <c r="F7" s="10">
        <v>8794</v>
      </c>
      <c r="G7" s="11">
        <f t="shared" si="0"/>
        <v>35176</v>
      </c>
      <c r="H7" s="10">
        <f t="shared" si="1"/>
        <v>211056</v>
      </c>
      <c r="I7" s="10">
        <v>6549.48</v>
      </c>
      <c r="J7" s="11">
        <f t="shared" si="2"/>
        <v>26197.919999999998</v>
      </c>
      <c r="K7" s="10">
        <f t="shared" si="3"/>
        <v>157187.51999999999</v>
      </c>
      <c r="L7" s="10">
        <v>10832</v>
      </c>
      <c r="M7" s="11">
        <f t="shared" si="4"/>
        <v>43328</v>
      </c>
      <c r="N7" s="10">
        <f t="shared" si="5"/>
        <v>259968</v>
      </c>
      <c r="O7" s="10">
        <v>16694</v>
      </c>
      <c r="P7" s="11">
        <f t="shared" si="6"/>
        <v>66776</v>
      </c>
      <c r="Q7" s="10">
        <f t="shared" si="7"/>
        <v>400656</v>
      </c>
      <c r="R7" s="10">
        <v>61010</v>
      </c>
      <c r="S7" s="11">
        <f t="shared" si="8"/>
        <v>244040</v>
      </c>
      <c r="T7" s="10">
        <f t="shared" si="9"/>
        <v>1464240</v>
      </c>
      <c r="U7" s="23">
        <v>15202</v>
      </c>
      <c r="V7" s="11">
        <f t="shared" si="10"/>
        <v>60808</v>
      </c>
      <c r="W7" s="10">
        <f t="shared" si="11"/>
        <v>364848</v>
      </c>
      <c r="X7" s="23">
        <v>13785</v>
      </c>
      <c r="Y7" s="11">
        <f t="shared" si="12"/>
        <v>55140</v>
      </c>
      <c r="Z7" s="10">
        <f t="shared" si="13"/>
        <v>330840</v>
      </c>
      <c r="AA7" s="23">
        <v>7119</v>
      </c>
      <c r="AB7" s="11">
        <f t="shared" si="14"/>
        <v>28476</v>
      </c>
      <c r="AC7" s="10">
        <f t="shared" si="15"/>
        <v>170856</v>
      </c>
      <c r="AD7" s="23">
        <v>11300</v>
      </c>
      <c r="AE7" s="11">
        <f t="shared" si="16"/>
        <v>45200</v>
      </c>
      <c r="AF7" s="10">
        <f t="shared" si="17"/>
        <v>271200</v>
      </c>
      <c r="AG7" s="23">
        <v>15199</v>
      </c>
      <c r="AH7" s="11">
        <f t="shared" si="18"/>
        <v>60796</v>
      </c>
      <c r="AI7" s="10">
        <f t="shared" si="19"/>
        <v>364776</v>
      </c>
      <c r="AJ7" s="23">
        <v>8092</v>
      </c>
      <c r="AK7" s="11">
        <f t="shared" si="20"/>
        <v>32368</v>
      </c>
      <c r="AL7" s="10">
        <v>194208</v>
      </c>
      <c r="AM7" s="23">
        <v>21894</v>
      </c>
      <c r="AN7" s="11">
        <f t="shared" si="21"/>
        <v>87576</v>
      </c>
      <c r="AO7" s="10">
        <f t="shared" si="22"/>
        <v>525456</v>
      </c>
      <c r="AP7" s="23">
        <v>16443</v>
      </c>
      <c r="AQ7" s="11">
        <f t="shared" si="23"/>
        <v>65772</v>
      </c>
      <c r="AR7" s="10">
        <f t="shared" si="24"/>
        <v>394632</v>
      </c>
      <c r="AS7" s="23">
        <v>20615</v>
      </c>
      <c r="AT7" s="11">
        <f t="shared" si="25"/>
        <v>82460</v>
      </c>
      <c r="AU7" s="10">
        <f t="shared" si="26"/>
        <v>494760</v>
      </c>
      <c r="AV7" s="23">
        <v>15144</v>
      </c>
      <c r="AW7" s="11">
        <f t="shared" si="27"/>
        <v>60576</v>
      </c>
      <c r="AX7" s="10">
        <f t="shared" si="28"/>
        <v>363456</v>
      </c>
      <c r="AY7" s="23">
        <v>20788</v>
      </c>
      <c r="AZ7" s="11">
        <f t="shared" si="29"/>
        <v>83152</v>
      </c>
      <c r="BA7" s="10">
        <f t="shared" si="30"/>
        <v>498912</v>
      </c>
      <c r="BB7" s="23">
        <v>7047.81</v>
      </c>
      <c r="BC7" s="11">
        <f t="shared" si="31"/>
        <v>28191.24</v>
      </c>
      <c r="BD7" s="10">
        <f t="shared" si="32"/>
        <v>169147.44</v>
      </c>
      <c r="BE7" s="23">
        <v>13065</v>
      </c>
      <c r="BF7" s="11">
        <f t="shared" si="33"/>
        <v>52260</v>
      </c>
      <c r="BG7" s="10">
        <f t="shared" si="34"/>
        <v>313560</v>
      </c>
      <c r="BH7" s="23">
        <v>17294</v>
      </c>
      <c r="BI7" s="11">
        <f t="shared" si="35"/>
        <v>69176</v>
      </c>
      <c r="BJ7" s="10">
        <f t="shared" si="36"/>
        <v>415056</v>
      </c>
      <c r="BK7" s="23">
        <v>23213</v>
      </c>
      <c r="BL7" s="11">
        <f t="shared" si="37"/>
        <v>92852</v>
      </c>
      <c r="BM7" s="10">
        <f t="shared" si="38"/>
        <v>557112</v>
      </c>
      <c r="BN7" s="23">
        <v>12094</v>
      </c>
      <c r="BO7" s="11">
        <f t="shared" si="39"/>
        <v>48376</v>
      </c>
      <c r="BP7" s="10">
        <f t="shared" si="40"/>
        <v>290256</v>
      </c>
      <c r="BQ7" s="23">
        <v>17322</v>
      </c>
      <c r="BR7" s="11">
        <f t="shared" si="41"/>
        <v>69288</v>
      </c>
      <c r="BS7" s="10">
        <f t="shared" si="42"/>
        <v>415728</v>
      </c>
    </row>
    <row r="8" spans="2:71" ht="27">
      <c r="B8" s="8">
        <v>5</v>
      </c>
      <c r="C8" s="9" t="s">
        <v>8</v>
      </c>
      <c r="D8" s="9">
        <v>15</v>
      </c>
      <c r="E8" s="9">
        <v>6</v>
      </c>
      <c r="F8" s="10">
        <v>7783</v>
      </c>
      <c r="G8" s="11">
        <f t="shared" si="0"/>
        <v>116745</v>
      </c>
      <c r="H8" s="10">
        <f t="shared" si="1"/>
        <v>700470</v>
      </c>
      <c r="I8" s="10">
        <v>5680.08</v>
      </c>
      <c r="J8" s="11">
        <f t="shared" si="2"/>
        <v>85201.2</v>
      </c>
      <c r="K8" s="10">
        <f t="shared" si="3"/>
        <v>511207.19999999995</v>
      </c>
      <c r="L8" s="10">
        <v>10391</v>
      </c>
      <c r="M8" s="11">
        <f t="shared" si="4"/>
        <v>155865</v>
      </c>
      <c r="N8" s="10">
        <f t="shared" si="5"/>
        <v>935190</v>
      </c>
      <c r="O8" s="10">
        <v>15249</v>
      </c>
      <c r="P8" s="11">
        <f t="shared" si="6"/>
        <v>228735</v>
      </c>
      <c r="Q8" s="10">
        <f t="shared" si="7"/>
        <v>1372410</v>
      </c>
      <c r="R8" s="10">
        <v>38726</v>
      </c>
      <c r="S8" s="11">
        <f t="shared" si="8"/>
        <v>580890</v>
      </c>
      <c r="T8" s="10">
        <f t="shared" si="9"/>
        <v>3485340</v>
      </c>
      <c r="U8" s="23">
        <v>13923</v>
      </c>
      <c r="V8" s="11">
        <f t="shared" si="10"/>
        <v>208845</v>
      </c>
      <c r="W8" s="10">
        <f t="shared" si="11"/>
        <v>1253070</v>
      </c>
      <c r="X8" s="23">
        <v>11964</v>
      </c>
      <c r="Y8" s="11">
        <f t="shared" si="12"/>
        <v>179460</v>
      </c>
      <c r="Z8" s="10">
        <f t="shared" si="13"/>
        <v>1076760</v>
      </c>
      <c r="AA8" s="23">
        <v>6174</v>
      </c>
      <c r="AB8" s="11">
        <f t="shared" si="14"/>
        <v>92610</v>
      </c>
      <c r="AC8" s="10">
        <f t="shared" si="15"/>
        <v>555660</v>
      </c>
      <c r="AD8" s="23">
        <v>12414</v>
      </c>
      <c r="AE8" s="11">
        <f t="shared" si="16"/>
        <v>186210</v>
      </c>
      <c r="AF8" s="10">
        <f t="shared" si="17"/>
        <v>1117260</v>
      </c>
      <c r="AG8" s="23">
        <v>13756</v>
      </c>
      <c r="AH8" s="11">
        <f t="shared" si="18"/>
        <v>206340</v>
      </c>
      <c r="AI8" s="10">
        <f t="shared" si="19"/>
        <v>1238040</v>
      </c>
      <c r="AJ8" s="23">
        <v>9996</v>
      </c>
      <c r="AK8" s="11">
        <f t="shared" si="20"/>
        <v>149940</v>
      </c>
      <c r="AL8" s="10">
        <v>899640</v>
      </c>
      <c r="AM8" s="23">
        <v>12268</v>
      </c>
      <c r="AN8" s="11">
        <f t="shared" si="21"/>
        <v>184020</v>
      </c>
      <c r="AO8" s="10">
        <f t="shared" si="22"/>
        <v>1104120</v>
      </c>
      <c r="AP8" s="23">
        <v>15022</v>
      </c>
      <c r="AQ8" s="11">
        <f t="shared" si="23"/>
        <v>225330</v>
      </c>
      <c r="AR8" s="10">
        <f t="shared" si="24"/>
        <v>1351980</v>
      </c>
      <c r="AS8" s="23">
        <v>13867</v>
      </c>
      <c r="AT8" s="11">
        <f t="shared" si="25"/>
        <v>208005</v>
      </c>
      <c r="AU8" s="10">
        <f t="shared" si="26"/>
        <v>1248030</v>
      </c>
      <c r="AV8" s="23">
        <v>13836</v>
      </c>
      <c r="AW8" s="11">
        <f t="shared" si="27"/>
        <v>207540</v>
      </c>
      <c r="AX8" s="10">
        <f t="shared" si="28"/>
        <v>1245240</v>
      </c>
      <c r="AY8" s="23">
        <v>12731</v>
      </c>
      <c r="AZ8" s="11">
        <f t="shared" si="29"/>
        <v>190965</v>
      </c>
      <c r="BA8" s="10">
        <f t="shared" si="30"/>
        <v>1145790</v>
      </c>
      <c r="BB8" s="23">
        <v>6112.26</v>
      </c>
      <c r="BC8" s="11">
        <f t="shared" si="31"/>
        <v>91683.900000000009</v>
      </c>
      <c r="BD8" s="10">
        <f t="shared" si="32"/>
        <v>550103.4</v>
      </c>
      <c r="BE8" s="23">
        <v>11935</v>
      </c>
      <c r="BF8" s="11">
        <f t="shared" si="33"/>
        <v>179025</v>
      </c>
      <c r="BG8" s="10">
        <f t="shared" si="34"/>
        <v>1074150</v>
      </c>
      <c r="BH8" s="23">
        <v>15798</v>
      </c>
      <c r="BI8" s="11">
        <f t="shared" si="35"/>
        <v>236970</v>
      </c>
      <c r="BJ8" s="10">
        <f t="shared" si="36"/>
        <v>1421820</v>
      </c>
      <c r="BK8" s="23">
        <v>22246</v>
      </c>
      <c r="BL8" s="11">
        <f t="shared" si="37"/>
        <v>333690</v>
      </c>
      <c r="BM8" s="10">
        <f t="shared" si="38"/>
        <v>2002140</v>
      </c>
      <c r="BN8" s="23">
        <v>10728</v>
      </c>
      <c r="BO8" s="11">
        <f t="shared" si="39"/>
        <v>160920</v>
      </c>
      <c r="BP8" s="10">
        <f t="shared" si="40"/>
        <v>965520</v>
      </c>
      <c r="BQ8" s="23">
        <v>15827</v>
      </c>
      <c r="BR8" s="11">
        <f t="shared" si="41"/>
        <v>237405</v>
      </c>
      <c r="BS8" s="10">
        <f t="shared" si="42"/>
        <v>1424430</v>
      </c>
    </row>
    <row r="9" spans="2:71" ht="36">
      <c r="B9" s="8">
        <v>6</v>
      </c>
      <c r="C9" s="9" t="s">
        <v>9</v>
      </c>
      <c r="D9" s="9">
        <v>15</v>
      </c>
      <c r="E9" s="9">
        <v>6</v>
      </c>
      <c r="F9" s="10">
        <v>9251</v>
      </c>
      <c r="G9" s="11">
        <f t="shared" si="0"/>
        <v>138765</v>
      </c>
      <c r="H9" s="10">
        <f t="shared" si="1"/>
        <v>832590</v>
      </c>
      <c r="I9" s="10">
        <v>5974.48</v>
      </c>
      <c r="J9" s="11">
        <f t="shared" si="2"/>
        <v>89617.2</v>
      </c>
      <c r="K9" s="10">
        <f t="shared" si="3"/>
        <v>537703.19999999995</v>
      </c>
      <c r="L9" s="10">
        <v>7739</v>
      </c>
      <c r="M9" s="11">
        <f t="shared" si="4"/>
        <v>116085</v>
      </c>
      <c r="N9" s="10">
        <f t="shared" si="5"/>
        <v>696510</v>
      </c>
      <c r="O9" s="10">
        <v>16785</v>
      </c>
      <c r="P9" s="11">
        <f t="shared" si="6"/>
        <v>251775</v>
      </c>
      <c r="Q9" s="10">
        <f t="shared" si="7"/>
        <v>1510650</v>
      </c>
      <c r="R9" s="10">
        <v>41330</v>
      </c>
      <c r="S9" s="11">
        <f t="shared" si="8"/>
        <v>619950</v>
      </c>
      <c r="T9" s="10">
        <f t="shared" si="9"/>
        <v>3719700</v>
      </c>
      <c r="U9" s="23">
        <v>13983</v>
      </c>
      <c r="V9" s="11">
        <f t="shared" si="10"/>
        <v>209745</v>
      </c>
      <c r="W9" s="10">
        <f t="shared" si="11"/>
        <v>1258470</v>
      </c>
      <c r="X9" s="23">
        <v>11445</v>
      </c>
      <c r="Y9" s="11">
        <f t="shared" si="12"/>
        <v>171675</v>
      </c>
      <c r="Z9" s="10">
        <f t="shared" si="13"/>
        <v>1030050</v>
      </c>
      <c r="AA9" s="23">
        <v>7312</v>
      </c>
      <c r="AB9" s="11">
        <f t="shared" si="14"/>
        <v>109680</v>
      </c>
      <c r="AC9" s="10">
        <f t="shared" si="15"/>
        <v>658080</v>
      </c>
      <c r="AD9" s="23">
        <v>6494</v>
      </c>
      <c r="AE9" s="11">
        <f t="shared" si="16"/>
        <v>97410</v>
      </c>
      <c r="AF9" s="10">
        <f t="shared" si="17"/>
        <v>584460</v>
      </c>
      <c r="AG9" s="23">
        <v>10111</v>
      </c>
      <c r="AH9" s="11">
        <f t="shared" si="18"/>
        <v>151665</v>
      </c>
      <c r="AI9" s="10">
        <f t="shared" si="19"/>
        <v>909990</v>
      </c>
      <c r="AJ9" s="23">
        <v>7469.24</v>
      </c>
      <c r="AK9" s="11">
        <f t="shared" si="20"/>
        <v>112038.59999999999</v>
      </c>
      <c r="AL9" s="10">
        <v>672231.60000000009</v>
      </c>
      <c r="AM9" s="23">
        <v>9549</v>
      </c>
      <c r="AN9" s="11">
        <f t="shared" si="21"/>
        <v>143235</v>
      </c>
      <c r="AO9" s="10">
        <f t="shared" si="22"/>
        <v>859410</v>
      </c>
      <c r="AP9" s="23">
        <v>16534</v>
      </c>
      <c r="AQ9" s="11">
        <f t="shared" si="23"/>
        <v>248010</v>
      </c>
      <c r="AR9" s="10">
        <f t="shared" si="24"/>
        <v>1488060</v>
      </c>
      <c r="AS9" s="23">
        <v>22108</v>
      </c>
      <c r="AT9" s="11">
        <f t="shared" si="25"/>
        <v>331620</v>
      </c>
      <c r="AU9" s="10">
        <f t="shared" si="26"/>
        <v>1989720</v>
      </c>
      <c r="AV9" s="23">
        <v>16713</v>
      </c>
      <c r="AW9" s="11">
        <f t="shared" si="27"/>
        <v>250695</v>
      </c>
      <c r="AX9" s="10">
        <f t="shared" si="28"/>
        <v>1504170</v>
      </c>
      <c r="AY9" s="23">
        <v>12411</v>
      </c>
      <c r="AZ9" s="11">
        <f t="shared" si="29"/>
        <v>186165</v>
      </c>
      <c r="BA9" s="10">
        <f t="shared" si="30"/>
        <v>1116990</v>
      </c>
      <c r="BB9" s="23">
        <v>6429.06</v>
      </c>
      <c r="BC9" s="11">
        <f t="shared" si="31"/>
        <v>96435.900000000009</v>
      </c>
      <c r="BD9" s="10">
        <f t="shared" si="32"/>
        <v>578615.4</v>
      </c>
      <c r="BE9" s="23">
        <v>13136</v>
      </c>
      <c r="BF9" s="11">
        <f t="shared" si="33"/>
        <v>197040</v>
      </c>
      <c r="BG9" s="10">
        <f t="shared" si="34"/>
        <v>1182240</v>
      </c>
      <c r="BH9" s="23">
        <v>17389</v>
      </c>
      <c r="BI9" s="11">
        <f t="shared" si="35"/>
        <v>260835</v>
      </c>
      <c r="BJ9" s="10">
        <f t="shared" si="36"/>
        <v>1565010</v>
      </c>
      <c r="BK9" s="23">
        <v>19345</v>
      </c>
      <c r="BL9" s="11">
        <f t="shared" si="37"/>
        <v>290175</v>
      </c>
      <c r="BM9" s="10">
        <f t="shared" si="38"/>
        <v>1741050</v>
      </c>
      <c r="BN9" s="23">
        <v>9753</v>
      </c>
      <c r="BO9" s="11">
        <f t="shared" si="39"/>
        <v>146295</v>
      </c>
      <c r="BP9" s="10">
        <f t="shared" si="40"/>
        <v>877770</v>
      </c>
      <c r="BQ9" s="23">
        <v>17322</v>
      </c>
      <c r="BR9" s="11">
        <f t="shared" si="41"/>
        <v>259830</v>
      </c>
      <c r="BS9" s="10">
        <f t="shared" si="42"/>
        <v>1558980</v>
      </c>
    </row>
    <row r="10" spans="2:71" ht="27">
      <c r="B10" s="8">
        <v>7</v>
      </c>
      <c r="C10" s="9" t="s">
        <v>10</v>
      </c>
      <c r="D10" s="9">
        <v>15</v>
      </c>
      <c r="E10" s="9">
        <v>6</v>
      </c>
      <c r="F10" s="10">
        <v>9031</v>
      </c>
      <c r="G10" s="11">
        <f t="shared" si="0"/>
        <v>135465</v>
      </c>
      <c r="H10" s="10">
        <f t="shared" si="1"/>
        <v>812790</v>
      </c>
      <c r="I10" s="10">
        <v>7250.52</v>
      </c>
      <c r="J10" s="11">
        <f t="shared" si="2"/>
        <v>108757.8</v>
      </c>
      <c r="K10" s="10">
        <f t="shared" si="3"/>
        <v>652546.80000000005</v>
      </c>
      <c r="L10" s="10">
        <v>11434</v>
      </c>
      <c r="M10" s="11">
        <f t="shared" si="4"/>
        <v>171510</v>
      </c>
      <c r="N10" s="10">
        <f t="shared" si="5"/>
        <v>1029060</v>
      </c>
      <c r="O10" s="10">
        <v>16535</v>
      </c>
      <c r="P10" s="11">
        <f t="shared" si="6"/>
        <v>248025</v>
      </c>
      <c r="Q10" s="10">
        <f t="shared" si="7"/>
        <v>1488150</v>
      </c>
      <c r="R10" s="10">
        <v>127614</v>
      </c>
      <c r="S10" s="11">
        <f t="shared" si="8"/>
        <v>1914210</v>
      </c>
      <c r="T10" s="10">
        <f t="shared" si="9"/>
        <v>11485260</v>
      </c>
      <c r="U10" s="23">
        <v>16334</v>
      </c>
      <c r="V10" s="11">
        <f t="shared" si="10"/>
        <v>245010</v>
      </c>
      <c r="W10" s="10">
        <f t="shared" si="11"/>
        <v>1470060</v>
      </c>
      <c r="X10" s="23">
        <v>12485</v>
      </c>
      <c r="Y10" s="11">
        <f t="shared" si="12"/>
        <v>187275</v>
      </c>
      <c r="Z10" s="10">
        <f t="shared" si="13"/>
        <v>1123650</v>
      </c>
      <c r="AA10" s="23">
        <v>7881</v>
      </c>
      <c r="AB10" s="11">
        <f t="shared" si="14"/>
        <v>118215</v>
      </c>
      <c r="AC10" s="10">
        <f t="shared" si="15"/>
        <v>709290</v>
      </c>
      <c r="AD10" s="23">
        <v>17036</v>
      </c>
      <c r="AE10" s="11">
        <f t="shared" si="16"/>
        <v>255540</v>
      </c>
      <c r="AF10" s="10">
        <f t="shared" si="17"/>
        <v>1533240</v>
      </c>
      <c r="AG10" s="23">
        <v>10002</v>
      </c>
      <c r="AH10" s="11">
        <f t="shared" si="18"/>
        <v>150030</v>
      </c>
      <c r="AI10" s="10">
        <f t="shared" si="19"/>
        <v>900180</v>
      </c>
      <c r="AJ10" s="23">
        <v>9395.16</v>
      </c>
      <c r="AK10" s="11">
        <f t="shared" si="20"/>
        <v>140927.4</v>
      </c>
      <c r="AL10" s="10">
        <v>845564.39999999991</v>
      </c>
      <c r="AM10" s="23">
        <v>19266</v>
      </c>
      <c r="AN10" s="11">
        <f t="shared" si="21"/>
        <v>288990</v>
      </c>
      <c r="AO10" s="10">
        <f t="shared" si="22"/>
        <v>1733940</v>
      </c>
      <c r="AP10" s="23">
        <v>16288</v>
      </c>
      <c r="AQ10" s="11">
        <f t="shared" si="23"/>
        <v>244320</v>
      </c>
      <c r="AR10" s="10">
        <f t="shared" si="24"/>
        <v>1465920</v>
      </c>
      <c r="AS10" s="23">
        <v>16748</v>
      </c>
      <c r="AT10" s="11">
        <f t="shared" si="25"/>
        <v>251220</v>
      </c>
      <c r="AU10" s="10">
        <f t="shared" si="26"/>
        <v>1507320</v>
      </c>
      <c r="AV10" s="23">
        <v>15003</v>
      </c>
      <c r="AW10" s="11">
        <f t="shared" si="27"/>
        <v>225045</v>
      </c>
      <c r="AX10" s="10">
        <f t="shared" si="28"/>
        <v>1350270</v>
      </c>
      <c r="AY10" s="23">
        <v>15593</v>
      </c>
      <c r="AZ10" s="11">
        <f t="shared" si="29"/>
        <v>233895</v>
      </c>
      <c r="BA10" s="10">
        <f t="shared" si="30"/>
        <v>1403370</v>
      </c>
      <c r="BB10" s="23">
        <v>7802.19</v>
      </c>
      <c r="BC10" s="11">
        <f t="shared" si="31"/>
        <v>117032.84999999999</v>
      </c>
      <c r="BD10" s="10">
        <f t="shared" si="32"/>
        <v>702197.1</v>
      </c>
      <c r="BE10" s="23">
        <v>12941</v>
      </c>
      <c r="BF10" s="11">
        <f t="shared" si="33"/>
        <v>194115</v>
      </c>
      <c r="BG10" s="10">
        <f t="shared" si="34"/>
        <v>1164690</v>
      </c>
      <c r="BH10" s="23">
        <v>17131</v>
      </c>
      <c r="BI10" s="11">
        <f t="shared" si="35"/>
        <v>256965</v>
      </c>
      <c r="BJ10" s="10">
        <f t="shared" si="36"/>
        <v>1541790</v>
      </c>
      <c r="BK10" s="23">
        <v>32887</v>
      </c>
      <c r="BL10" s="11">
        <f t="shared" si="37"/>
        <v>493305</v>
      </c>
      <c r="BM10" s="10">
        <f t="shared" si="38"/>
        <v>2959830</v>
      </c>
      <c r="BN10" s="23">
        <v>11313</v>
      </c>
      <c r="BO10" s="11">
        <f t="shared" si="39"/>
        <v>169695</v>
      </c>
      <c r="BP10" s="10">
        <f t="shared" si="40"/>
        <v>1018170</v>
      </c>
      <c r="BQ10" s="23">
        <v>17115</v>
      </c>
      <c r="BR10" s="11">
        <f t="shared" si="41"/>
        <v>256725</v>
      </c>
      <c r="BS10" s="10">
        <f t="shared" si="42"/>
        <v>1540350</v>
      </c>
    </row>
    <row r="11" spans="2:71" ht="27">
      <c r="B11" s="8">
        <v>8</v>
      </c>
      <c r="C11" s="9" t="s">
        <v>11</v>
      </c>
      <c r="D11" s="9">
        <v>20</v>
      </c>
      <c r="E11" s="9">
        <v>6</v>
      </c>
      <c r="F11" s="10">
        <v>6050</v>
      </c>
      <c r="G11" s="11">
        <f t="shared" si="0"/>
        <v>121000</v>
      </c>
      <c r="H11" s="10">
        <f t="shared" si="1"/>
        <v>726000</v>
      </c>
      <c r="I11" s="10">
        <v>4613.8</v>
      </c>
      <c r="J11" s="11">
        <f t="shared" si="2"/>
        <v>92276</v>
      </c>
      <c r="K11" s="10">
        <f t="shared" si="3"/>
        <v>553656</v>
      </c>
      <c r="L11" s="10">
        <v>6978</v>
      </c>
      <c r="M11" s="11">
        <f t="shared" si="4"/>
        <v>139560</v>
      </c>
      <c r="N11" s="10">
        <f t="shared" si="5"/>
        <v>837360</v>
      </c>
      <c r="O11" s="10">
        <v>10000</v>
      </c>
      <c r="P11" s="11">
        <f t="shared" si="6"/>
        <v>200000</v>
      </c>
      <c r="Q11" s="10">
        <f t="shared" si="7"/>
        <v>1200000</v>
      </c>
      <c r="R11" s="10">
        <v>20287</v>
      </c>
      <c r="S11" s="11">
        <f t="shared" si="8"/>
        <v>405740</v>
      </c>
      <c r="T11" s="10">
        <f t="shared" si="9"/>
        <v>2434440</v>
      </c>
      <c r="U11" s="23">
        <v>8940</v>
      </c>
      <c r="V11" s="11">
        <f t="shared" si="10"/>
        <v>178800</v>
      </c>
      <c r="W11" s="10">
        <f t="shared" si="11"/>
        <v>1072800</v>
      </c>
      <c r="X11" s="23">
        <v>8713</v>
      </c>
      <c r="Y11" s="11">
        <f t="shared" si="12"/>
        <v>174260</v>
      </c>
      <c r="Z11" s="10">
        <f t="shared" si="13"/>
        <v>1045560</v>
      </c>
      <c r="AA11" s="23">
        <v>5015</v>
      </c>
      <c r="AB11" s="11">
        <f t="shared" si="14"/>
        <v>100300</v>
      </c>
      <c r="AC11" s="10">
        <f t="shared" si="15"/>
        <v>601800</v>
      </c>
      <c r="AD11" s="23">
        <v>6173</v>
      </c>
      <c r="AE11" s="11">
        <f t="shared" si="16"/>
        <v>123460</v>
      </c>
      <c r="AF11" s="10">
        <f t="shared" si="17"/>
        <v>740760</v>
      </c>
      <c r="AG11" s="23">
        <v>5387</v>
      </c>
      <c r="AH11" s="11">
        <f t="shared" si="18"/>
        <v>107740</v>
      </c>
      <c r="AI11" s="10">
        <f t="shared" si="19"/>
        <v>646440</v>
      </c>
      <c r="AJ11" s="23">
        <v>5854.92</v>
      </c>
      <c r="AK11" s="11">
        <f t="shared" si="20"/>
        <v>117098.4</v>
      </c>
      <c r="AL11" s="10">
        <v>702590.39999999991</v>
      </c>
      <c r="AM11" s="23">
        <v>8575</v>
      </c>
      <c r="AN11" s="11">
        <f t="shared" si="21"/>
        <v>171500</v>
      </c>
      <c r="AO11" s="10">
        <f t="shared" si="22"/>
        <v>1029000</v>
      </c>
      <c r="AP11" s="23">
        <v>9851</v>
      </c>
      <c r="AQ11" s="11">
        <f t="shared" si="23"/>
        <v>197020</v>
      </c>
      <c r="AR11" s="10">
        <f t="shared" si="24"/>
        <v>1182120</v>
      </c>
      <c r="AS11" s="23">
        <v>8147</v>
      </c>
      <c r="AT11" s="11">
        <f t="shared" si="25"/>
        <v>162940</v>
      </c>
      <c r="AU11" s="10">
        <f t="shared" si="26"/>
        <v>977640</v>
      </c>
      <c r="AV11" s="23">
        <v>9108</v>
      </c>
      <c r="AW11" s="11">
        <f t="shared" si="27"/>
        <v>182160</v>
      </c>
      <c r="AX11" s="10">
        <f t="shared" si="28"/>
        <v>1092960</v>
      </c>
      <c r="AY11" s="23">
        <v>7438</v>
      </c>
      <c r="AZ11" s="11">
        <f t="shared" si="29"/>
        <v>148760</v>
      </c>
      <c r="BA11" s="10">
        <f t="shared" si="30"/>
        <v>892560</v>
      </c>
      <c r="BB11" s="23">
        <v>4964.8500000000004</v>
      </c>
      <c r="BC11" s="11">
        <f t="shared" si="31"/>
        <v>99297</v>
      </c>
      <c r="BD11" s="10">
        <f t="shared" si="32"/>
        <v>595782</v>
      </c>
      <c r="BE11" s="23">
        <v>7826</v>
      </c>
      <c r="BF11" s="11">
        <f t="shared" si="33"/>
        <v>156520</v>
      </c>
      <c r="BG11" s="10">
        <f t="shared" si="34"/>
        <v>939120</v>
      </c>
      <c r="BH11" s="23">
        <v>10359</v>
      </c>
      <c r="BI11" s="11">
        <f t="shared" si="35"/>
        <v>207180</v>
      </c>
      <c r="BJ11" s="10">
        <f t="shared" si="36"/>
        <v>1243080</v>
      </c>
      <c r="BK11" s="23">
        <v>6422</v>
      </c>
      <c r="BL11" s="11">
        <f t="shared" si="37"/>
        <v>128440</v>
      </c>
      <c r="BM11" s="10">
        <f t="shared" si="38"/>
        <v>770640</v>
      </c>
      <c r="BN11" s="23">
        <v>7022</v>
      </c>
      <c r="BO11" s="11">
        <f t="shared" si="39"/>
        <v>140440</v>
      </c>
      <c r="BP11" s="10">
        <f t="shared" si="40"/>
        <v>842640</v>
      </c>
      <c r="BQ11" s="23">
        <v>10391</v>
      </c>
      <c r="BR11" s="11">
        <f t="shared" si="41"/>
        <v>207820</v>
      </c>
      <c r="BS11" s="10">
        <f t="shared" si="42"/>
        <v>1246920</v>
      </c>
    </row>
    <row r="12" spans="2:71" ht="36">
      <c r="B12" s="8">
        <v>9</v>
      </c>
      <c r="C12" s="9" t="s">
        <v>12</v>
      </c>
      <c r="D12" s="9">
        <v>6</v>
      </c>
      <c r="E12" s="9">
        <v>6</v>
      </c>
      <c r="F12" s="10">
        <v>2747</v>
      </c>
      <c r="G12" s="11">
        <f t="shared" si="0"/>
        <v>16482</v>
      </c>
      <c r="H12" s="10">
        <f t="shared" si="1"/>
        <v>98892</v>
      </c>
      <c r="I12" s="10">
        <v>1818.84</v>
      </c>
      <c r="J12" s="11">
        <f t="shared" si="2"/>
        <v>10913.039999999999</v>
      </c>
      <c r="K12" s="10">
        <f t="shared" si="3"/>
        <v>65478.239999999991</v>
      </c>
      <c r="L12" s="10">
        <v>3019</v>
      </c>
      <c r="M12" s="11">
        <f t="shared" si="4"/>
        <v>18114</v>
      </c>
      <c r="N12" s="10">
        <f t="shared" si="5"/>
        <v>108684</v>
      </c>
      <c r="O12" s="10">
        <v>4384</v>
      </c>
      <c r="P12" s="11">
        <f t="shared" si="6"/>
        <v>26304</v>
      </c>
      <c r="Q12" s="10">
        <f t="shared" si="7"/>
        <v>157824</v>
      </c>
      <c r="R12" s="10">
        <v>18696</v>
      </c>
      <c r="S12" s="11">
        <f t="shared" si="8"/>
        <v>112176</v>
      </c>
      <c r="T12" s="10">
        <f t="shared" si="9"/>
        <v>673056</v>
      </c>
      <c r="U12" s="23">
        <v>4005</v>
      </c>
      <c r="V12" s="11">
        <f t="shared" si="10"/>
        <v>24030</v>
      </c>
      <c r="W12" s="10">
        <f t="shared" si="11"/>
        <v>144180</v>
      </c>
      <c r="X12" s="23">
        <v>4942</v>
      </c>
      <c r="Y12" s="11">
        <f t="shared" si="12"/>
        <v>29652</v>
      </c>
      <c r="Z12" s="10">
        <f t="shared" si="13"/>
        <v>177912</v>
      </c>
      <c r="AA12" s="23">
        <v>1977</v>
      </c>
      <c r="AB12" s="11">
        <f t="shared" si="14"/>
        <v>11862</v>
      </c>
      <c r="AC12" s="10">
        <f t="shared" si="15"/>
        <v>71172</v>
      </c>
      <c r="AD12" s="23">
        <v>2257</v>
      </c>
      <c r="AE12" s="11">
        <f t="shared" si="16"/>
        <v>13542</v>
      </c>
      <c r="AF12" s="10">
        <f t="shared" si="17"/>
        <v>81252</v>
      </c>
      <c r="AG12" s="23">
        <v>2867</v>
      </c>
      <c r="AH12" s="11">
        <f t="shared" si="18"/>
        <v>17202</v>
      </c>
      <c r="AI12" s="10">
        <f t="shared" si="19"/>
        <v>103212</v>
      </c>
      <c r="AJ12" s="23">
        <v>3272.47</v>
      </c>
      <c r="AK12" s="11">
        <f t="shared" si="20"/>
        <v>19634.82</v>
      </c>
      <c r="AL12" s="10">
        <v>117808.92</v>
      </c>
      <c r="AM12" s="23">
        <v>3355</v>
      </c>
      <c r="AN12" s="11">
        <f t="shared" si="21"/>
        <v>20130</v>
      </c>
      <c r="AO12" s="10">
        <f t="shared" si="22"/>
        <v>120780</v>
      </c>
      <c r="AP12" s="23">
        <v>4321</v>
      </c>
      <c r="AQ12" s="11">
        <f t="shared" si="23"/>
        <v>25926</v>
      </c>
      <c r="AR12" s="10">
        <f t="shared" si="24"/>
        <v>155556</v>
      </c>
      <c r="AS12" s="23">
        <v>5180</v>
      </c>
      <c r="AT12" s="11">
        <f t="shared" si="25"/>
        <v>31080</v>
      </c>
      <c r="AU12" s="10">
        <f t="shared" si="26"/>
        <v>186480</v>
      </c>
      <c r="AV12" s="23">
        <v>4271</v>
      </c>
      <c r="AW12" s="11">
        <f t="shared" si="27"/>
        <v>25626</v>
      </c>
      <c r="AX12" s="10">
        <f t="shared" si="28"/>
        <v>153756</v>
      </c>
      <c r="AY12" s="23">
        <v>4864</v>
      </c>
      <c r="AZ12" s="11">
        <f t="shared" si="29"/>
        <v>29184</v>
      </c>
      <c r="BA12" s="10">
        <f t="shared" si="30"/>
        <v>175104</v>
      </c>
      <c r="BB12" s="23">
        <v>1579.62</v>
      </c>
      <c r="BC12" s="11">
        <f t="shared" si="31"/>
        <v>9477.7199999999993</v>
      </c>
      <c r="BD12" s="10">
        <f t="shared" si="32"/>
        <v>56866.319999999992</v>
      </c>
      <c r="BE12" s="23">
        <v>3432</v>
      </c>
      <c r="BF12" s="11">
        <f t="shared" si="33"/>
        <v>20592</v>
      </c>
      <c r="BG12" s="10">
        <f t="shared" si="34"/>
        <v>123552</v>
      </c>
      <c r="BH12" s="23">
        <v>4543</v>
      </c>
      <c r="BI12" s="11">
        <f t="shared" si="35"/>
        <v>27258</v>
      </c>
      <c r="BJ12" s="10">
        <f t="shared" si="36"/>
        <v>163548</v>
      </c>
      <c r="BK12" s="23">
        <v>5805</v>
      </c>
      <c r="BL12" s="11">
        <f t="shared" si="37"/>
        <v>34830</v>
      </c>
      <c r="BM12" s="10">
        <f t="shared" si="38"/>
        <v>208980</v>
      </c>
      <c r="BN12" s="23">
        <v>3511</v>
      </c>
      <c r="BO12" s="11">
        <f t="shared" si="39"/>
        <v>21066</v>
      </c>
      <c r="BP12" s="10">
        <f t="shared" si="40"/>
        <v>126396</v>
      </c>
      <c r="BQ12" s="23">
        <v>4538</v>
      </c>
      <c r="BR12" s="11">
        <f t="shared" si="41"/>
        <v>27228</v>
      </c>
      <c r="BS12" s="10">
        <f t="shared" si="42"/>
        <v>163368</v>
      </c>
    </row>
    <row r="13" spans="2:71" ht="45">
      <c r="B13" s="8">
        <v>10</v>
      </c>
      <c r="C13" s="9" t="s">
        <v>13</v>
      </c>
      <c r="D13" s="9">
        <v>8</v>
      </c>
      <c r="E13" s="9">
        <v>6</v>
      </c>
      <c r="F13" s="10">
        <v>11674</v>
      </c>
      <c r="G13" s="11">
        <f t="shared" si="0"/>
        <v>93392</v>
      </c>
      <c r="H13" s="10">
        <f t="shared" si="1"/>
        <v>560352</v>
      </c>
      <c r="I13" s="10">
        <v>5189.72</v>
      </c>
      <c r="J13" s="11">
        <f t="shared" si="2"/>
        <v>41517.760000000002</v>
      </c>
      <c r="K13" s="10">
        <f t="shared" si="3"/>
        <v>249106.56</v>
      </c>
      <c r="L13" s="10">
        <v>14472</v>
      </c>
      <c r="M13" s="11">
        <f t="shared" si="4"/>
        <v>115776</v>
      </c>
      <c r="N13" s="10">
        <f t="shared" si="5"/>
        <v>694656</v>
      </c>
      <c r="O13" s="10">
        <v>21035</v>
      </c>
      <c r="P13" s="11">
        <f t="shared" si="6"/>
        <v>168280</v>
      </c>
      <c r="Q13" s="10">
        <f t="shared" si="7"/>
        <v>1009680</v>
      </c>
      <c r="R13" s="10">
        <v>73581</v>
      </c>
      <c r="S13" s="11">
        <f t="shared" si="8"/>
        <v>588648</v>
      </c>
      <c r="T13" s="10">
        <f t="shared" si="9"/>
        <v>3531888</v>
      </c>
      <c r="U13" s="23">
        <v>22498</v>
      </c>
      <c r="V13" s="11">
        <f t="shared" si="10"/>
        <v>179984</v>
      </c>
      <c r="W13" s="10">
        <f t="shared" si="11"/>
        <v>1079904</v>
      </c>
      <c r="X13" s="23">
        <v>18077</v>
      </c>
      <c r="Y13" s="11">
        <f t="shared" si="12"/>
        <v>144616</v>
      </c>
      <c r="Z13" s="10">
        <f t="shared" si="13"/>
        <v>867696</v>
      </c>
      <c r="AA13" s="23">
        <v>5641</v>
      </c>
      <c r="AB13" s="11">
        <f t="shared" si="14"/>
        <v>45128</v>
      </c>
      <c r="AC13" s="10">
        <f t="shared" si="15"/>
        <v>270768</v>
      </c>
      <c r="AD13" s="23">
        <v>22006</v>
      </c>
      <c r="AE13" s="11">
        <f t="shared" si="16"/>
        <v>176048</v>
      </c>
      <c r="AF13" s="10">
        <f t="shared" si="17"/>
        <v>1056288</v>
      </c>
      <c r="AG13" s="23">
        <v>12514</v>
      </c>
      <c r="AH13" s="11">
        <f t="shared" si="18"/>
        <v>100112</v>
      </c>
      <c r="AI13" s="10">
        <f t="shared" si="19"/>
        <v>600672</v>
      </c>
      <c r="AJ13" s="23">
        <v>9527.15</v>
      </c>
      <c r="AK13" s="11">
        <f t="shared" si="20"/>
        <v>76217.2</v>
      </c>
      <c r="AL13" s="10">
        <v>457303.19999999995</v>
      </c>
      <c r="AM13" s="23">
        <v>31061</v>
      </c>
      <c r="AN13" s="11">
        <f t="shared" si="21"/>
        <v>248488</v>
      </c>
      <c r="AO13" s="10">
        <f t="shared" si="22"/>
        <v>1490928</v>
      </c>
      <c r="AP13" s="23">
        <v>20720</v>
      </c>
      <c r="AQ13" s="11">
        <f t="shared" si="23"/>
        <v>165760</v>
      </c>
      <c r="AR13" s="10">
        <f t="shared" si="24"/>
        <v>994560</v>
      </c>
      <c r="AS13" s="23">
        <v>32700</v>
      </c>
      <c r="AT13" s="11">
        <f t="shared" si="25"/>
        <v>261600</v>
      </c>
      <c r="AU13" s="10">
        <f t="shared" si="26"/>
        <v>1569600</v>
      </c>
      <c r="AV13" s="23">
        <v>19082</v>
      </c>
      <c r="AW13" s="11">
        <f t="shared" si="27"/>
        <v>152656</v>
      </c>
      <c r="AX13" s="10">
        <f t="shared" si="28"/>
        <v>915936</v>
      </c>
      <c r="AY13" s="23">
        <v>30327</v>
      </c>
      <c r="AZ13" s="11">
        <f t="shared" si="29"/>
        <v>242616</v>
      </c>
      <c r="BA13" s="10">
        <f t="shared" si="30"/>
        <v>1455696</v>
      </c>
      <c r="BB13" s="23">
        <v>5584.59</v>
      </c>
      <c r="BC13" s="11">
        <f t="shared" si="31"/>
        <v>44676.72</v>
      </c>
      <c r="BD13" s="10">
        <f t="shared" si="32"/>
        <v>268060.32</v>
      </c>
      <c r="BE13" s="23">
        <v>16462</v>
      </c>
      <c r="BF13" s="11">
        <f t="shared" si="33"/>
        <v>131696</v>
      </c>
      <c r="BG13" s="10">
        <f t="shared" si="34"/>
        <v>790176</v>
      </c>
      <c r="BH13" s="23">
        <v>21792</v>
      </c>
      <c r="BI13" s="11">
        <f t="shared" si="35"/>
        <v>174336</v>
      </c>
      <c r="BJ13" s="10">
        <f t="shared" si="36"/>
        <v>1046016</v>
      </c>
      <c r="BK13" s="23">
        <v>32514</v>
      </c>
      <c r="BL13" s="11">
        <f t="shared" si="37"/>
        <v>260112</v>
      </c>
      <c r="BM13" s="10">
        <f t="shared" si="38"/>
        <v>1560672</v>
      </c>
      <c r="BN13" s="23">
        <v>15215</v>
      </c>
      <c r="BO13" s="11">
        <f t="shared" si="39"/>
        <v>121720</v>
      </c>
      <c r="BP13" s="10">
        <f t="shared" si="40"/>
        <v>730320</v>
      </c>
      <c r="BQ13" s="23">
        <v>21744</v>
      </c>
      <c r="BR13" s="11">
        <f t="shared" si="41"/>
        <v>173952</v>
      </c>
      <c r="BS13" s="10">
        <f t="shared" si="42"/>
        <v>1043712</v>
      </c>
    </row>
    <row r="14" spans="2:71" ht="27">
      <c r="B14" s="8">
        <v>11</v>
      </c>
      <c r="C14" s="9" t="s">
        <v>14</v>
      </c>
      <c r="D14" s="9">
        <v>2</v>
      </c>
      <c r="E14" s="9">
        <v>6</v>
      </c>
      <c r="F14" s="10">
        <v>6607</v>
      </c>
      <c r="G14" s="11">
        <f t="shared" si="0"/>
        <v>13214</v>
      </c>
      <c r="H14" s="10">
        <f t="shared" si="1"/>
        <v>79284</v>
      </c>
      <c r="I14" s="10">
        <v>4413.24</v>
      </c>
      <c r="J14" s="11">
        <f t="shared" si="2"/>
        <v>8826.48</v>
      </c>
      <c r="K14" s="10">
        <f t="shared" si="3"/>
        <v>52958.879999999997</v>
      </c>
      <c r="L14" s="10">
        <v>8165</v>
      </c>
      <c r="M14" s="11">
        <f t="shared" si="4"/>
        <v>16330</v>
      </c>
      <c r="N14" s="10">
        <f t="shared" si="5"/>
        <v>97980</v>
      </c>
      <c r="O14" s="10">
        <v>11772</v>
      </c>
      <c r="P14" s="11">
        <f t="shared" si="6"/>
        <v>23544</v>
      </c>
      <c r="Q14" s="10">
        <f t="shared" si="7"/>
        <v>141264</v>
      </c>
      <c r="R14" s="10">
        <v>40570</v>
      </c>
      <c r="S14" s="11">
        <f t="shared" si="8"/>
        <v>81140</v>
      </c>
      <c r="T14" s="10">
        <f t="shared" si="9"/>
        <v>486840</v>
      </c>
      <c r="U14" s="23">
        <v>10781</v>
      </c>
      <c r="V14" s="11">
        <f t="shared" si="10"/>
        <v>21562</v>
      </c>
      <c r="W14" s="10">
        <f t="shared" si="11"/>
        <v>129372</v>
      </c>
      <c r="X14" s="23">
        <v>9233</v>
      </c>
      <c r="Y14" s="11">
        <f t="shared" si="12"/>
        <v>18466</v>
      </c>
      <c r="Z14" s="10">
        <f t="shared" si="13"/>
        <v>110796</v>
      </c>
      <c r="AA14" s="23">
        <v>4797</v>
      </c>
      <c r="AB14" s="11">
        <f t="shared" si="14"/>
        <v>9594</v>
      </c>
      <c r="AC14" s="10">
        <f t="shared" si="15"/>
        <v>57564</v>
      </c>
      <c r="AD14" s="23">
        <v>10064</v>
      </c>
      <c r="AE14" s="11">
        <f t="shared" si="16"/>
        <v>20128</v>
      </c>
      <c r="AF14" s="10">
        <f t="shared" si="17"/>
        <v>120768</v>
      </c>
      <c r="AG14" s="23">
        <v>10255</v>
      </c>
      <c r="AH14" s="11">
        <f t="shared" si="18"/>
        <v>20510</v>
      </c>
      <c r="AI14" s="10">
        <f t="shared" si="19"/>
        <v>123060</v>
      </c>
      <c r="AJ14" s="23">
        <v>5890.5</v>
      </c>
      <c r="AK14" s="11">
        <f t="shared" si="20"/>
        <v>11781</v>
      </c>
      <c r="AL14" s="10">
        <v>70686</v>
      </c>
      <c r="AM14" s="23">
        <v>12142</v>
      </c>
      <c r="AN14" s="11">
        <f t="shared" si="21"/>
        <v>24284</v>
      </c>
      <c r="AO14" s="10">
        <f t="shared" si="22"/>
        <v>145704</v>
      </c>
      <c r="AP14" s="23">
        <v>11596</v>
      </c>
      <c r="AQ14" s="11">
        <f t="shared" si="23"/>
        <v>23192</v>
      </c>
      <c r="AR14" s="10">
        <f t="shared" si="24"/>
        <v>139152</v>
      </c>
      <c r="AS14" s="23">
        <v>11667</v>
      </c>
      <c r="AT14" s="11">
        <f t="shared" si="25"/>
        <v>23334</v>
      </c>
      <c r="AU14" s="10">
        <f t="shared" si="26"/>
        <v>140004</v>
      </c>
      <c r="AV14" s="23">
        <v>10681</v>
      </c>
      <c r="AW14" s="11">
        <f t="shared" si="27"/>
        <v>21362</v>
      </c>
      <c r="AX14" s="10">
        <f t="shared" si="28"/>
        <v>128172</v>
      </c>
      <c r="AY14" s="23">
        <v>10872</v>
      </c>
      <c r="AZ14" s="11">
        <f t="shared" si="29"/>
        <v>21744</v>
      </c>
      <c r="BA14" s="10">
        <f t="shared" si="30"/>
        <v>130464</v>
      </c>
      <c r="BB14" s="23">
        <v>3832.8</v>
      </c>
      <c r="BC14" s="11">
        <f t="shared" si="31"/>
        <v>7665.6</v>
      </c>
      <c r="BD14" s="10">
        <f t="shared" si="32"/>
        <v>45993.600000000006</v>
      </c>
      <c r="BE14" s="23">
        <v>9213</v>
      </c>
      <c r="BF14" s="11">
        <f t="shared" si="33"/>
        <v>18426</v>
      </c>
      <c r="BG14" s="10">
        <f t="shared" si="34"/>
        <v>110556</v>
      </c>
      <c r="BH14" s="23">
        <v>12195</v>
      </c>
      <c r="BI14" s="11">
        <f t="shared" si="35"/>
        <v>24390</v>
      </c>
      <c r="BJ14" s="10">
        <f t="shared" si="36"/>
        <v>146340</v>
      </c>
      <c r="BK14" s="23">
        <v>13329</v>
      </c>
      <c r="BL14" s="11">
        <f t="shared" si="37"/>
        <v>26658</v>
      </c>
      <c r="BM14" s="10">
        <f t="shared" si="38"/>
        <v>159948</v>
      </c>
      <c r="BN14" s="23">
        <v>7022</v>
      </c>
      <c r="BO14" s="11">
        <f t="shared" si="39"/>
        <v>14044</v>
      </c>
      <c r="BP14" s="10">
        <f t="shared" si="40"/>
        <v>84264</v>
      </c>
      <c r="BQ14" s="23">
        <v>12199</v>
      </c>
      <c r="BR14" s="11">
        <f t="shared" si="41"/>
        <v>24398</v>
      </c>
      <c r="BS14" s="10">
        <f t="shared" si="42"/>
        <v>146388</v>
      </c>
    </row>
    <row r="15" spans="2:71" ht="27">
      <c r="B15" s="8">
        <v>12</v>
      </c>
      <c r="C15" s="9" t="s">
        <v>15</v>
      </c>
      <c r="D15" s="9">
        <v>30</v>
      </c>
      <c r="E15" s="9">
        <v>6</v>
      </c>
      <c r="F15" s="10">
        <v>7419</v>
      </c>
      <c r="G15" s="11">
        <f t="shared" si="0"/>
        <v>222570</v>
      </c>
      <c r="H15" s="10">
        <f t="shared" si="1"/>
        <v>1335420</v>
      </c>
      <c r="I15" s="10">
        <v>5356.24</v>
      </c>
      <c r="J15" s="11">
        <f t="shared" si="2"/>
        <v>160687.19999999998</v>
      </c>
      <c r="K15" s="10">
        <f t="shared" si="3"/>
        <v>964123.2</v>
      </c>
      <c r="L15" s="10">
        <v>8151</v>
      </c>
      <c r="M15" s="11">
        <f t="shared" si="4"/>
        <v>244530</v>
      </c>
      <c r="N15" s="10">
        <f t="shared" si="5"/>
        <v>1467180</v>
      </c>
      <c r="O15" s="10">
        <v>11567</v>
      </c>
      <c r="P15" s="11">
        <f t="shared" si="6"/>
        <v>347010</v>
      </c>
      <c r="Q15" s="10">
        <f t="shared" si="7"/>
        <v>2082060</v>
      </c>
      <c r="R15" s="10">
        <v>41330</v>
      </c>
      <c r="S15" s="11">
        <f t="shared" si="8"/>
        <v>1239900</v>
      </c>
      <c r="T15" s="10">
        <f t="shared" si="9"/>
        <v>7439400</v>
      </c>
      <c r="U15" s="23">
        <v>10200</v>
      </c>
      <c r="V15" s="11">
        <f t="shared" si="10"/>
        <v>306000</v>
      </c>
      <c r="W15" s="10">
        <f t="shared" si="11"/>
        <v>1836000</v>
      </c>
      <c r="X15" s="23">
        <v>9753</v>
      </c>
      <c r="Y15" s="11">
        <f t="shared" si="12"/>
        <v>292590</v>
      </c>
      <c r="Z15" s="10">
        <f t="shared" si="13"/>
        <v>1755540</v>
      </c>
      <c r="AA15" s="23">
        <v>5822</v>
      </c>
      <c r="AB15" s="11">
        <f t="shared" si="14"/>
        <v>174660</v>
      </c>
      <c r="AC15" s="10">
        <f t="shared" si="15"/>
        <v>1047960</v>
      </c>
      <c r="AD15" s="23">
        <v>8664</v>
      </c>
      <c r="AE15" s="11">
        <f t="shared" si="16"/>
        <v>259920</v>
      </c>
      <c r="AF15" s="10">
        <f t="shared" si="17"/>
        <v>1559520</v>
      </c>
      <c r="AG15" s="23">
        <v>9436</v>
      </c>
      <c r="AH15" s="11">
        <f t="shared" si="18"/>
        <v>283080</v>
      </c>
      <c r="AI15" s="10">
        <f t="shared" si="19"/>
        <v>1698480</v>
      </c>
      <c r="AJ15" s="23">
        <v>6156.52</v>
      </c>
      <c r="AK15" s="11">
        <f t="shared" si="20"/>
        <v>184695.6</v>
      </c>
      <c r="AL15" s="10">
        <v>1108173.6000000001</v>
      </c>
      <c r="AM15" s="23">
        <v>9017</v>
      </c>
      <c r="AN15" s="11">
        <f t="shared" si="21"/>
        <v>270510</v>
      </c>
      <c r="AO15" s="10">
        <f t="shared" si="22"/>
        <v>1623060</v>
      </c>
      <c r="AP15" s="23">
        <v>11393</v>
      </c>
      <c r="AQ15" s="11">
        <f t="shared" si="23"/>
        <v>341790</v>
      </c>
      <c r="AR15" s="10">
        <f t="shared" si="24"/>
        <v>2050740</v>
      </c>
      <c r="AS15" s="23">
        <v>10484</v>
      </c>
      <c r="AT15" s="11">
        <f t="shared" si="25"/>
        <v>314520</v>
      </c>
      <c r="AU15" s="10">
        <f t="shared" si="26"/>
        <v>1887120</v>
      </c>
      <c r="AV15" s="23">
        <v>12639</v>
      </c>
      <c r="AW15" s="11">
        <f t="shared" si="27"/>
        <v>379170</v>
      </c>
      <c r="AX15" s="10">
        <f t="shared" si="28"/>
        <v>2275020</v>
      </c>
      <c r="AY15" s="23">
        <v>8297</v>
      </c>
      <c r="AZ15" s="11">
        <f t="shared" si="29"/>
        <v>248910</v>
      </c>
      <c r="BA15" s="10">
        <f t="shared" si="30"/>
        <v>1493460</v>
      </c>
      <c r="BB15" s="23">
        <v>5763.78</v>
      </c>
      <c r="BC15" s="11">
        <f t="shared" si="31"/>
        <v>172913.4</v>
      </c>
      <c r="BD15" s="10">
        <f t="shared" si="32"/>
        <v>1037480.3999999999</v>
      </c>
      <c r="BE15" s="23">
        <v>9051</v>
      </c>
      <c r="BF15" s="11">
        <f t="shared" si="33"/>
        <v>271530</v>
      </c>
      <c r="BG15" s="10">
        <f t="shared" si="34"/>
        <v>1629180</v>
      </c>
      <c r="BH15" s="23">
        <v>11981</v>
      </c>
      <c r="BI15" s="11">
        <f t="shared" si="35"/>
        <v>359430</v>
      </c>
      <c r="BJ15" s="10">
        <f t="shared" si="36"/>
        <v>2156580</v>
      </c>
      <c r="BK15" s="23">
        <v>12595</v>
      </c>
      <c r="BL15" s="11">
        <f t="shared" si="37"/>
        <v>377850</v>
      </c>
      <c r="BM15" s="10">
        <f t="shared" si="38"/>
        <v>2267100</v>
      </c>
      <c r="BN15" s="23">
        <v>7412</v>
      </c>
      <c r="BO15" s="11">
        <f t="shared" si="39"/>
        <v>222360</v>
      </c>
      <c r="BP15" s="10">
        <f t="shared" si="40"/>
        <v>1334160</v>
      </c>
      <c r="BQ15" s="23">
        <v>12003</v>
      </c>
      <c r="BR15" s="11">
        <f t="shared" si="41"/>
        <v>360090</v>
      </c>
      <c r="BS15" s="10">
        <f t="shared" si="42"/>
        <v>2160540</v>
      </c>
    </row>
    <row r="16" spans="2:71" ht="18">
      <c r="B16" s="8">
        <v>13</v>
      </c>
      <c r="C16" s="9" t="s">
        <v>16</v>
      </c>
      <c r="D16" s="9">
        <v>4</v>
      </c>
      <c r="E16" s="9">
        <v>6</v>
      </c>
      <c r="F16" s="10">
        <v>3801</v>
      </c>
      <c r="G16" s="11">
        <f t="shared" si="0"/>
        <v>15204</v>
      </c>
      <c r="H16" s="10">
        <f t="shared" si="1"/>
        <v>91224</v>
      </c>
      <c r="I16" s="10">
        <v>2847.4</v>
      </c>
      <c r="J16" s="11">
        <f t="shared" si="2"/>
        <v>11389.6</v>
      </c>
      <c r="K16" s="10">
        <f t="shared" si="3"/>
        <v>68337.600000000006</v>
      </c>
      <c r="L16" s="10">
        <v>4589</v>
      </c>
      <c r="M16" s="11">
        <f t="shared" si="4"/>
        <v>18356</v>
      </c>
      <c r="N16" s="10">
        <f t="shared" si="5"/>
        <v>110136</v>
      </c>
      <c r="O16" s="10">
        <v>6761</v>
      </c>
      <c r="P16" s="11">
        <f t="shared" si="6"/>
        <v>27044</v>
      </c>
      <c r="Q16" s="10">
        <f t="shared" si="7"/>
        <v>162264</v>
      </c>
      <c r="R16" s="10">
        <v>18072</v>
      </c>
      <c r="S16" s="11">
        <f t="shared" si="8"/>
        <v>72288</v>
      </c>
      <c r="T16" s="10">
        <f t="shared" si="9"/>
        <v>433728</v>
      </c>
      <c r="U16" s="23">
        <v>5727</v>
      </c>
      <c r="V16" s="11">
        <f t="shared" si="10"/>
        <v>22908</v>
      </c>
      <c r="W16" s="10">
        <f t="shared" si="11"/>
        <v>137448</v>
      </c>
      <c r="X16" s="23">
        <v>4681</v>
      </c>
      <c r="Y16" s="11">
        <f t="shared" si="12"/>
        <v>18724</v>
      </c>
      <c r="Z16" s="10">
        <f t="shared" si="13"/>
        <v>112344</v>
      </c>
      <c r="AA16" s="23">
        <v>3095</v>
      </c>
      <c r="AB16" s="11">
        <f t="shared" si="14"/>
        <v>12380</v>
      </c>
      <c r="AC16" s="10">
        <f t="shared" si="15"/>
        <v>74280</v>
      </c>
      <c r="AD16" s="23">
        <v>4417</v>
      </c>
      <c r="AE16" s="11">
        <f t="shared" si="16"/>
        <v>17668</v>
      </c>
      <c r="AF16" s="10">
        <f t="shared" si="17"/>
        <v>106008</v>
      </c>
      <c r="AG16" s="23">
        <v>7051</v>
      </c>
      <c r="AH16" s="11">
        <f t="shared" si="18"/>
        <v>28204</v>
      </c>
      <c r="AI16" s="10">
        <f t="shared" si="19"/>
        <v>169224</v>
      </c>
      <c r="AJ16" s="23">
        <v>3451</v>
      </c>
      <c r="AK16" s="11">
        <f t="shared" si="20"/>
        <v>13804</v>
      </c>
      <c r="AL16" s="10">
        <v>82824</v>
      </c>
      <c r="AM16" s="23">
        <v>6684</v>
      </c>
      <c r="AN16" s="11">
        <f t="shared" si="21"/>
        <v>26736</v>
      </c>
      <c r="AO16" s="10">
        <f t="shared" si="22"/>
        <v>160416</v>
      </c>
      <c r="AP16" s="23">
        <v>6660</v>
      </c>
      <c r="AQ16" s="11">
        <f t="shared" si="23"/>
        <v>26640</v>
      </c>
      <c r="AR16" s="10">
        <f t="shared" si="24"/>
        <v>159840</v>
      </c>
      <c r="AS16" s="23">
        <v>6017</v>
      </c>
      <c r="AT16" s="11">
        <f t="shared" si="25"/>
        <v>24068</v>
      </c>
      <c r="AU16" s="10">
        <f t="shared" si="26"/>
        <v>144408</v>
      </c>
      <c r="AV16" s="23">
        <v>6442</v>
      </c>
      <c r="AW16" s="11">
        <f t="shared" si="27"/>
        <v>25768</v>
      </c>
      <c r="AX16" s="10">
        <f t="shared" si="28"/>
        <v>154608</v>
      </c>
      <c r="AY16" s="23">
        <v>13232</v>
      </c>
      <c r="AZ16" s="11">
        <f t="shared" si="29"/>
        <v>52928</v>
      </c>
      <c r="BA16" s="10">
        <f t="shared" si="30"/>
        <v>317568</v>
      </c>
      <c r="BB16" s="23">
        <v>2472.9</v>
      </c>
      <c r="BC16" s="11">
        <f t="shared" si="31"/>
        <v>9891.6</v>
      </c>
      <c r="BD16" s="10">
        <f t="shared" si="32"/>
        <v>59349.600000000006</v>
      </c>
      <c r="BE16" s="23">
        <v>5292</v>
      </c>
      <c r="BF16" s="11">
        <f t="shared" si="33"/>
        <v>21168</v>
      </c>
      <c r="BG16" s="10">
        <f t="shared" si="34"/>
        <v>127008</v>
      </c>
      <c r="BH16" s="23">
        <v>7004</v>
      </c>
      <c r="BI16" s="11">
        <f t="shared" si="35"/>
        <v>28016</v>
      </c>
      <c r="BJ16" s="10">
        <f t="shared" si="36"/>
        <v>168096</v>
      </c>
      <c r="BK16" s="23">
        <v>5805</v>
      </c>
      <c r="BL16" s="11">
        <f t="shared" si="37"/>
        <v>23220</v>
      </c>
      <c r="BM16" s="10">
        <f t="shared" si="38"/>
        <v>139320</v>
      </c>
      <c r="BN16" s="23">
        <v>3902</v>
      </c>
      <c r="BO16" s="11">
        <f t="shared" si="39"/>
        <v>15608</v>
      </c>
      <c r="BP16" s="10">
        <f t="shared" si="40"/>
        <v>93648</v>
      </c>
      <c r="BQ16" s="23">
        <v>6984</v>
      </c>
      <c r="BR16" s="11">
        <f t="shared" si="41"/>
        <v>27936</v>
      </c>
      <c r="BS16" s="10">
        <f t="shared" si="42"/>
        <v>167616</v>
      </c>
    </row>
    <row r="17" spans="2:71" ht="27">
      <c r="B17" s="8">
        <v>14</v>
      </c>
      <c r="C17" s="9" t="s">
        <v>17</v>
      </c>
      <c r="D17" s="9">
        <v>2</v>
      </c>
      <c r="E17" s="9">
        <v>6</v>
      </c>
      <c r="F17" s="10">
        <v>2841</v>
      </c>
      <c r="G17" s="11">
        <f t="shared" si="0"/>
        <v>5682</v>
      </c>
      <c r="H17" s="10">
        <f t="shared" si="1"/>
        <v>34092</v>
      </c>
      <c r="I17" s="10">
        <v>1836.32</v>
      </c>
      <c r="J17" s="11">
        <f t="shared" si="2"/>
        <v>3672.64</v>
      </c>
      <c r="K17" s="10">
        <f t="shared" si="3"/>
        <v>22035.84</v>
      </c>
      <c r="L17" s="10">
        <v>4037</v>
      </c>
      <c r="M17" s="11">
        <f t="shared" si="4"/>
        <v>8074</v>
      </c>
      <c r="N17" s="10">
        <f t="shared" si="5"/>
        <v>48444</v>
      </c>
      <c r="O17" s="10">
        <v>5732</v>
      </c>
      <c r="P17" s="11">
        <f t="shared" si="6"/>
        <v>11464</v>
      </c>
      <c r="Q17" s="10">
        <f t="shared" si="7"/>
        <v>68784</v>
      </c>
      <c r="R17" s="10">
        <v>20287</v>
      </c>
      <c r="S17" s="11">
        <f t="shared" si="8"/>
        <v>40574</v>
      </c>
      <c r="T17" s="10">
        <f t="shared" si="9"/>
        <v>243444</v>
      </c>
      <c r="U17" s="23">
        <v>4877</v>
      </c>
      <c r="V17" s="11">
        <f t="shared" si="10"/>
        <v>9754</v>
      </c>
      <c r="W17" s="10">
        <f t="shared" si="11"/>
        <v>58524</v>
      </c>
      <c r="X17" s="23">
        <v>4162</v>
      </c>
      <c r="Y17" s="11">
        <f t="shared" si="12"/>
        <v>8324</v>
      </c>
      <c r="Z17" s="10">
        <f t="shared" si="13"/>
        <v>49944</v>
      </c>
      <c r="AA17" s="23">
        <v>1996</v>
      </c>
      <c r="AB17" s="11">
        <f t="shared" si="14"/>
        <v>3992</v>
      </c>
      <c r="AC17" s="10">
        <f t="shared" si="15"/>
        <v>23952</v>
      </c>
      <c r="AD17" s="23">
        <v>3849</v>
      </c>
      <c r="AE17" s="11">
        <f t="shared" si="16"/>
        <v>7698</v>
      </c>
      <c r="AF17" s="10">
        <f t="shared" si="17"/>
        <v>46188</v>
      </c>
      <c r="AG17" s="23">
        <v>4535</v>
      </c>
      <c r="AH17" s="11">
        <f t="shared" si="18"/>
        <v>9070</v>
      </c>
      <c r="AI17" s="10">
        <f t="shared" si="19"/>
        <v>54420</v>
      </c>
      <c r="AJ17" s="23">
        <v>2855.88</v>
      </c>
      <c r="AK17" s="11">
        <f t="shared" si="20"/>
        <v>5711.76</v>
      </c>
      <c r="AL17" s="10">
        <v>34270.559999999998</v>
      </c>
      <c r="AM17" s="23">
        <v>11355</v>
      </c>
      <c r="AN17" s="11">
        <f t="shared" si="21"/>
        <v>22710</v>
      </c>
      <c r="AO17" s="10">
        <f t="shared" si="22"/>
        <v>136260</v>
      </c>
      <c r="AP17" s="23">
        <v>5647</v>
      </c>
      <c r="AQ17" s="11">
        <f t="shared" si="23"/>
        <v>11294</v>
      </c>
      <c r="AR17" s="10">
        <f t="shared" si="24"/>
        <v>67764</v>
      </c>
      <c r="AS17" s="23">
        <v>7243</v>
      </c>
      <c r="AT17" s="11">
        <f t="shared" si="25"/>
        <v>14486</v>
      </c>
      <c r="AU17" s="10">
        <f t="shared" si="26"/>
        <v>86916</v>
      </c>
      <c r="AV17" s="23">
        <v>5534</v>
      </c>
      <c r="AW17" s="11">
        <f t="shared" si="27"/>
        <v>11068</v>
      </c>
      <c r="AX17" s="10">
        <f t="shared" si="28"/>
        <v>66408</v>
      </c>
      <c r="AY17" s="23">
        <v>6580</v>
      </c>
      <c r="AZ17" s="11">
        <f t="shared" si="29"/>
        <v>13160</v>
      </c>
      <c r="BA17" s="10">
        <f t="shared" si="30"/>
        <v>78960</v>
      </c>
      <c r="BB17" s="23">
        <v>1594.8</v>
      </c>
      <c r="BC17" s="11">
        <f t="shared" si="31"/>
        <v>3189.6</v>
      </c>
      <c r="BD17" s="10">
        <f t="shared" si="32"/>
        <v>19137.599999999999</v>
      </c>
      <c r="BE17" s="23">
        <v>4485</v>
      </c>
      <c r="BF17" s="11">
        <f t="shared" si="33"/>
        <v>8970</v>
      </c>
      <c r="BG17" s="10">
        <f t="shared" si="34"/>
        <v>53820</v>
      </c>
      <c r="BH17" s="23">
        <v>5937</v>
      </c>
      <c r="BI17" s="11">
        <f t="shared" si="35"/>
        <v>11874</v>
      </c>
      <c r="BJ17" s="10">
        <f t="shared" si="36"/>
        <v>71244</v>
      </c>
      <c r="BK17" s="23">
        <v>7351</v>
      </c>
      <c r="BL17" s="11">
        <f t="shared" si="37"/>
        <v>14702</v>
      </c>
      <c r="BM17" s="10">
        <f t="shared" si="38"/>
        <v>88212</v>
      </c>
      <c r="BN17" s="23">
        <v>2731</v>
      </c>
      <c r="BO17" s="11">
        <f t="shared" si="39"/>
        <v>5462</v>
      </c>
      <c r="BP17" s="10">
        <f t="shared" si="40"/>
        <v>32772</v>
      </c>
      <c r="BQ17" s="23">
        <v>5944</v>
      </c>
      <c r="BR17" s="11">
        <f t="shared" si="41"/>
        <v>11888</v>
      </c>
      <c r="BS17" s="10">
        <f t="shared" si="42"/>
        <v>71328</v>
      </c>
    </row>
    <row r="18" spans="2:71" ht="27">
      <c r="B18" s="8">
        <v>15</v>
      </c>
      <c r="C18" s="9" t="s">
        <v>18</v>
      </c>
      <c r="D18" s="9">
        <v>2</v>
      </c>
      <c r="E18" s="9">
        <v>6</v>
      </c>
      <c r="F18" s="10">
        <v>3847</v>
      </c>
      <c r="G18" s="11">
        <f t="shared" si="0"/>
        <v>7694</v>
      </c>
      <c r="H18" s="10">
        <f t="shared" si="1"/>
        <v>46164</v>
      </c>
      <c r="I18" s="10">
        <v>2990</v>
      </c>
      <c r="J18" s="11">
        <f t="shared" si="2"/>
        <v>5980</v>
      </c>
      <c r="K18" s="10">
        <f t="shared" si="3"/>
        <v>35880</v>
      </c>
      <c r="L18" s="10">
        <v>4051</v>
      </c>
      <c r="M18" s="11">
        <f t="shared" si="4"/>
        <v>8102</v>
      </c>
      <c r="N18" s="10">
        <f t="shared" si="5"/>
        <v>48612</v>
      </c>
      <c r="O18" s="10">
        <v>5171</v>
      </c>
      <c r="P18" s="11">
        <f t="shared" si="6"/>
        <v>10342</v>
      </c>
      <c r="Q18" s="10">
        <f t="shared" si="7"/>
        <v>62052</v>
      </c>
      <c r="R18" s="10">
        <v>38378</v>
      </c>
      <c r="S18" s="11">
        <f t="shared" si="8"/>
        <v>76756</v>
      </c>
      <c r="T18" s="10">
        <f t="shared" si="9"/>
        <v>460536</v>
      </c>
      <c r="U18" s="23">
        <v>5862</v>
      </c>
      <c r="V18" s="11">
        <f t="shared" si="10"/>
        <v>11724</v>
      </c>
      <c r="W18" s="10">
        <f t="shared" si="11"/>
        <v>70344</v>
      </c>
      <c r="X18" s="23">
        <v>6243</v>
      </c>
      <c r="Y18" s="11">
        <f t="shared" si="12"/>
        <v>12486</v>
      </c>
      <c r="Z18" s="10">
        <f t="shared" si="13"/>
        <v>74916</v>
      </c>
      <c r="AA18" s="23">
        <v>3250</v>
      </c>
      <c r="AB18" s="11">
        <f t="shared" si="14"/>
        <v>6500</v>
      </c>
      <c r="AC18" s="10">
        <f t="shared" si="15"/>
        <v>39000</v>
      </c>
      <c r="AD18" s="23">
        <v>3876</v>
      </c>
      <c r="AE18" s="11">
        <f t="shared" si="16"/>
        <v>7752</v>
      </c>
      <c r="AF18" s="10">
        <f t="shared" si="17"/>
        <v>46512</v>
      </c>
      <c r="AG18" s="23">
        <v>6098</v>
      </c>
      <c r="AH18" s="11">
        <f t="shared" si="18"/>
        <v>12196</v>
      </c>
      <c r="AI18" s="10">
        <f t="shared" si="19"/>
        <v>73176</v>
      </c>
      <c r="AJ18" s="23">
        <v>7283</v>
      </c>
      <c r="AK18" s="11">
        <f t="shared" si="20"/>
        <v>14566</v>
      </c>
      <c r="AL18" s="10">
        <v>87396</v>
      </c>
      <c r="AM18" s="23">
        <v>7095</v>
      </c>
      <c r="AN18" s="11">
        <f t="shared" si="21"/>
        <v>14190</v>
      </c>
      <c r="AO18" s="10">
        <f t="shared" si="22"/>
        <v>85140</v>
      </c>
      <c r="AP18" s="23">
        <v>5094</v>
      </c>
      <c r="AQ18" s="11">
        <f t="shared" si="23"/>
        <v>10188</v>
      </c>
      <c r="AR18" s="10">
        <f t="shared" si="24"/>
        <v>61128</v>
      </c>
      <c r="AS18" s="23">
        <v>7386</v>
      </c>
      <c r="AT18" s="11">
        <f t="shared" si="25"/>
        <v>14772</v>
      </c>
      <c r="AU18" s="10">
        <f t="shared" si="26"/>
        <v>88632</v>
      </c>
      <c r="AV18" s="23">
        <v>7336</v>
      </c>
      <c r="AW18" s="11">
        <f t="shared" si="27"/>
        <v>14672</v>
      </c>
      <c r="AX18" s="10">
        <f t="shared" si="28"/>
        <v>88032</v>
      </c>
      <c r="AY18" s="23">
        <v>6796</v>
      </c>
      <c r="AZ18" s="11">
        <f t="shared" si="29"/>
        <v>13592</v>
      </c>
      <c r="BA18" s="10">
        <f t="shared" si="30"/>
        <v>81552</v>
      </c>
      <c r="BB18" s="23">
        <v>2596.75</v>
      </c>
      <c r="BC18" s="11">
        <f t="shared" si="31"/>
        <v>5193.5</v>
      </c>
      <c r="BD18" s="10">
        <f t="shared" si="32"/>
        <v>31161</v>
      </c>
      <c r="BE18" s="23">
        <v>4047</v>
      </c>
      <c r="BF18" s="11">
        <f t="shared" si="33"/>
        <v>8094</v>
      </c>
      <c r="BG18" s="10">
        <f t="shared" si="34"/>
        <v>48564</v>
      </c>
      <c r="BH18" s="23">
        <v>5356</v>
      </c>
      <c r="BI18" s="11">
        <f t="shared" si="35"/>
        <v>10712</v>
      </c>
      <c r="BJ18" s="10">
        <f t="shared" si="36"/>
        <v>64272</v>
      </c>
      <c r="BK18" s="23">
        <v>7351</v>
      </c>
      <c r="BL18" s="11">
        <f t="shared" si="37"/>
        <v>14702</v>
      </c>
      <c r="BM18" s="10">
        <f t="shared" si="38"/>
        <v>88212</v>
      </c>
      <c r="BN18" s="23">
        <v>3902</v>
      </c>
      <c r="BO18" s="11">
        <f t="shared" si="39"/>
        <v>7804</v>
      </c>
      <c r="BP18" s="10">
        <f t="shared" si="40"/>
        <v>46824</v>
      </c>
      <c r="BQ18" s="23">
        <v>5332</v>
      </c>
      <c r="BR18" s="11">
        <f t="shared" si="41"/>
        <v>10664</v>
      </c>
      <c r="BS18" s="10">
        <f t="shared" si="42"/>
        <v>63984</v>
      </c>
    </row>
    <row r="19" spans="2:71" ht="27">
      <c r="B19" s="8">
        <v>16</v>
      </c>
      <c r="C19" s="9" t="s">
        <v>19</v>
      </c>
      <c r="D19" s="9">
        <v>2</v>
      </c>
      <c r="E19" s="9">
        <v>6</v>
      </c>
      <c r="F19" s="10">
        <v>9882</v>
      </c>
      <c r="G19" s="11">
        <f t="shared" si="0"/>
        <v>19764</v>
      </c>
      <c r="H19" s="10">
        <f t="shared" si="1"/>
        <v>118584</v>
      </c>
      <c r="I19" s="10">
        <v>10000</v>
      </c>
      <c r="J19" s="11">
        <f t="shared" si="2"/>
        <v>20000</v>
      </c>
      <c r="K19" s="10">
        <f t="shared" si="3"/>
        <v>120000</v>
      </c>
      <c r="L19" s="10">
        <v>11549</v>
      </c>
      <c r="M19" s="11">
        <f t="shared" si="4"/>
        <v>23098</v>
      </c>
      <c r="N19" s="10">
        <f t="shared" si="5"/>
        <v>138588</v>
      </c>
      <c r="O19" s="10">
        <v>17027</v>
      </c>
      <c r="P19" s="11">
        <f t="shared" si="6"/>
        <v>34054</v>
      </c>
      <c r="Q19" s="10">
        <f t="shared" si="7"/>
        <v>204324</v>
      </c>
      <c r="R19" s="10">
        <v>79298</v>
      </c>
      <c r="S19" s="11">
        <f t="shared" si="8"/>
        <v>158596</v>
      </c>
      <c r="T19" s="10">
        <f t="shared" si="9"/>
        <v>951576</v>
      </c>
      <c r="U19" s="23">
        <v>15040</v>
      </c>
      <c r="V19" s="11">
        <f t="shared" si="10"/>
        <v>30080</v>
      </c>
      <c r="W19" s="10">
        <f t="shared" si="11"/>
        <v>180480</v>
      </c>
      <c r="X19" s="23">
        <v>14175</v>
      </c>
      <c r="Y19" s="11">
        <f t="shared" si="12"/>
        <v>28350</v>
      </c>
      <c r="Z19" s="10">
        <f t="shared" si="13"/>
        <v>170100</v>
      </c>
      <c r="AA19" s="23">
        <v>8449</v>
      </c>
      <c r="AB19" s="11">
        <f t="shared" si="14"/>
        <v>16898</v>
      </c>
      <c r="AC19" s="10">
        <f t="shared" si="15"/>
        <v>101388</v>
      </c>
      <c r="AD19" s="23">
        <v>11653</v>
      </c>
      <c r="AE19" s="11">
        <f t="shared" si="16"/>
        <v>23306</v>
      </c>
      <c r="AF19" s="10">
        <f t="shared" si="17"/>
        <v>139836</v>
      </c>
      <c r="AG19" s="23">
        <v>13762</v>
      </c>
      <c r="AH19" s="11">
        <f t="shared" si="18"/>
        <v>27524</v>
      </c>
      <c r="AI19" s="10">
        <f t="shared" si="19"/>
        <v>165144</v>
      </c>
      <c r="AJ19" s="23">
        <v>9222.5</v>
      </c>
      <c r="AK19" s="11">
        <f t="shared" si="20"/>
        <v>18445</v>
      </c>
      <c r="AL19" s="10">
        <v>110670</v>
      </c>
      <c r="AM19" s="23">
        <v>17159</v>
      </c>
      <c r="AN19" s="11">
        <f t="shared" si="21"/>
        <v>34318</v>
      </c>
      <c r="AO19" s="10">
        <f t="shared" si="22"/>
        <v>205908</v>
      </c>
      <c r="AP19" s="23">
        <v>16772</v>
      </c>
      <c r="AQ19" s="11">
        <f t="shared" si="23"/>
        <v>33544</v>
      </c>
      <c r="AR19" s="10">
        <f t="shared" si="24"/>
        <v>201264</v>
      </c>
      <c r="AS19" s="23">
        <v>17137</v>
      </c>
      <c r="AT19" s="11">
        <f t="shared" si="25"/>
        <v>34274</v>
      </c>
      <c r="AU19" s="10">
        <f t="shared" si="26"/>
        <v>205644</v>
      </c>
      <c r="AV19" s="23">
        <v>15447</v>
      </c>
      <c r="AW19" s="11">
        <f t="shared" si="27"/>
        <v>30894</v>
      </c>
      <c r="AX19" s="10">
        <f t="shared" si="28"/>
        <v>185364</v>
      </c>
      <c r="AY19" s="23">
        <v>19312</v>
      </c>
      <c r="AZ19" s="11">
        <f t="shared" si="29"/>
        <v>38624</v>
      </c>
      <c r="BA19" s="10">
        <f t="shared" si="30"/>
        <v>231744</v>
      </c>
      <c r="BB19" s="23">
        <v>8364.51</v>
      </c>
      <c r="BC19" s="11">
        <f t="shared" si="31"/>
        <v>16729.02</v>
      </c>
      <c r="BD19" s="10">
        <f t="shared" si="32"/>
        <v>100374.12</v>
      </c>
      <c r="BE19" s="23">
        <v>13326</v>
      </c>
      <c r="BF19" s="11">
        <f t="shared" si="33"/>
        <v>26652</v>
      </c>
      <c r="BG19" s="10">
        <f t="shared" si="34"/>
        <v>159912</v>
      </c>
      <c r="BH19" s="23">
        <v>17640</v>
      </c>
      <c r="BI19" s="11">
        <f t="shared" si="35"/>
        <v>35280</v>
      </c>
      <c r="BJ19" s="10">
        <f t="shared" si="36"/>
        <v>211680</v>
      </c>
      <c r="BK19" s="23">
        <v>24181</v>
      </c>
      <c r="BL19" s="11">
        <f t="shared" si="37"/>
        <v>48362</v>
      </c>
      <c r="BM19" s="10">
        <f t="shared" si="38"/>
        <v>290172</v>
      </c>
      <c r="BN19" s="23">
        <v>11705</v>
      </c>
      <c r="BO19" s="11">
        <f t="shared" si="39"/>
        <v>23410</v>
      </c>
      <c r="BP19" s="10">
        <f t="shared" si="40"/>
        <v>140460</v>
      </c>
      <c r="BQ19" s="23">
        <v>17621</v>
      </c>
      <c r="BR19" s="11">
        <f t="shared" si="41"/>
        <v>35242</v>
      </c>
      <c r="BS19" s="10">
        <f t="shared" si="42"/>
        <v>211452</v>
      </c>
    </row>
    <row r="20" spans="2:71" ht="27">
      <c r="B20" s="8">
        <v>17</v>
      </c>
      <c r="C20" s="9" t="s">
        <v>20</v>
      </c>
      <c r="D20" s="9">
        <v>2</v>
      </c>
      <c r="E20" s="9">
        <v>6</v>
      </c>
      <c r="F20" s="10">
        <v>9251</v>
      </c>
      <c r="G20" s="11">
        <f t="shared" si="0"/>
        <v>18502</v>
      </c>
      <c r="H20" s="10">
        <f t="shared" si="1"/>
        <v>111012</v>
      </c>
      <c r="I20" s="10">
        <v>6736.24</v>
      </c>
      <c r="J20" s="11">
        <f t="shared" si="2"/>
        <v>13472.48</v>
      </c>
      <c r="K20" s="10">
        <f t="shared" si="3"/>
        <v>80834.880000000005</v>
      </c>
      <c r="L20" s="10">
        <v>9986</v>
      </c>
      <c r="M20" s="11">
        <f t="shared" si="4"/>
        <v>19972</v>
      </c>
      <c r="N20" s="10">
        <f t="shared" si="5"/>
        <v>119832</v>
      </c>
      <c r="O20" s="10">
        <v>17492</v>
      </c>
      <c r="P20" s="11">
        <f t="shared" si="6"/>
        <v>34984</v>
      </c>
      <c r="Q20" s="10">
        <f t="shared" si="7"/>
        <v>209904</v>
      </c>
      <c r="R20" s="10">
        <v>68882</v>
      </c>
      <c r="S20" s="11">
        <f t="shared" si="8"/>
        <v>137764</v>
      </c>
      <c r="T20" s="10">
        <f t="shared" si="9"/>
        <v>826584</v>
      </c>
      <c r="U20" s="23">
        <v>13473</v>
      </c>
      <c r="V20" s="11">
        <f t="shared" si="10"/>
        <v>26946</v>
      </c>
      <c r="W20" s="10">
        <f t="shared" si="11"/>
        <v>161676</v>
      </c>
      <c r="X20" s="23">
        <v>12485</v>
      </c>
      <c r="Y20" s="11">
        <f t="shared" si="12"/>
        <v>24970</v>
      </c>
      <c r="Z20" s="10">
        <f t="shared" si="13"/>
        <v>149820</v>
      </c>
      <c r="AA20" s="23">
        <v>7322</v>
      </c>
      <c r="AB20" s="11">
        <f t="shared" si="14"/>
        <v>14644</v>
      </c>
      <c r="AC20" s="10">
        <f t="shared" si="15"/>
        <v>87864</v>
      </c>
      <c r="AD20" s="23">
        <v>9389</v>
      </c>
      <c r="AE20" s="11">
        <f t="shared" si="16"/>
        <v>18778</v>
      </c>
      <c r="AF20" s="10">
        <f t="shared" si="17"/>
        <v>112668</v>
      </c>
      <c r="AG20" s="23">
        <v>13753</v>
      </c>
      <c r="AH20" s="11">
        <f t="shared" si="18"/>
        <v>27506</v>
      </c>
      <c r="AI20" s="10">
        <f t="shared" si="19"/>
        <v>165036</v>
      </c>
      <c r="AJ20" s="23">
        <v>6670.57</v>
      </c>
      <c r="AK20" s="11">
        <f t="shared" si="20"/>
        <v>13341.14</v>
      </c>
      <c r="AL20" s="10">
        <v>80046.84</v>
      </c>
      <c r="AM20" s="23">
        <v>9423</v>
      </c>
      <c r="AN20" s="11">
        <f t="shared" si="21"/>
        <v>18846</v>
      </c>
      <c r="AO20" s="10">
        <f t="shared" si="22"/>
        <v>113076</v>
      </c>
      <c r="AP20" s="23">
        <v>17230</v>
      </c>
      <c r="AQ20" s="11">
        <f t="shared" si="23"/>
        <v>34460</v>
      </c>
      <c r="AR20" s="10">
        <f t="shared" si="24"/>
        <v>206760</v>
      </c>
      <c r="AS20" s="23">
        <v>15827</v>
      </c>
      <c r="AT20" s="11">
        <f t="shared" si="25"/>
        <v>31654</v>
      </c>
      <c r="AU20" s="10">
        <f t="shared" si="26"/>
        <v>189924</v>
      </c>
      <c r="AV20" s="23">
        <v>15869</v>
      </c>
      <c r="AW20" s="11">
        <f t="shared" si="27"/>
        <v>31738</v>
      </c>
      <c r="AX20" s="10">
        <f t="shared" si="28"/>
        <v>190428</v>
      </c>
      <c r="AY20" s="23">
        <v>20808</v>
      </c>
      <c r="AZ20" s="11">
        <f t="shared" si="29"/>
        <v>41616</v>
      </c>
      <c r="BA20" s="10">
        <f t="shared" si="30"/>
        <v>249696</v>
      </c>
      <c r="BB20" s="23">
        <v>5850.28</v>
      </c>
      <c r="BC20" s="11">
        <f t="shared" si="31"/>
        <v>11700.56</v>
      </c>
      <c r="BD20" s="10">
        <f t="shared" si="32"/>
        <v>70203.360000000001</v>
      </c>
      <c r="BE20" s="23">
        <v>13689</v>
      </c>
      <c r="BF20" s="11">
        <f t="shared" si="33"/>
        <v>27378</v>
      </c>
      <c r="BG20" s="10">
        <f t="shared" si="34"/>
        <v>164268</v>
      </c>
      <c r="BH20" s="23">
        <v>18122</v>
      </c>
      <c r="BI20" s="11">
        <f t="shared" si="35"/>
        <v>36244</v>
      </c>
      <c r="BJ20" s="10">
        <f t="shared" si="36"/>
        <v>217464</v>
      </c>
      <c r="BK20" s="23">
        <v>22246</v>
      </c>
      <c r="BL20" s="11">
        <f t="shared" si="37"/>
        <v>44492</v>
      </c>
      <c r="BM20" s="10">
        <f t="shared" si="38"/>
        <v>266952</v>
      </c>
      <c r="BN20" s="23">
        <v>11705</v>
      </c>
      <c r="BO20" s="11">
        <f t="shared" si="39"/>
        <v>23410</v>
      </c>
      <c r="BP20" s="10">
        <f t="shared" si="40"/>
        <v>140460</v>
      </c>
      <c r="BQ20" s="23">
        <v>18128</v>
      </c>
      <c r="BR20" s="11">
        <f t="shared" si="41"/>
        <v>36256</v>
      </c>
      <c r="BS20" s="10">
        <f t="shared" si="42"/>
        <v>217536</v>
      </c>
    </row>
    <row r="21" spans="2:71" ht="18">
      <c r="B21" s="8">
        <v>18</v>
      </c>
      <c r="C21" s="9" t="s">
        <v>21</v>
      </c>
      <c r="D21" s="9">
        <v>1</v>
      </c>
      <c r="E21" s="9">
        <v>6</v>
      </c>
      <c r="F21" s="10">
        <v>8518</v>
      </c>
      <c r="G21" s="11">
        <f t="shared" si="0"/>
        <v>8518</v>
      </c>
      <c r="H21" s="10">
        <f t="shared" si="1"/>
        <v>51108</v>
      </c>
      <c r="I21" s="10">
        <v>5324.96</v>
      </c>
      <c r="J21" s="11">
        <f t="shared" si="2"/>
        <v>5324.96</v>
      </c>
      <c r="K21" s="10">
        <f t="shared" si="3"/>
        <v>31949.760000000002</v>
      </c>
      <c r="L21" s="10">
        <v>7816</v>
      </c>
      <c r="M21" s="11">
        <f t="shared" si="4"/>
        <v>7816</v>
      </c>
      <c r="N21" s="10">
        <f t="shared" si="5"/>
        <v>46896</v>
      </c>
      <c r="O21" s="10">
        <v>14329</v>
      </c>
      <c r="P21" s="11">
        <f t="shared" si="6"/>
        <v>14329</v>
      </c>
      <c r="Q21" s="10">
        <f t="shared" si="7"/>
        <v>85974</v>
      </c>
      <c r="R21" s="10">
        <v>23616</v>
      </c>
      <c r="S21" s="11">
        <f t="shared" si="8"/>
        <v>23616</v>
      </c>
      <c r="T21" s="10">
        <f t="shared" si="9"/>
        <v>141696</v>
      </c>
      <c r="U21" s="23">
        <v>15767</v>
      </c>
      <c r="V21" s="11">
        <f t="shared" si="10"/>
        <v>15767</v>
      </c>
      <c r="W21" s="10">
        <f t="shared" si="11"/>
        <v>94602</v>
      </c>
      <c r="X21" s="23">
        <v>11053</v>
      </c>
      <c r="Y21" s="11">
        <f t="shared" si="12"/>
        <v>11053</v>
      </c>
      <c r="Z21" s="10">
        <f t="shared" si="13"/>
        <v>66318</v>
      </c>
      <c r="AA21" s="23">
        <v>5788</v>
      </c>
      <c r="AB21" s="11">
        <f t="shared" si="14"/>
        <v>5788</v>
      </c>
      <c r="AC21" s="10">
        <f t="shared" si="15"/>
        <v>34728</v>
      </c>
      <c r="AD21" s="23">
        <v>13483</v>
      </c>
      <c r="AE21" s="11">
        <f t="shared" si="16"/>
        <v>13483</v>
      </c>
      <c r="AF21" s="10">
        <f t="shared" si="17"/>
        <v>80898</v>
      </c>
      <c r="AG21" s="23">
        <v>12682</v>
      </c>
      <c r="AH21" s="11">
        <f t="shared" si="18"/>
        <v>12682</v>
      </c>
      <c r="AI21" s="10">
        <f t="shared" si="19"/>
        <v>76092</v>
      </c>
      <c r="AJ21" s="23">
        <v>5474</v>
      </c>
      <c r="AK21" s="11">
        <f t="shared" si="20"/>
        <v>5474</v>
      </c>
      <c r="AL21" s="10">
        <v>32844</v>
      </c>
      <c r="AM21" s="23">
        <v>12920</v>
      </c>
      <c r="AN21" s="11">
        <f t="shared" si="21"/>
        <v>12920</v>
      </c>
      <c r="AO21" s="10">
        <f t="shared" si="22"/>
        <v>77520</v>
      </c>
      <c r="AP21" s="23">
        <v>14115</v>
      </c>
      <c r="AQ21" s="11">
        <f t="shared" si="23"/>
        <v>14115</v>
      </c>
      <c r="AR21" s="10">
        <f t="shared" si="24"/>
        <v>84690</v>
      </c>
      <c r="AS21" s="23">
        <v>14811</v>
      </c>
      <c r="AT21" s="11">
        <f t="shared" si="25"/>
        <v>14811</v>
      </c>
      <c r="AU21" s="10">
        <f t="shared" si="26"/>
        <v>88866</v>
      </c>
      <c r="AV21" s="23">
        <v>19197</v>
      </c>
      <c r="AW21" s="11">
        <f t="shared" si="27"/>
        <v>19197</v>
      </c>
      <c r="AX21" s="10">
        <f t="shared" si="28"/>
        <v>115182</v>
      </c>
      <c r="AY21" s="23">
        <v>15736</v>
      </c>
      <c r="AZ21" s="11">
        <f t="shared" si="29"/>
        <v>15736</v>
      </c>
      <c r="BA21" s="10">
        <f t="shared" si="30"/>
        <v>94416</v>
      </c>
      <c r="BB21" s="23">
        <v>4624.6099999999997</v>
      </c>
      <c r="BC21" s="11">
        <f t="shared" si="31"/>
        <v>4624.6099999999997</v>
      </c>
      <c r="BD21" s="10">
        <f t="shared" si="32"/>
        <v>27747.659999999996</v>
      </c>
      <c r="BE21" s="23">
        <v>11213</v>
      </c>
      <c r="BF21" s="11">
        <f t="shared" si="33"/>
        <v>11213</v>
      </c>
      <c r="BG21" s="10">
        <f t="shared" si="34"/>
        <v>67278</v>
      </c>
      <c r="BH21" s="23">
        <v>14845</v>
      </c>
      <c r="BI21" s="11">
        <f t="shared" si="35"/>
        <v>14845</v>
      </c>
      <c r="BJ21" s="10">
        <f t="shared" si="36"/>
        <v>89070</v>
      </c>
      <c r="BK21" s="23">
        <v>8957</v>
      </c>
      <c r="BL21" s="11">
        <f t="shared" si="37"/>
        <v>8957</v>
      </c>
      <c r="BM21" s="10">
        <f t="shared" si="38"/>
        <v>53742</v>
      </c>
      <c r="BN21" s="23">
        <v>9753</v>
      </c>
      <c r="BO21" s="11">
        <f t="shared" si="39"/>
        <v>9753</v>
      </c>
      <c r="BP21" s="10">
        <f t="shared" si="40"/>
        <v>58518</v>
      </c>
      <c r="BQ21" s="23">
        <v>14890</v>
      </c>
      <c r="BR21" s="11">
        <f t="shared" si="41"/>
        <v>14890</v>
      </c>
      <c r="BS21" s="10">
        <f t="shared" si="42"/>
        <v>89340</v>
      </c>
    </row>
    <row r="22" spans="2:71" ht="27">
      <c r="B22" s="8">
        <v>19</v>
      </c>
      <c r="C22" s="9" t="s">
        <v>22</v>
      </c>
      <c r="D22" s="9">
        <v>1</v>
      </c>
      <c r="E22" s="9">
        <v>6</v>
      </c>
      <c r="F22" s="10">
        <v>8948</v>
      </c>
      <c r="G22" s="11">
        <f t="shared" si="0"/>
        <v>8948</v>
      </c>
      <c r="H22" s="10">
        <f t="shared" si="1"/>
        <v>53688</v>
      </c>
      <c r="I22" s="10">
        <v>8843</v>
      </c>
      <c r="J22" s="11">
        <f t="shared" si="2"/>
        <v>8843</v>
      </c>
      <c r="K22" s="10">
        <f t="shared" si="3"/>
        <v>53058</v>
      </c>
      <c r="L22" s="10">
        <v>8654</v>
      </c>
      <c r="M22" s="11">
        <f t="shared" si="4"/>
        <v>8654</v>
      </c>
      <c r="N22" s="10">
        <f t="shared" si="5"/>
        <v>51924</v>
      </c>
      <c r="O22" s="10">
        <v>12180</v>
      </c>
      <c r="P22" s="11">
        <f t="shared" si="6"/>
        <v>12180</v>
      </c>
      <c r="Q22" s="10">
        <f t="shared" si="7"/>
        <v>73080</v>
      </c>
      <c r="R22" s="10">
        <v>35426</v>
      </c>
      <c r="S22" s="11">
        <f t="shared" si="8"/>
        <v>35426</v>
      </c>
      <c r="T22" s="10">
        <f t="shared" si="9"/>
        <v>212556</v>
      </c>
      <c r="U22" s="23">
        <v>11898</v>
      </c>
      <c r="V22" s="11">
        <f t="shared" si="10"/>
        <v>11898</v>
      </c>
      <c r="W22" s="10">
        <f t="shared" si="11"/>
        <v>71388</v>
      </c>
      <c r="X22" s="23">
        <v>11445</v>
      </c>
      <c r="Y22" s="11">
        <f t="shared" si="12"/>
        <v>11445</v>
      </c>
      <c r="Z22" s="10">
        <f t="shared" si="13"/>
        <v>68670</v>
      </c>
      <c r="AA22" s="23">
        <v>7901</v>
      </c>
      <c r="AB22" s="11">
        <f t="shared" si="14"/>
        <v>7901</v>
      </c>
      <c r="AC22" s="10">
        <f t="shared" si="15"/>
        <v>47406</v>
      </c>
      <c r="AD22" s="23">
        <v>8425</v>
      </c>
      <c r="AE22" s="11">
        <f t="shared" si="16"/>
        <v>8425</v>
      </c>
      <c r="AF22" s="10">
        <f t="shared" si="17"/>
        <v>50550</v>
      </c>
      <c r="AG22" s="23">
        <v>11045</v>
      </c>
      <c r="AH22" s="11">
        <f t="shared" si="18"/>
        <v>11045</v>
      </c>
      <c r="AI22" s="10">
        <f t="shared" si="19"/>
        <v>66270</v>
      </c>
      <c r="AJ22" s="23">
        <v>5950</v>
      </c>
      <c r="AK22" s="11">
        <f t="shared" si="20"/>
        <v>5950</v>
      </c>
      <c r="AL22" s="10">
        <v>35700</v>
      </c>
      <c r="AM22" s="23">
        <v>10986</v>
      </c>
      <c r="AN22" s="11">
        <f t="shared" si="21"/>
        <v>10986</v>
      </c>
      <c r="AO22" s="10">
        <f t="shared" si="22"/>
        <v>65916</v>
      </c>
      <c r="AP22" s="23">
        <v>11996</v>
      </c>
      <c r="AQ22" s="11">
        <f t="shared" si="23"/>
        <v>11996</v>
      </c>
      <c r="AR22" s="10">
        <f t="shared" si="24"/>
        <v>71976</v>
      </c>
      <c r="AS22" s="23">
        <v>15940</v>
      </c>
      <c r="AT22" s="11">
        <f t="shared" si="25"/>
        <v>15940</v>
      </c>
      <c r="AU22" s="10">
        <f t="shared" si="26"/>
        <v>95640</v>
      </c>
      <c r="AV22" s="23">
        <v>11736</v>
      </c>
      <c r="AW22" s="11">
        <f t="shared" si="27"/>
        <v>11736</v>
      </c>
      <c r="AX22" s="10">
        <f t="shared" si="28"/>
        <v>70416</v>
      </c>
      <c r="AY22" s="23">
        <v>17463</v>
      </c>
      <c r="AZ22" s="11">
        <f t="shared" si="29"/>
        <v>17463</v>
      </c>
      <c r="BA22" s="10">
        <f t="shared" si="30"/>
        <v>104778</v>
      </c>
      <c r="BB22" s="23">
        <v>6312.9</v>
      </c>
      <c r="BC22" s="11">
        <f t="shared" si="31"/>
        <v>6312.9</v>
      </c>
      <c r="BD22" s="10">
        <f t="shared" si="32"/>
        <v>37877.399999999994</v>
      </c>
      <c r="BE22" s="23">
        <v>9531</v>
      </c>
      <c r="BF22" s="11">
        <f t="shared" si="33"/>
        <v>9531</v>
      </c>
      <c r="BG22" s="10">
        <f t="shared" si="34"/>
        <v>57186</v>
      </c>
      <c r="BH22" s="23">
        <v>12619</v>
      </c>
      <c r="BI22" s="11">
        <f t="shared" si="35"/>
        <v>12619</v>
      </c>
      <c r="BJ22" s="10">
        <f t="shared" si="36"/>
        <v>75714</v>
      </c>
      <c r="BK22" s="23">
        <v>11607</v>
      </c>
      <c r="BL22" s="11">
        <f t="shared" si="37"/>
        <v>11607</v>
      </c>
      <c r="BM22" s="10">
        <f t="shared" si="38"/>
        <v>69642</v>
      </c>
      <c r="BN22" s="23">
        <v>9753</v>
      </c>
      <c r="BO22" s="11">
        <f t="shared" si="39"/>
        <v>9753</v>
      </c>
      <c r="BP22" s="10">
        <f t="shared" si="40"/>
        <v>58518</v>
      </c>
      <c r="BQ22" s="23">
        <v>12576</v>
      </c>
      <c r="BR22" s="11">
        <f t="shared" si="41"/>
        <v>12576</v>
      </c>
      <c r="BS22" s="10">
        <f t="shared" si="42"/>
        <v>75456</v>
      </c>
    </row>
    <row r="23" spans="2:71" ht="18">
      <c r="B23" s="8">
        <v>20</v>
      </c>
      <c r="C23" s="9" t="s">
        <v>23</v>
      </c>
      <c r="D23" s="9">
        <v>30</v>
      </c>
      <c r="E23" s="9">
        <v>6</v>
      </c>
      <c r="F23" s="10">
        <v>8518</v>
      </c>
      <c r="G23" s="11">
        <f t="shared" si="0"/>
        <v>255540</v>
      </c>
      <c r="H23" s="10">
        <f t="shared" si="1"/>
        <v>1533240</v>
      </c>
      <c r="I23" s="10">
        <v>5830.04</v>
      </c>
      <c r="J23" s="11">
        <f t="shared" si="2"/>
        <v>174901.2</v>
      </c>
      <c r="K23" s="10">
        <f t="shared" si="3"/>
        <v>1049407.2000000002</v>
      </c>
      <c r="L23" s="10">
        <v>8921</v>
      </c>
      <c r="M23" s="11">
        <f t="shared" si="4"/>
        <v>267630</v>
      </c>
      <c r="N23" s="10">
        <f t="shared" si="5"/>
        <v>1605780</v>
      </c>
      <c r="O23" s="10">
        <v>12547</v>
      </c>
      <c r="P23" s="11">
        <f t="shared" si="6"/>
        <v>376410</v>
      </c>
      <c r="Q23" s="10">
        <f t="shared" si="7"/>
        <v>2258460</v>
      </c>
      <c r="R23" s="10">
        <v>37394</v>
      </c>
      <c r="S23" s="11">
        <f t="shared" si="8"/>
        <v>1121820</v>
      </c>
      <c r="T23" s="10">
        <f t="shared" si="9"/>
        <v>6730920</v>
      </c>
      <c r="U23" s="23">
        <v>12100</v>
      </c>
      <c r="V23" s="11">
        <f t="shared" si="10"/>
        <v>363000</v>
      </c>
      <c r="W23" s="10">
        <f t="shared" si="11"/>
        <v>2178000</v>
      </c>
      <c r="X23" s="23">
        <v>11574</v>
      </c>
      <c r="Y23" s="11">
        <f t="shared" si="12"/>
        <v>347220</v>
      </c>
      <c r="Z23" s="10">
        <f t="shared" si="13"/>
        <v>2083320</v>
      </c>
      <c r="AA23" s="23">
        <v>6337</v>
      </c>
      <c r="AB23" s="11">
        <f t="shared" si="14"/>
        <v>190110</v>
      </c>
      <c r="AC23" s="10">
        <f t="shared" si="15"/>
        <v>1140660</v>
      </c>
      <c r="AD23" s="23">
        <v>15092</v>
      </c>
      <c r="AE23" s="11">
        <f t="shared" si="16"/>
        <v>452760</v>
      </c>
      <c r="AF23" s="10">
        <f t="shared" si="17"/>
        <v>2716560</v>
      </c>
      <c r="AG23" s="23">
        <v>10882</v>
      </c>
      <c r="AH23" s="11">
        <f t="shared" si="18"/>
        <v>326460</v>
      </c>
      <c r="AI23" s="10">
        <f t="shared" si="19"/>
        <v>1958760</v>
      </c>
      <c r="AJ23" s="23">
        <v>6425.99</v>
      </c>
      <c r="AK23" s="11">
        <f t="shared" si="20"/>
        <v>192779.69999999998</v>
      </c>
      <c r="AL23" s="10">
        <v>1156678.2000000002</v>
      </c>
      <c r="AM23" s="23">
        <v>16573</v>
      </c>
      <c r="AN23" s="11">
        <f t="shared" si="21"/>
        <v>497190</v>
      </c>
      <c r="AO23" s="10">
        <f t="shared" si="22"/>
        <v>2983140</v>
      </c>
      <c r="AP23" s="23">
        <v>12359</v>
      </c>
      <c r="AQ23" s="11">
        <f t="shared" si="23"/>
        <v>370770</v>
      </c>
      <c r="AR23" s="10">
        <f t="shared" si="24"/>
        <v>2224620</v>
      </c>
      <c r="AS23" s="23">
        <v>15106</v>
      </c>
      <c r="AT23" s="11">
        <f t="shared" si="25"/>
        <v>453180</v>
      </c>
      <c r="AU23" s="10">
        <f t="shared" si="26"/>
        <v>2719080</v>
      </c>
      <c r="AV23" s="23">
        <v>11383</v>
      </c>
      <c r="AW23" s="11">
        <f t="shared" si="27"/>
        <v>341490</v>
      </c>
      <c r="AX23" s="10">
        <f t="shared" si="28"/>
        <v>2048940</v>
      </c>
      <c r="AY23" s="23">
        <v>13590</v>
      </c>
      <c r="AZ23" s="11">
        <f t="shared" si="29"/>
        <v>407700</v>
      </c>
      <c r="BA23" s="10">
        <f t="shared" si="30"/>
        <v>2446200</v>
      </c>
      <c r="BB23" s="23">
        <v>6273.63</v>
      </c>
      <c r="BC23" s="11">
        <f t="shared" si="31"/>
        <v>188208.9</v>
      </c>
      <c r="BD23" s="10">
        <f t="shared" si="32"/>
        <v>1129253.3999999999</v>
      </c>
      <c r="BE23" s="23">
        <v>9819</v>
      </c>
      <c r="BF23" s="11">
        <f t="shared" si="33"/>
        <v>294570</v>
      </c>
      <c r="BG23" s="10">
        <f t="shared" si="34"/>
        <v>1767420</v>
      </c>
      <c r="BH23" s="23">
        <v>12996</v>
      </c>
      <c r="BI23" s="11">
        <f t="shared" si="35"/>
        <v>389880</v>
      </c>
      <c r="BJ23" s="10">
        <f t="shared" si="36"/>
        <v>2339280</v>
      </c>
      <c r="BK23" s="23">
        <v>22246</v>
      </c>
      <c r="BL23" s="11">
        <f t="shared" si="37"/>
        <v>667380</v>
      </c>
      <c r="BM23" s="10">
        <f t="shared" si="38"/>
        <v>4004280</v>
      </c>
      <c r="BN23" s="23">
        <v>9753</v>
      </c>
      <c r="BO23" s="11">
        <f t="shared" si="39"/>
        <v>292590</v>
      </c>
      <c r="BP23" s="10">
        <f t="shared" si="40"/>
        <v>1755540</v>
      </c>
      <c r="BQ23" s="23">
        <v>13031</v>
      </c>
      <c r="BR23" s="11">
        <f t="shared" si="41"/>
        <v>390930</v>
      </c>
      <c r="BS23" s="10">
        <f t="shared" si="42"/>
        <v>2345580</v>
      </c>
    </row>
    <row r="24" spans="2:71" ht="18">
      <c r="B24" s="8">
        <v>21</v>
      </c>
      <c r="C24" s="9" t="s">
        <v>24</v>
      </c>
      <c r="D24" s="9">
        <v>10</v>
      </c>
      <c r="E24" s="9">
        <v>6</v>
      </c>
      <c r="F24" s="10">
        <v>4917</v>
      </c>
      <c r="G24" s="11">
        <f t="shared" si="0"/>
        <v>49170</v>
      </c>
      <c r="H24" s="10">
        <f t="shared" si="1"/>
        <v>295020</v>
      </c>
      <c r="I24" s="10">
        <v>1210.72</v>
      </c>
      <c r="J24" s="11">
        <f t="shared" si="2"/>
        <v>12107.2</v>
      </c>
      <c r="K24" s="10">
        <f t="shared" si="3"/>
        <v>72643.200000000012</v>
      </c>
      <c r="L24" s="10">
        <v>5138</v>
      </c>
      <c r="M24" s="11">
        <f t="shared" si="4"/>
        <v>51380</v>
      </c>
      <c r="N24" s="10">
        <f t="shared" si="5"/>
        <v>308280</v>
      </c>
      <c r="O24" s="10">
        <v>5802</v>
      </c>
      <c r="P24" s="11">
        <f t="shared" si="6"/>
        <v>58020</v>
      </c>
      <c r="Q24" s="10">
        <f t="shared" si="7"/>
        <v>348120</v>
      </c>
      <c r="R24" s="10">
        <v>14760</v>
      </c>
      <c r="S24" s="11">
        <f t="shared" si="8"/>
        <v>147600</v>
      </c>
      <c r="T24" s="10">
        <f t="shared" si="9"/>
        <v>885600</v>
      </c>
      <c r="U24" s="23">
        <v>6333</v>
      </c>
      <c r="V24" s="11">
        <f t="shared" si="10"/>
        <v>63330</v>
      </c>
      <c r="W24" s="10">
        <f t="shared" si="11"/>
        <v>379980</v>
      </c>
      <c r="X24" s="23">
        <v>5332</v>
      </c>
      <c r="Y24" s="11">
        <f t="shared" si="12"/>
        <v>53320</v>
      </c>
      <c r="Z24" s="10">
        <f t="shared" si="13"/>
        <v>319920</v>
      </c>
      <c r="AA24" s="23">
        <v>1316</v>
      </c>
      <c r="AB24" s="11">
        <f t="shared" si="14"/>
        <v>13160</v>
      </c>
      <c r="AC24" s="10">
        <f t="shared" si="15"/>
        <v>78960</v>
      </c>
      <c r="AD24" s="23">
        <v>3919</v>
      </c>
      <c r="AE24" s="11">
        <f t="shared" si="16"/>
        <v>39190</v>
      </c>
      <c r="AF24" s="10">
        <f t="shared" si="17"/>
        <v>235140</v>
      </c>
      <c r="AG24" s="23">
        <v>7673</v>
      </c>
      <c r="AH24" s="11">
        <f t="shared" si="18"/>
        <v>76730</v>
      </c>
      <c r="AI24" s="10">
        <f t="shared" si="19"/>
        <v>460380</v>
      </c>
      <c r="AJ24" s="23">
        <v>2210.9499999999998</v>
      </c>
      <c r="AK24" s="11">
        <f t="shared" si="20"/>
        <v>22109.5</v>
      </c>
      <c r="AL24" s="10">
        <v>132657</v>
      </c>
      <c r="AM24" s="23">
        <v>4463</v>
      </c>
      <c r="AN24" s="11">
        <f t="shared" si="21"/>
        <v>44630</v>
      </c>
      <c r="AO24" s="10">
        <f t="shared" si="22"/>
        <v>267780</v>
      </c>
      <c r="AP24" s="23">
        <v>5717</v>
      </c>
      <c r="AQ24" s="11">
        <f t="shared" si="23"/>
        <v>57170</v>
      </c>
      <c r="AR24" s="10">
        <f t="shared" si="24"/>
        <v>343020</v>
      </c>
      <c r="AS24" s="23">
        <v>4473</v>
      </c>
      <c r="AT24" s="11">
        <f t="shared" si="25"/>
        <v>44730</v>
      </c>
      <c r="AU24" s="10">
        <f t="shared" si="26"/>
        <v>268380</v>
      </c>
      <c r="AV24" s="23">
        <v>7856</v>
      </c>
      <c r="AW24" s="11">
        <f t="shared" si="27"/>
        <v>78560</v>
      </c>
      <c r="AX24" s="10">
        <f t="shared" si="28"/>
        <v>471360</v>
      </c>
      <c r="AY24" s="23">
        <v>5006</v>
      </c>
      <c r="AZ24" s="11">
        <f t="shared" si="29"/>
        <v>50060</v>
      </c>
      <c r="BA24" s="10">
        <f t="shared" si="30"/>
        <v>300360</v>
      </c>
      <c r="BB24" s="23">
        <v>1051.48</v>
      </c>
      <c r="BC24" s="11">
        <f t="shared" si="31"/>
        <v>10514.8</v>
      </c>
      <c r="BD24" s="10">
        <f t="shared" si="32"/>
        <v>63088.799999999996</v>
      </c>
      <c r="BE24" s="23">
        <v>4541</v>
      </c>
      <c r="BF24" s="11">
        <f t="shared" si="33"/>
        <v>45410</v>
      </c>
      <c r="BG24" s="10">
        <f t="shared" si="34"/>
        <v>272460</v>
      </c>
      <c r="BH24" s="23">
        <v>6010</v>
      </c>
      <c r="BI24" s="11">
        <f t="shared" si="35"/>
        <v>60100</v>
      </c>
      <c r="BJ24" s="10">
        <f t="shared" si="36"/>
        <v>360600</v>
      </c>
      <c r="BK24" s="23">
        <v>4836</v>
      </c>
      <c r="BL24" s="11">
        <f t="shared" si="37"/>
        <v>48360</v>
      </c>
      <c r="BM24" s="10">
        <f t="shared" si="38"/>
        <v>290160</v>
      </c>
      <c r="BN24" s="23">
        <v>2105.6</v>
      </c>
      <c r="BO24" s="11">
        <f t="shared" si="39"/>
        <v>21056</v>
      </c>
      <c r="BP24" s="10">
        <f t="shared" si="40"/>
        <v>126336</v>
      </c>
      <c r="BQ24" s="23">
        <v>6021</v>
      </c>
      <c r="BR24" s="11">
        <f t="shared" si="41"/>
        <v>60210</v>
      </c>
      <c r="BS24" s="10">
        <f t="shared" si="42"/>
        <v>361260</v>
      </c>
    </row>
    <row r="25" spans="2:71" ht="18">
      <c r="B25" s="8">
        <v>22</v>
      </c>
      <c r="C25" s="9" t="s">
        <v>25</v>
      </c>
      <c r="D25" s="9">
        <v>10</v>
      </c>
      <c r="E25" s="9">
        <v>6</v>
      </c>
      <c r="F25" s="10">
        <v>16658</v>
      </c>
      <c r="G25" s="11">
        <f t="shared" si="0"/>
        <v>166580</v>
      </c>
      <c r="H25" s="10">
        <f t="shared" si="1"/>
        <v>999480</v>
      </c>
      <c r="I25" s="10">
        <v>1495</v>
      </c>
      <c r="J25" s="11">
        <f t="shared" si="2"/>
        <v>14950</v>
      </c>
      <c r="K25" s="10">
        <f t="shared" si="3"/>
        <v>89700</v>
      </c>
      <c r="L25" s="10">
        <v>12905</v>
      </c>
      <c r="M25" s="11">
        <f t="shared" si="4"/>
        <v>129050</v>
      </c>
      <c r="N25" s="10">
        <f t="shared" si="5"/>
        <v>774300</v>
      </c>
      <c r="O25" s="10">
        <v>17862</v>
      </c>
      <c r="P25" s="11">
        <f t="shared" si="6"/>
        <v>178620</v>
      </c>
      <c r="Q25" s="10">
        <f t="shared" si="7"/>
        <v>1071720</v>
      </c>
      <c r="R25" s="10">
        <v>17520</v>
      </c>
      <c r="S25" s="11">
        <f t="shared" si="8"/>
        <v>175200</v>
      </c>
      <c r="T25" s="10">
        <f t="shared" si="9"/>
        <v>1051200</v>
      </c>
      <c r="U25" s="23">
        <v>17403</v>
      </c>
      <c r="V25" s="11">
        <f t="shared" si="10"/>
        <v>174030</v>
      </c>
      <c r="W25" s="10">
        <f t="shared" si="11"/>
        <v>1044180</v>
      </c>
      <c r="X25" s="23">
        <v>17426</v>
      </c>
      <c r="Y25" s="11">
        <f t="shared" si="12"/>
        <v>174260</v>
      </c>
      <c r="Z25" s="10">
        <f t="shared" si="13"/>
        <v>1045560</v>
      </c>
      <c r="AA25" s="23">
        <v>1625</v>
      </c>
      <c r="AB25" s="11">
        <f t="shared" si="14"/>
        <v>16250</v>
      </c>
      <c r="AC25" s="10">
        <f t="shared" si="15"/>
        <v>97500</v>
      </c>
      <c r="AD25" s="23">
        <v>11659</v>
      </c>
      <c r="AE25" s="11">
        <f t="shared" si="16"/>
        <v>116590</v>
      </c>
      <c r="AF25" s="10">
        <f t="shared" si="17"/>
        <v>699540</v>
      </c>
      <c r="AG25" s="23">
        <v>15506</v>
      </c>
      <c r="AH25" s="11">
        <f t="shared" si="18"/>
        <v>155060</v>
      </c>
      <c r="AI25" s="10">
        <f t="shared" si="19"/>
        <v>930360</v>
      </c>
      <c r="AJ25" s="23">
        <v>5810.44</v>
      </c>
      <c r="AK25" s="11">
        <f t="shared" si="20"/>
        <v>58104.399999999994</v>
      </c>
      <c r="AL25" s="10">
        <v>348626.4</v>
      </c>
      <c r="AM25" s="23">
        <v>13265</v>
      </c>
      <c r="AN25" s="11">
        <f t="shared" si="21"/>
        <v>132650</v>
      </c>
      <c r="AO25" s="10">
        <f t="shared" si="22"/>
        <v>795900</v>
      </c>
      <c r="AP25" s="23">
        <v>17595</v>
      </c>
      <c r="AQ25" s="11">
        <f t="shared" si="23"/>
        <v>175950</v>
      </c>
      <c r="AR25" s="10">
        <f t="shared" si="24"/>
        <v>1055700</v>
      </c>
      <c r="AS25" s="23">
        <v>13171</v>
      </c>
      <c r="AT25" s="11">
        <f t="shared" si="25"/>
        <v>131710</v>
      </c>
      <c r="AU25" s="10">
        <f t="shared" si="26"/>
        <v>790260</v>
      </c>
      <c r="AV25" s="23">
        <v>18199</v>
      </c>
      <c r="AW25" s="11">
        <f t="shared" si="27"/>
        <v>181990</v>
      </c>
      <c r="AX25" s="10">
        <f t="shared" si="28"/>
        <v>1091940</v>
      </c>
      <c r="AY25" s="23">
        <v>15056</v>
      </c>
      <c r="AZ25" s="11">
        <f t="shared" si="29"/>
        <v>150560</v>
      </c>
      <c r="BA25" s="10">
        <f t="shared" si="30"/>
        <v>903360</v>
      </c>
      <c r="BB25" s="23">
        <v>1608.75</v>
      </c>
      <c r="BC25" s="11">
        <f t="shared" si="31"/>
        <v>16087.5</v>
      </c>
      <c r="BD25" s="10">
        <f t="shared" si="32"/>
        <v>96525</v>
      </c>
      <c r="BE25" s="23">
        <v>13978</v>
      </c>
      <c r="BF25" s="11">
        <f t="shared" si="33"/>
        <v>139780</v>
      </c>
      <c r="BG25" s="10">
        <f t="shared" si="34"/>
        <v>838680</v>
      </c>
      <c r="BH25" s="23">
        <v>18505</v>
      </c>
      <c r="BI25" s="11">
        <f t="shared" si="35"/>
        <v>185050</v>
      </c>
      <c r="BJ25" s="10">
        <f t="shared" si="36"/>
        <v>1110300</v>
      </c>
      <c r="BK25" s="23">
        <v>12575</v>
      </c>
      <c r="BL25" s="11">
        <f t="shared" si="37"/>
        <v>125750</v>
      </c>
      <c r="BM25" s="10">
        <f t="shared" si="38"/>
        <v>754500</v>
      </c>
      <c r="BN25" s="23">
        <v>2600</v>
      </c>
      <c r="BO25" s="11">
        <f t="shared" si="39"/>
        <v>26000</v>
      </c>
      <c r="BP25" s="10">
        <f t="shared" si="40"/>
        <v>156000</v>
      </c>
      <c r="BQ25" s="23">
        <v>18557</v>
      </c>
      <c r="BR25" s="11">
        <f t="shared" si="41"/>
        <v>185570</v>
      </c>
      <c r="BS25" s="10">
        <f t="shared" si="42"/>
        <v>1113420</v>
      </c>
    </row>
    <row r="26" spans="2:71" ht="18">
      <c r="B26" s="8">
        <v>23</v>
      </c>
      <c r="C26" s="9" t="s">
        <v>26</v>
      </c>
      <c r="D26" s="9">
        <v>10</v>
      </c>
      <c r="E26" s="9">
        <v>6</v>
      </c>
      <c r="F26" s="10">
        <v>639</v>
      </c>
      <c r="G26" s="11">
        <f t="shared" si="0"/>
        <v>6390</v>
      </c>
      <c r="H26" s="10">
        <f t="shared" si="1"/>
        <v>38340</v>
      </c>
      <c r="I26" s="10">
        <v>263.12</v>
      </c>
      <c r="J26" s="11">
        <f t="shared" si="2"/>
        <v>2631.2</v>
      </c>
      <c r="K26" s="10">
        <f t="shared" si="3"/>
        <v>15787.199999999999</v>
      </c>
      <c r="L26" s="10">
        <v>848</v>
      </c>
      <c r="M26" s="11">
        <f t="shared" si="4"/>
        <v>8480</v>
      </c>
      <c r="N26" s="10">
        <f t="shared" si="5"/>
        <v>50880</v>
      </c>
      <c r="O26" s="10">
        <v>1248</v>
      </c>
      <c r="P26" s="11">
        <f t="shared" si="6"/>
        <v>12480</v>
      </c>
      <c r="Q26" s="10">
        <f t="shared" si="7"/>
        <v>74880</v>
      </c>
      <c r="R26" s="10">
        <v>6888</v>
      </c>
      <c r="S26" s="11">
        <f t="shared" si="8"/>
        <v>68880</v>
      </c>
      <c r="T26" s="10">
        <f t="shared" si="9"/>
        <v>413280</v>
      </c>
      <c r="U26" s="23">
        <v>1009</v>
      </c>
      <c r="V26" s="11">
        <f t="shared" si="10"/>
        <v>10090</v>
      </c>
      <c r="W26" s="10">
        <f t="shared" si="11"/>
        <v>60540</v>
      </c>
      <c r="X26" s="23">
        <v>1300</v>
      </c>
      <c r="Y26" s="11">
        <f t="shared" si="12"/>
        <v>13000</v>
      </c>
      <c r="Z26" s="10">
        <f t="shared" si="13"/>
        <v>78000</v>
      </c>
      <c r="AA26" s="23">
        <v>286</v>
      </c>
      <c r="AB26" s="11">
        <f t="shared" si="14"/>
        <v>2860</v>
      </c>
      <c r="AC26" s="10">
        <f t="shared" si="15"/>
        <v>17160</v>
      </c>
      <c r="AD26" s="23">
        <v>781</v>
      </c>
      <c r="AE26" s="11">
        <f t="shared" si="16"/>
        <v>7810</v>
      </c>
      <c r="AF26" s="10">
        <f t="shared" si="17"/>
        <v>46860</v>
      </c>
      <c r="AG26" s="23">
        <v>782</v>
      </c>
      <c r="AH26" s="11">
        <f t="shared" si="18"/>
        <v>7820</v>
      </c>
      <c r="AI26" s="10">
        <f t="shared" si="19"/>
        <v>46920</v>
      </c>
      <c r="AJ26" s="23">
        <v>1170</v>
      </c>
      <c r="AK26" s="11">
        <f t="shared" si="20"/>
        <v>11700</v>
      </c>
      <c r="AL26" s="10">
        <v>70200</v>
      </c>
      <c r="AM26" s="23">
        <v>1074</v>
      </c>
      <c r="AN26" s="11">
        <f t="shared" si="21"/>
        <v>10740</v>
      </c>
      <c r="AO26" s="10">
        <f t="shared" si="22"/>
        <v>64440</v>
      </c>
      <c r="AP26" s="23">
        <v>1229</v>
      </c>
      <c r="AQ26" s="11">
        <f t="shared" si="23"/>
        <v>12290</v>
      </c>
      <c r="AR26" s="10">
        <f t="shared" si="24"/>
        <v>73740</v>
      </c>
      <c r="AS26" s="23">
        <v>875</v>
      </c>
      <c r="AT26" s="11">
        <f t="shared" si="25"/>
        <v>8750</v>
      </c>
      <c r="AU26" s="10">
        <f t="shared" si="26"/>
        <v>52500</v>
      </c>
      <c r="AV26" s="23">
        <v>1161</v>
      </c>
      <c r="AW26" s="11">
        <f t="shared" si="27"/>
        <v>11610</v>
      </c>
      <c r="AX26" s="10">
        <f t="shared" si="28"/>
        <v>69660</v>
      </c>
      <c r="AY26" s="23">
        <v>1216</v>
      </c>
      <c r="AZ26" s="11">
        <f t="shared" si="29"/>
        <v>12160</v>
      </c>
      <c r="BA26" s="10">
        <f t="shared" si="30"/>
        <v>72960</v>
      </c>
      <c r="BB26" s="23">
        <v>228.51</v>
      </c>
      <c r="BC26" s="11">
        <f t="shared" si="31"/>
        <v>2285.1</v>
      </c>
      <c r="BD26" s="10">
        <f t="shared" si="32"/>
        <v>13710.599999999999</v>
      </c>
      <c r="BE26" s="23">
        <v>976</v>
      </c>
      <c r="BF26" s="11">
        <f t="shared" si="33"/>
        <v>9760</v>
      </c>
      <c r="BG26" s="10">
        <f t="shared" si="34"/>
        <v>58560</v>
      </c>
      <c r="BH26" s="23">
        <v>1292</v>
      </c>
      <c r="BI26" s="11">
        <f t="shared" si="35"/>
        <v>12920</v>
      </c>
      <c r="BJ26" s="10">
        <f t="shared" si="36"/>
        <v>77520</v>
      </c>
      <c r="BK26" s="23">
        <v>773</v>
      </c>
      <c r="BL26" s="11">
        <f t="shared" si="37"/>
        <v>7730</v>
      </c>
      <c r="BM26" s="10">
        <f t="shared" si="38"/>
        <v>46380</v>
      </c>
      <c r="BN26" s="23">
        <v>457.6</v>
      </c>
      <c r="BO26" s="11">
        <f t="shared" si="39"/>
        <v>4576</v>
      </c>
      <c r="BP26" s="10">
        <f t="shared" si="40"/>
        <v>27456</v>
      </c>
      <c r="BQ26" s="23">
        <v>1288</v>
      </c>
      <c r="BR26" s="11">
        <f t="shared" si="41"/>
        <v>12880</v>
      </c>
      <c r="BS26" s="10">
        <f t="shared" si="42"/>
        <v>77280</v>
      </c>
    </row>
    <row r="27" spans="2:71" ht="18">
      <c r="B27" s="8">
        <v>24</v>
      </c>
      <c r="C27" s="9" t="s">
        <v>27</v>
      </c>
      <c r="D27" s="9">
        <v>10</v>
      </c>
      <c r="E27" s="9">
        <v>6</v>
      </c>
      <c r="F27" s="10">
        <v>1138</v>
      </c>
      <c r="G27" s="11">
        <f t="shared" si="0"/>
        <v>11380</v>
      </c>
      <c r="H27" s="10">
        <f t="shared" si="1"/>
        <v>68280</v>
      </c>
      <c r="I27" s="10">
        <v>226.32</v>
      </c>
      <c r="J27" s="11">
        <f t="shared" si="2"/>
        <v>2263.1999999999998</v>
      </c>
      <c r="K27" s="10">
        <f t="shared" si="3"/>
        <v>13579.199999999999</v>
      </c>
      <c r="L27" s="10">
        <v>1179</v>
      </c>
      <c r="M27" s="11">
        <f t="shared" si="4"/>
        <v>11790</v>
      </c>
      <c r="N27" s="10">
        <f t="shared" si="5"/>
        <v>70740</v>
      </c>
      <c r="O27" s="10">
        <v>1310</v>
      </c>
      <c r="P27" s="11">
        <f t="shared" si="6"/>
        <v>13100</v>
      </c>
      <c r="Q27" s="10">
        <f t="shared" si="7"/>
        <v>78600</v>
      </c>
      <c r="R27" s="10">
        <v>9250</v>
      </c>
      <c r="S27" s="11">
        <f t="shared" si="8"/>
        <v>92500</v>
      </c>
      <c r="T27" s="10">
        <f t="shared" si="9"/>
        <v>555000</v>
      </c>
      <c r="U27" s="23">
        <v>1236</v>
      </c>
      <c r="V27" s="11">
        <f t="shared" si="10"/>
        <v>12360</v>
      </c>
      <c r="W27" s="10">
        <f t="shared" si="11"/>
        <v>74160</v>
      </c>
      <c r="X27" s="23">
        <v>1821</v>
      </c>
      <c r="Y27" s="11">
        <f t="shared" si="12"/>
        <v>18210</v>
      </c>
      <c r="Z27" s="10">
        <f t="shared" si="13"/>
        <v>109260</v>
      </c>
      <c r="AA27" s="23">
        <v>246</v>
      </c>
      <c r="AB27" s="11">
        <f t="shared" si="14"/>
        <v>2460</v>
      </c>
      <c r="AC27" s="10">
        <f t="shared" si="15"/>
        <v>14760</v>
      </c>
      <c r="AD27" s="23">
        <v>1078</v>
      </c>
      <c r="AE27" s="11">
        <f t="shared" si="16"/>
        <v>10780</v>
      </c>
      <c r="AF27" s="10">
        <f t="shared" si="17"/>
        <v>64680</v>
      </c>
      <c r="AG27" s="23">
        <v>1466</v>
      </c>
      <c r="AH27" s="11">
        <f t="shared" si="18"/>
        <v>14660</v>
      </c>
      <c r="AI27" s="10">
        <f t="shared" si="19"/>
        <v>87960</v>
      </c>
      <c r="AJ27" s="23">
        <v>1430</v>
      </c>
      <c r="AK27" s="11">
        <f t="shared" si="20"/>
        <v>14300</v>
      </c>
      <c r="AL27" s="10">
        <v>85800</v>
      </c>
      <c r="AM27" s="23">
        <v>1273</v>
      </c>
      <c r="AN27" s="11">
        <f t="shared" si="21"/>
        <v>12730</v>
      </c>
      <c r="AO27" s="10">
        <f t="shared" si="22"/>
        <v>76380</v>
      </c>
      <c r="AP27" s="23">
        <v>1290</v>
      </c>
      <c r="AQ27" s="11">
        <f t="shared" si="23"/>
        <v>12900</v>
      </c>
      <c r="AR27" s="10">
        <f t="shared" si="24"/>
        <v>77400</v>
      </c>
      <c r="AS27" s="23">
        <v>911</v>
      </c>
      <c r="AT27" s="11">
        <f t="shared" si="25"/>
        <v>9110</v>
      </c>
      <c r="AU27" s="10">
        <f t="shared" si="26"/>
        <v>54660</v>
      </c>
      <c r="AV27" s="23">
        <v>1672</v>
      </c>
      <c r="AW27" s="11">
        <f t="shared" si="27"/>
        <v>16720</v>
      </c>
      <c r="AX27" s="10">
        <f t="shared" si="28"/>
        <v>100320</v>
      </c>
      <c r="AY27" s="23">
        <v>1073</v>
      </c>
      <c r="AZ27" s="11">
        <f t="shared" si="29"/>
        <v>10730</v>
      </c>
      <c r="BA27" s="10">
        <f t="shared" si="30"/>
        <v>64380</v>
      </c>
      <c r="BB27" s="23">
        <v>196.55</v>
      </c>
      <c r="BC27" s="11">
        <f t="shared" si="31"/>
        <v>1965.5</v>
      </c>
      <c r="BD27" s="10">
        <f t="shared" si="32"/>
        <v>11793</v>
      </c>
      <c r="BE27" s="23">
        <v>1026</v>
      </c>
      <c r="BF27" s="11">
        <f t="shared" si="33"/>
        <v>10260</v>
      </c>
      <c r="BG27" s="10">
        <f t="shared" si="34"/>
        <v>61560</v>
      </c>
      <c r="BH27" s="23">
        <v>2270</v>
      </c>
      <c r="BI27" s="11">
        <f t="shared" si="35"/>
        <v>22700</v>
      </c>
      <c r="BJ27" s="10">
        <f t="shared" si="36"/>
        <v>136200</v>
      </c>
      <c r="BK27" s="23">
        <v>1935</v>
      </c>
      <c r="BL27" s="11">
        <f t="shared" si="37"/>
        <v>19350</v>
      </c>
      <c r="BM27" s="10">
        <f t="shared" si="38"/>
        <v>116100</v>
      </c>
      <c r="BN27" s="23">
        <v>393.6</v>
      </c>
      <c r="BO27" s="11">
        <f t="shared" si="39"/>
        <v>3936</v>
      </c>
      <c r="BP27" s="10">
        <f t="shared" si="40"/>
        <v>23616</v>
      </c>
      <c r="BQ27" s="23">
        <v>1365</v>
      </c>
      <c r="BR27" s="11">
        <f t="shared" si="41"/>
        <v>13650</v>
      </c>
      <c r="BS27" s="10">
        <f t="shared" si="42"/>
        <v>81900</v>
      </c>
    </row>
    <row r="28" spans="2:71" ht="18">
      <c r="B28" s="8">
        <v>25</v>
      </c>
      <c r="C28" s="9" t="s">
        <v>28</v>
      </c>
      <c r="D28" s="9">
        <v>20</v>
      </c>
      <c r="E28" s="9">
        <v>6</v>
      </c>
      <c r="F28" s="10">
        <v>9125</v>
      </c>
      <c r="G28" s="11">
        <f t="shared" si="0"/>
        <v>182500</v>
      </c>
      <c r="H28" s="10">
        <f t="shared" si="1"/>
        <v>1095000</v>
      </c>
      <c r="I28" s="10">
        <v>4426.12</v>
      </c>
      <c r="J28" s="11">
        <f t="shared" si="2"/>
        <v>88522.4</v>
      </c>
      <c r="K28" s="10">
        <f t="shared" si="3"/>
        <v>531134.39999999991</v>
      </c>
      <c r="L28" s="10">
        <v>6638</v>
      </c>
      <c r="M28" s="11">
        <f t="shared" si="4"/>
        <v>132760</v>
      </c>
      <c r="N28" s="10">
        <f t="shared" si="5"/>
        <v>796560</v>
      </c>
      <c r="O28" s="10">
        <v>12895</v>
      </c>
      <c r="P28" s="11">
        <f t="shared" si="6"/>
        <v>257900</v>
      </c>
      <c r="Q28" s="10">
        <f t="shared" si="7"/>
        <v>1547400</v>
      </c>
      <c r="R28" s="10">
        <v>23616</v>
      </c>
      <c r="S28" s="11">
        <f t="shared" si="8"/>
        <v>472320</v>
      </c>
      <c r="T28" s="10">
        <f t="shared" si="9"/>
        <v>2833920</v>
      </c>
      <c r="U28" s="23">
        <v>20288</v>
      </c>
      <c r="V28" s="11">
        <f t="shared" si="10"/>
        <v>405760</v>
      </c>
      <c r="W28" s="10">
        <f t="shared" si="11"/>
        <v>2434560</v>
      </c>
      <c r="X28" s="23">
        <v>11313</v>
      </c>
      <c r="Y28" s="11">
        <f t="shared" si="12"/>
        <v>226260</v>
      </c>
      <c r="Z28" s="10">
        <f t="shared" si="13"/>
        <v>1357560</v>
      </c>
      <c r="AA28" s="23">
        <v>11629</v>
      </c>
      <c r="AB28" s="11">
        <f t="shared" si="14"/>
        <v>232580</v>
      </c>
      <c r="AC28" s="10">
        <f t="shared" si="15"/>
        <v>1395480</v>
      </c>
      <c r="AD28" s="23">
        <v>5976</v>
      </c>
      <c r="AE28" s="11">
        <f t="shared" si="16"/>
        <v>119520</v>
      </c>
      <c r="AF28" s="10">
        <f t="shared" si="17"/>
        <v>717120</v>
      </c>
      <c r="AG28" s="23">
        <v>10210</v>
      </c>
      <c r="AH28" s="11">
        <f t="shared" si="18"/>
        <v>204200</v>
      </c>
      <c r="AI28" s="10">
        <f t="shared" si="19"/>
        <v>1225200</v>
      </c>
      <c r="AJ28" s="23">
        <v>8032.5</v>
      </c>
      <c r="AK28" s="11">
        <f t="shared" si="20"/>
        <v>160650</v>
      </c>
      <c r="AL28" s="10">
        <v>963900</v>
      </c>
      <c r="AM28" s="23">
        <v>6519</v>
      </c>
      <c r="AN28" s="11">
        <f t="shared" si="21"/>
        <v>130380</v>
      </c>
      <c r="AO28" s="10">
        <f t="shared" si="22"/>
        <v>782280</v>
      </c>
      <c r="AP28" s="23">
        <v>12703</v>
      </c>
      <c r="AQ28" s="11">
        <f t="shared" si="23"/>
        <v>254060</v>
      </c>
      <c r="AR28" s="10">
        <f t="shared" si="24"/>
        <v>1524360</v>
      </c>
      <c r="AS28" s="23">
        <v>7153</v>
      </c>
      <c r="AT28" s="11">
        <f t="shared" si="25"/>
        <v>143060</v>
      </c>
      <c r="AU28" s="10">
        <f t="shared" si="26"/>
        <v>858360</v>
      </c>
      <c r="AV28" s="23">
        <v>22285</v>
      </c>
      <c r="AW28" s="11">
        <f t="shared" si="27"/>
        <v>445700</v>
      </c>
      <c r="AX28" s="10">
        <f t="shared" si="28"/>
        <v>2674200</v>
      </c>
      <c r="AY28" s="23">
        <v>8869</v>
      </c>
      <c r="AZ28" s="11">
        <f t="shared" si="29"/>
        <v>177380</v>
      </c>
      <c r="BA28" s="10">
        <f t="shared" si="30"/>
        <v>1064280</v>
      </c>
      <c r="BB28" s="23">
        <v>16022.16</v>
      </c>
      <c r="BC28" s="11">
        <f t="shared" si="31"/>
        <v>320443.2</v>
      </c>
      <c r="BD28" s="10">
        <f t="shared" si="32"/>
        <v>1922659.2000000002</v>
      </c>
      <c r="BE28" s="23">
        <v>10092</v>
      </c>
      <c r="BF28" s="11">
        <f t="shared" si="33"/>
        <v>201840</v>
      </c>
      <c r="BG28" s="10">
        <f t="shared" si="34"/>
        <v>1211040</v>
      </c>
      <c r="BH28" s="23">
        <v>13359</v>
      </c>
      <c r="BI28" s="11">
        <f t="shared" si="35"/>
        <v>267180</v>
      </c>
      <c r="BJ28" s="10">
        <f t="shared" si="36"/>
        <v>1603080</v>
      </c>
      <c r="BK28" s="23">
        <v>9740</v>
      </c>
      <c r="BL28" s="11">
        <f t="shared" si="37"/>
        <v>194800</v>
      </c>
      <c r="BM28" s="10">
        <f t="shared" si="38"/>
        <v>1168800</v>
      </c>
      <c r="BN28" s="23">
        <v>8583</v>
      </c>
      <c r="BO28" s="11">
        <f t="shared" si="39"/>
        <v>171660</v>
      </c>
      <c r="BP28" s="10">
        <f t="shared" si="40"/>
        <v>1029960</v>
      </c>
      <c r="BQ28" s="23">
        <v>13394</v>
      </c>
      <c r="BR28" s="11">
        <f t="shared" si="41"/>
        <v>267880</v>
      </c>
      <c r="BS28" s="10">
        <f t="shared" si="42"/>
        <v>1607280</v>
      </c>
    </row>
    <row r="29" spans="2:71" ht="27">
      <c r="B29" s="8">
        <v>26</v>
      </c>
      <c r="C29" s="9" t="s">
        <v>29</v>
      </c>
      <c r="D29" s="9">
        <v>4</v>
      </c>
      <c r="E29" s="9">
        <v>6</v>
      </c>
      <c r="F29" s="10">
        <v>9350</v>
      </c>
      <c r="G29" s="11">
        <f t="shared" si="0"/>
        <v>37400</v>
      </c>
      <c r="H29" s="10">
        <f t="shared" si="1"/>
        <v>224400</v>
      </c>
      <c r="I29" s="10">
        <v>9462</v>
      </c>
      <c r="J29" s="11">
        <f t="shared" si="2"/>
        <v>37848</v>
      </c>
      <c r="K29" s="10">
        <f t="shared" si="3"/>
        <v>227088</v>
      </c>
      <c r="L29" s="10">
        <v>7599</v>
      </c>
      <c r="M29" s="11">
        <f t="shared" si="4"/>
        <v>30396</v>
      </c>
      <c r="N29" s="10">
        <f t="shared" si="5"/>
        <v>182376</v>
      </c>
      <c r="O29" s="10">
        <v>7383</v>
      </c>
      <c r="P29" s="11">
        <f t="shared" si="6"/>
        <v>29532</v>
      </c>
      <c r="Q29" s="10">
        <f t="shared" si="7"/>
        <v>177192</v>
      </c>
      <c r="R29" s="10">
        <v>14753</v>
      </c>
      <c r="S29" s="11">
        <f t="shared" si="8"/>
        <v>59012</v>
      </c>
      <c r="T29" s="10">
        <f t="shared" si="9"/>
        <v>354072</v>
      </c>
      <c r="U29" s="23">
        <v>10576</v>
      </c>
      <c r="V29" s="11">
        <f t="shared" si="10"/>
        <v>42304</v>
      </c>
      <c r="W29" s="10">
        <f t="shared" si="11"/>
        <v>253824</v>
      </c>
      <c r="X29" s="23">
        <v>9493</v>
      </c>
      <c r="Y29" s="11">
        <f t="shared" si="12"/>
        <v>37972</v>
      </c>
      <c r="Z29" s="10">
        <f t="shared" si="13"/>
        <v>227832</v>
      </c>
      <c r="AA29" s="23">
        <v>4903</v>
      </c>
      <c r="AB29" s="11">
        <f t="shared" si="14"/>
        <v>19612</v>
      </c>
      <c r="AC29" s="10">
        <f t="shared" si="15"/>
        <v>117672</v>
      </c>
      <c r="AD29" s="23">
        <v>8693</v>
      </c>
      <c r="AE29" s="11">
        <f t="shared" si="16"/>
        <v>34772</v>
      </c>
      <c r="AF29" s="10">
        <f t="shared" si="17"/>
        <v>208632</v>
      </c>
      <c r="AG29" s="23">
        <v>10380</v>
      </c>
      <c r="AH29" s="11">
        <f t="shared" si="18"/>
        <v>41520</v>
      </c>
      <c r="AI29" s="10">
        <f t="shared" si="19"/>
        <v>249120</v>
      </c>
      <c r="AJ29" s="23">
        <v>7932</v>
      </c>
      <c r="AK29" s="11">
        <f t="shared" si="20"/>
        <v>31728</v>
      </c>
      <c r="AL29" s="10">
        <v>190368</v>
      </c>
      <c r="AM29" s="23">
        <v>9401</v>
      </c>
      <c r="AN29" s="11">
        <f t="shared" si="21"/>
        <v>37604</v>
      </c>
      <c r="AO29" s="10">
        <f t="shared" si="22"/>
        <v>225624</v>
      </c>
      <c r="AP29" s="23">
        <v>7274</v>
      </c>
      <c r="AQ29" s="11">
        <f t="shared" si="23"/>
        <v>29096</v>
      </c>
      <c r="AR29" s="10">
        <f t="shared" si="24"/>
        <v>174576</v>
      </c>
      <c r="AS29" s="23">
        <v>6789</v>
      </c>
      <c r="AT29" s="11">
        <f t="shared" si="25"/>
        <v>27156</v>
      </c>
      <c r="AU29" s="10">
        <f t="shared" si="26"/>
        <v>162936</v>
      </c>
      <c r="AV29" s="23">
        <v>10604</v>
      </c>
      <c r="AW29" s="11">
        <f t="shared" si="27"/>
        <v>42416</v>
      </c>
      <c r="AX29" s="10">
        <f t="shared" si="28"/>
        <v>254496</v>
      </c>
      <c r="AY29" s="23">
        <v>7911</v>
      </c>
      <c r="AZ29" s="11">
        <f t="shared" si="29"/>
        <v>31644</v>
      </c>
      <c r="BA29" s="10">
        <f t="shared" si="30"/>
        <v>189864</v>
      </c>
      <c r="BB29" s="23">
        <v>934.83</v>
      </c>
      <c r="BC29" s="11">
        <f t="shared" si="31"/>
        <v>3739.32</v>
      </c>
      <c r="BD29" s="10">
        <f t="shared" si="32"/>
        <v>22435.920000000002</v>
      </c>
      <c r="BE29" s="23">
        <v>5778</v>
      </c>
      <c r="BF29" s="11">
        <f t="shared" si="33"/>
        <v>23112</v>
      </c>
      <c r="BG29" s="10">
        <f t="shared" si="34"/>
        <v>138672</v>
      </c>
      <c r="BH29" s="23">
        <v>7649</v>
      </c>
      <c r="BI29" s="11">
        <f t="shared" si="35"/>
        <v>30596</v>
      </c>
      <c r="BJ29" s="10">
        <f t="shared" si="36"/>
        <v>183576</v>
      </c>
      <c r="BK29" s="23">
        <v>10726</v>
      </c>
      <c r="BL29" s="11">
        <f t="shared" si="37"/>
        <v>42904</v>
      </c>
      <c r="BM29" s="10">
        <f t="shared" si="38"/>
        <v>257424</v>
      </c>
      <c r="BN29" s="23">
        <v>1170</v>
      </c>
      <c r="BO29" s="11">
        <f t="shared" si="39"/>
        <v>4680</v>
      </c>
      <c r="BP29" s="10">
        <f t="shared" si="40"/>
        <v>28080</v>
      </c>
      <c r="BQ29" s="23">
        <v>7621</v>
      </c>
      <c r="BR29" s="11">
        <f t="shared" si="41"/>
        <v>30484</v>
      </c>
      <c r="BS29" s="10">
        <f t="shared" si="42"/>
        <v>182904</v>
      </c>
    </row>
    <row r="30" spans="2:71" ht="18">
      <c r="B30" s="8">
        <v>27</v>
      </c>
      <c r="C30" s="9" t="s">
        <v>30</v>
      </c>
      <c r="D30" s="9">
        <v>20</v>
      </c>
      <c r="E30" s="9">
        <v>6</v>
      </c>
      <c r="F30" s="10">
        <v>15865</v>
      </c>
      <c r="G30" s="11">
        <f t="shared" si="0"/>
        <v>317300</v>
      </c>
      <c r="H30" s="10">
        <f t="shared" si="1"/>
        <v>1903800</v>
      </c>
      <c r="I30" s="10">
        <v>4426.12</v>
      </c>
      <c r="J30" s="11">
        <f t="shared" si="2"/>
        <v>88522.4</v>
      </c>
      <c r="K30" s="10">
        <f t="shared" si="3"/>
        <v>531134.39999999991</v>
      </c>
      <c r="L30" s="10">
        <v>12558</v>
      </c>
      <c r="M30" s="11">
        <f t="shared" si="4"/>
        <v>251160</v>
      </c>
      <c r="N30" s="10">
        <f t="shared" si="5"/>
        <v>1506960</v>
      </c>
      <c r="O30" s="10">
        <v>19241</v>
      </c>
      <c r="P30" s="11">
        <f t="shared" si="6"/>
        <v>384820</v>
      </c>
      <c r="Q30" s="10">
        <f t="shared" si="7"/>
        <v>2308920</v>
      </c>
      <c r="R30" s="10">
        <v>38358</v>
      </c>
      <c r="S30" s="11">
        <f t="shared" si="8"/>
        <v>767160</v>
      </c>
      <c r="T30" s="10">
        <f t="shared" si="9"/>
        <v>4602960</v>
      </c>
      <c r="U30" s="23">
        <v>23454</v>
      </c>
      <c r="V30" s="11">
        <f t="shared" si="10"/>
        <v>469080</v>
      </c>
      <c r="W30" s="10">
        <f t="shared" si="11"/>
        <v>2814480</v>
      </c>
      <c r="X30" s="23">
        <v>16126</v>
      </c>
      <c r="Y30" s="11">
        <f t="shared" si="12"/>
        <v>322520</v>
      </c>
      <c r="Z30" s="10">
        <f t="shared" si="13"/>
        <v>1935120</v>
      </c>
      <c r="AA30" s="23">
        <v>6320</v>
      </c>
      <c r="AB30" s="11">
        <f t="shared" si="14"/>
        <v>126400</v>
      </c>
      <c r="AC30" s="10">
        <f t="shared" si="15"/>
        <v>758400</v>
      </c>
      <c r="AD30" s="23">
        <v>7198</v>
      </c>
      <c r="AE30" s="11">
        <f t="shared" si="16"/>
        <v>143960</v>
      </c>
      <c r="AF30" s="10">
        <f t="shared" si="17"/>
        <v>863760</v>
      </c>
      <c r="AG30" s="23">
        <v>16409</v>
      </c>
      <c r="AH30" s="11">
        <f t="shared" si="18"/>
        <v>328180</v>
      </c>
      <c r="AI30" s="10">
        <f t="shared" si="19"/>
        <v>1969080</v>
      </c>
      <c r="AJ30" s="23">
        <v>17374</v>
      </c>
      <c r="AK30" s="11">
        <f t="shared" si="20"/>
        <v>347480</v>
      </c>
      <c r="AL30" s="10">
        <v>2084880</v>
      </c>
      <c r="AM30" s="23">
        <v>7853</v>
      </c>
      <c r="AN30" s="11">
        <f t="shared" si="21"/>
        <v>157060</v>
      </c>
      <c r="AO30" s="10">
        <f t="shared" si="22"/>
        <v>942360</v>
      </c>
      <c r="AP30" s="23">
        <v>18954</v>
      </c>
      <c r="AQ30" s="11">
        <f t="shared" si="23"/>
        <v>379080</v>
      </c>
      <c r="AR30" s="10">
        <f t="shared" si="24"/>
        <v>2274480</v>
      </c>
      <c r="AS30" s="23">
        <v>10273</v>
      </c>
      <c r="AT30" s="11">
        <f t="shared" si="25"/>
        <v>205460</v>
      </c>
      <c r="AU30" s="10">
        <f t="shared" si="26"/>
        <v>1232760</v>
      </c>
      <c r="AV30" s="23">
        <v>22864</v>
      </c>
      <c r="AW30" s="11">
        <f t="shared" si="27"/>
        <v>457280</v>
      </c>
      <c r="AX30" s="10">
        <f t="shared" si="28"/>
        <v>2743680</v>
      </c>
      <c r="AY30" s="23">
        <v>11730</v>
      </c>
      <c r="AZ30" s="11">
        <f t="shared" si="29"/>
        <v>234600</v>
      </c>
      <c r="BA30" s="10">
        <f t="shared" si="30"/>
        <v>1407600</v>
      </c>
      <c r="BB30" s="23">
        <v>19440.63</v>
      </c>
      <c r="BC30" s="11">
        <f t="shared" si="31"/>
        <v>388812.60000000003</v>
      </c>
      <c r="BD30" s="10">
        <f t="shared" si="32"/>
        <v>2332875.6</v>
      </c>
      <c r="BE30" s="23">
        <v>15057</v>
      </c>
      <c r="BF30" s="11">
        <f t="shared" si="33"/>
        <v>301140</v>
      </c>
      <c r="BG30" s="10">
        <f t="shared" si="34"/>
        <v>1806840</v>
      </c>
      <c r="BH30" s="23">
        <v>19933</v>
      </c>
      <c r="BI30" s="11">
        <f t="shared" si="35"/>
        <v>398660</v>
      </c>
      <c r="BJ30" s="10">
        <f t="shared" si="36"/>
        <v>2391960</v>
      </c>
      <c r="BK30" s="23">
        <v>28523</v>
      </c>
      <c r="BL30" s="11">
        <f t="shared" si="37"/>
        <v>570460</v>
      </c>
      <c r="BM30" s="10">
        <f t="shared" si="38"/>
        <v>3422760</v>
      </c>
      <c r="BN30" s="23">
        <v>7697.6</v>
      </c>
      <c r="BO30" s="11">
        <f t="shared" si="39"/>
        <v>153952</v>
      </c>
      <c r="BP30" s="10">
        <f t="shared" si="40"/>
        <v>923712</v>
      </c>
      <c r="BQ30" s="23">
        <v>19910</v>
      </c>
      <c r="BR30" s="11">
        <f t="shared" si="41"/>
        <v>398200</v>
      </c>
      <c r="BS30" s="10">
        <f t="shared" si="42"/>
        <v>2389200</v>
      </c>
    </row>
    <row r="31" spans="2:71" ht="36">
      <c r="B31" s="8">
        <v>28</v>
      </c>
      <c r="C31" s="9" t="s">
        <v>31</v>
      </c>
      <c r="D31" s="9">
        <v>3</v>
      </c>
      <c r="E31" s="9">
        <v>6</v>
      </c>
      <c r="F31" s="10">
        <v>6108</v>
      </c>
      <c r="G31" s="11">
        <f t="shared" si="0"/>
        <v>18324</v>
      </c>
      <c r="H31" s="10">
        <f t="shared" si="1"/>
        <v>109944</v>
      </c>
      <c r="I31" s="10">
        <v>6035</v>
      </c>
      <c r="J31" s="11">
        <f t="shared" si="2"/>
        <v>18105</v>
      </c>
      <c r="K31" s="10">
        <f t="shared" si="3"/>
        <v>108630</v>
      </c>
      <c r="L31" s="10">
        <v>6018</v>
      </c>
      <c r="M31" s="11">
        <f t="shared" si="4"/>
        <v>18054</v>
      </c>
      <c r="N31" s="10">
        <f t="shared" si="5"/>
        <v>108324</v>
      </c>
      <c r="O31" s="10">
        <v>7794</v>
      </c>
      <c r="P31" s="11">
        <f t="shared" si="6"/>
        <v>23382</v>
      </c>
      <c r="Q31" s="10">
        <f t="shared" si="7"/>
        <v>140292</v>
      </c>
      <c r="R31" s="10">
        <v>15744</v>
      </c>
      <c r="S31" s="11">
        <f t="shared" si="8"/>
        <v>47232</v>
      </c>
      <c r="T31" s="10">
        <f t="shared" si="9"/>
        <v>283392</v>
      </c>
      <c r="U31" s="23">
        <v>8336</v>
      </c>
      <c r="V31" s="11">
        <f t="shared" si="10"/>
        <v>25008</v>
      </c>
      <c r="W31" s="10">
        <f t="shared" si="11"/>
        <v>150048</v>
      </c>
      <c r="X31" s="23">
        <v>7412</v>
      </c>
      <c r="Y31" s="11">
        <f t="shared" si="12"/>
        <v>22236</v>
      </c>
      <c r="Z31" s="10">
        <f t="shared" si="13"/>
        <v>133416</v>
      </c>
      <c r="AA31" s="23">
        <v>4162</v>
      </c>
      <c r="AB31" s="11">
        <f t="shared" si="14"/>
        <v>12486</v>
      </c>
      <c r="AC31" s="10">
        <f t="shared" si="15"/>
        <v>74916</v>
      </c>
      <c r="AD31" s="23">
        <v>5751</v>
      </c>
      <c r="AE31" s="11">
        <f t="shared" si="16"/>
        <v>17253</v>
      </c>
      <c r="AF31" s="10">
        <f t="shared" si="17"/>
        <v>103518</v>
      </c>
      <c r="AG31" s="23">
        <v>7057</v>
      </c>
      <c r="AH31" s="11">
        <f t="shared" si="18"/>
        <v>21171</v>
      </c>
      <c r="AI31" s="10">
        <f t="shared" si="19"/>
        <v>127026</v>
      </c>
      <c r="AJ31" s="23">
        <v>4996.4399999999996</v>
      </c>
      <c r="AK31" s="11">
        <f t="shared" si="20"/>
        <v>14989.32</v>
      </c>
      <c r="AL31" s="10">
        <v>89935.92</v>
      </c>
      <c r="AM31" s="23">
        <v>6541</v>
      </c>
      <c r="AN31" s="11">
        <f t="shared" si="21"/>
        <v>19623</v>
      </c>
      <c r="AO31" s="10">
        <f t="shared" si="22"/>
        <v>117738</v>
      </c>
      <c r="AP31" s="23">
        <v>7680</v>
      </c>
      <c r="AQ31" s="11">
        <f t="shared" si="23"/>
        <v>23040</v>
      </c>
      <c r="AR31" s="10">
        <f t="shared" si="24"/>
        <v>138240</v>
      </c>
      <c r="AS31" s="23">
        <v>6396</v>
      </c>
      <c r="AT31" s="11">
        <f t="shared" si="25"/>
        <v>19188</v>
      </c>
      <c r="AU31" s="10">
        <f t="shared" si="26"/>
        <v>115128</v>
      </c>
      <c r="AV31" s="23">
        <v>9283</v>
      </c>
      <c r="AW31" s="11">
        <f t="shared" si="27"/>
        <v>27849</v>
      </c>
      <c r="AX31" s="10">
        <f t="shared" si="28"/>
        <v>167094</v>
      </c>
      <c r="AY31" s="23">
        <v>5579</v>
      </c>
      <c r="AZ31" s="11">
        <f t="shared" si="29"/>
        <v>16737</v>
      </c>
      <c r="BA31" s="10">
        <f t="shared" si="30"/>
        <v>100422</v>
      </c>
      <c r="BB31" s="23">
        <v>3253.53</v>
      </c>
      <c r="BC31" s="11">
        <f t="shared" si="31"/>
        <v>9760.59</v>
      </c>
      <c r="BD31" s="10">
        <f t="shared" si="32"/>
        <v>58563.54</v>
      </c>
      <c r="BE31" s="23">
        <v>6099</v>
      </c>
      <c r="BF31" s="11">
        <f t="shared" si="33"/>
        <v>18297</v>
      </c>
      <c r="BG31" s="10">
        <f t="shared" si="34"/>
        <v>109782</v>
      </c>
      <c r="BH31" s="23">
        <v>8076</v>
      </c>
      <c r="BI31" s="11">
        <f t="shared" si="35"/>
        <v>24228</v>
      </c>
      <c r="BJ31" s="10">
        <f t="shared" si="36"/>
        <v>145368</v>
      </c>
      <c r="BK31" s="23">
        <v>6416</v>
      </c>
      <c r="BL31" s="11">
        <f t="shared" si="37"/>
        <v>19248</v>
      </c>
      <c r="BM31" s="10">
        <f t="shared" si="38"/>
        <v>115488</v>
      </c>
      <c r="BN31" s="23">
        <v>6243</v>
      </c>
      <c r="BO31" s="11">
        <f t="shared" si="39"/>
        <v>18729</v>
      </c>
      <c r="BP31" s="10">
        <f t="shared" si="40"/>
        <v>112374</v>
      </c>
      <c r="BQ31" s="23">
        <v>8089</v>
      </c>
      <c r="BR31" s="11">
        <f t="shared" si="41"/>
        <v>24267</v>
      </c>
      <c r="BS31" s="10">
        <f t="shared" si="42"/>
        <v>145602</v>
      </c>
    </row>
    <row r="32" spans="2:71" ht="18">
      <c r="B32" s="8">
        <v>29</v>
      </c>
      <c r="C32" s="9" t="s">
        <v>32</v>
      </c>
      <c r="D32" s="9">
        <v>20</v>
      </c>
      <c r="E32" s="9">
        <v>6</v>
      </c>
      <c r="F32" s="10">
        <v>1534</v>
      </c>
      <c r="G32" s="11">
        <f t="shared" si="0"/>
        <v>30680</v>
      </c>
      <c r="H32" s="10">
        <f t="shared" si="1"/>
        <v>184080</v>
      </c>
      <c r="I32" s="10">
        <v>700.12</v>
      </c>
      <c r="J32" s="11">
        <f t="shared" si="2"/>
        <v>14002.4</v>
      </c>
      <c r="K32" s="10">
        <f t="shared" si="3"/>
        <v>84014.399999999994</v>
      </c>
      <c r="L32" s="10">
        <v>1322</v>
      </c>
      <c r="M32" s="11">
        <f t="shared" si="4"/>
        <v>26440</v>
      </c>
      <c r="N32" s="10">
        <f t="shared" si="5"/>
        <v>158640</v>
      </c>
      <c r="O32" s="10">
        <v>1786</v>
      </c>
      <c r="P32" s="11">
        <f t="shared" si="6"/>
        <v>35720</v>
      </c>
      <c r="Q32" s="10">
        <f t="shared" si="7"/>
        <v>214320</v>
      </c>
      <c r="R32" s="10">
        <v>16128</v>
      </c>
      <c r="S32" s="11">
        <f t="shared" si="8"/>
        <v>322560</v>
      </c>
      <c r="T32" s="10">
        <f t="shared" si="9"/>
        <v>1935360</v>
      </c>
      <c r="U32" s="23">
        <v>1553</v>
      </c>
      <c r="V32" s="11">
        <f t="shared" si="10"/>
        <v>31060</v>
      </c>
      <c r="W32" s="10">
        <f t="shared" si="11"/>
        <v>186360</v>
      </c>
      <c r="X32" s="23">
        <v>1560</v>
      </c>
      <c r="Y32" s="11">
        <f t="shared" si="12"/>
        <v>31200</v>
      </c>
      <c r="Z32" s="10">
        <f t="shared" si="13"/>
        <v>187200</v>
      </c>
      <c r="AA32" s="23">
        <v>761</v>
      </c>
      <c r="AB32" s="11">
        <f t="shared" si="14"/>
        <v>15220</v>
      </c>
      <c r="AC32" s="10">
        <f t="shared" si="15"/>
        <v>91320</v>
      </c>
      <c r="AD32" s="23">
        <v>1368</v>
      </c>
      <c r="AE32" s="11">
        <f t="shared" si="16"/>
        <v>27360</v>
      </c>
      <c r="AF32" s="10">
        <f t="shared" si="17"/>
        <v>164160</v>
      </c>
      <c r="AG32" s="23">
        <v>1433</v>
      </c>
      <c r="AH32" s="11">
        <f t="shared" si="18"/>
        <v>28660</v>
      </c>
      <c r="AI32" s="10">
        <f t="shared" si="19"/>
        <v>171960</v>
      </c>
      <c r="AJ32" s="23">
        <v>608.79999999999995</v>
      </c>
      <c r="AK32" s="11">
        <f t="shared" si="20"/>
        <v>12176</v>
      </c>
      <c r="AL32" s="10">
        <v>73056</v>
      </c>
      <c r="AM32" s="23">
        <v>1495</v>
      </c>
      <c r="AN32" s="11">
        <f t="shared" si="21"/>
        <v>29900</v>
      </c>
      <c r="AO32" s="10">
        <f t="shared" si="22"/>
        <v>179400</v>
      </c>
      <c r="AP32" s="23">
        <v>1761</v>
      </c>
      <c r="AQ32" s="11">
        <f t="shared" si="23"/>
        <v>35220</v>
      </c>
      <c r="AR32" s="10">
        <f t="shared" si="24"/>
        <v>211320</v>
      </c>
      <c r="AS32" s="23">
        <v>1379</v>
      </c>
      <c r="AT32" s="11">
        <f t="shared" si="25"/>
        <v>27580</v>
      </c>
      <c r="AU32" s="10">
        <f t="shared" si="26"/>
        <v>165480</v>
      </c>
      <c r="AV32" s="23">
        <v>1593</v>
      </c>
      <c r="AW32" s="11">
        <f t="shared" si="27"/>
        <v>31860</v>
      </c>
      <c r="AX32" s="10">
        <f t="shared" si="28"/>
        <v>191160</v>
      </c>
      <c r="AY32" s="23">
        <v>1199</v>
      </c>
      <c r="AZ32" s="11">
        <f t="shared" si="29"/>
        <v>23980</v>
      </c>
      <c r="BA32" s="10">
        <f t="shared" si="30"/>
        <v>143880</v>
      </c>
      <c r="BB32" s="23">
        <v>608.04</v>
      </c>
      <c r="BC32" s="11">
        <f t="shared" si="31"/>
        <v>12160.8</v>
      </c>
      <c r="BD32" s="10">
        <f t="shared" si="32"/>
        <v>72964.799999999988</v>
      </c>
      <c r="BE32" s="23">
        <v>1398</v>
      </c>
      <c r="BF32" s="11">
        <f t="shared" si="33"/>
        <v>27960</v>
      </c>
      <c r="BG32" s="10">
        <f t="shared" si="34"/>
        <v>167760</v>
      </c>
      <c r="BH32" s="23">
        <v>1850</v>
      </c>
      <c r="BI32" s="11">
        <f t="shared" si="35"/>
        <v>37000</v>
      </c>
      <c r="BJ32" s="10">
        <f t="shared" si="36"/>
        <v>222000</v>
      </c>
      <c r="BK32" s="23">
        <v>1044</v>
      </c>
      <c r="BL32" s="11">
        <f t="shared" si="37"/>
        <v>20880</v>
      </c>
      <c r="BM32" s="10">
        <f t="shared" si="38"/>
        <v>125280</v>
      </c>
      <c r="BN32" s="23">
        <v>1217.5999999999999</v>
      </c>
      <c r="BO32" s="11">
        <f t="shared" si="39"/>
        <v>24352</v>
      </c>
      <c r="BP32" s="10">
        <f t="shared" si="40"/>
        <v>146112</v>
      </c>
      <c r="BQ32" s="23">
        <v>1846</v>
      </c>
      <c r="BR32" s="11">
        <f t="shared" si="41"/>
        <v>36920</v>
      </c>
      <c r="BS32" s="10">
        <f t="shared" si="42"/>
        <v>221520</v>
      </c>
    </row>
    <row r="33" spans="2:71" ht="18">
      <c r="B33" s="8">
        <v>30</v>
      </c>
      <c r="C33" s="9" t="s">
        <v>33</v>
      </c>
      <c r="D33" s="9">
        <v>10</v>
      </c>
      <c r="E33" s="9">
        <v>6</v>
      </c>
      <c r="F33" s="10">
        <v>2760</v>
      </c>
      <c r="G33" s="11">
        <f t="shared" si="0"/>
        <v>27600</v>
      </c>
      <c r="H33" s="10">
        <f t="shared" si="1"/>
        <v>165600</v>
      </c>
      <c r="I33" s="10">
        <v>2727</v>
      </c>
      <c r="J33" s="11">
        <f t="shared" si="2"/>
        <v>27270</v>
      </c>
      <c r="K33" s="10">
        <f t="shared" si="3"/>
        <v>163620</v>
      </c>
      <c r="L33" s="10">
        <v>2652</v>
      </c>
      <c r="M33" s="11">
        <f t="shared" si="4"/>
        <v>26520</v>
      </c>
      <c r="N33" s="10">
        <f t="shared" si="5"/>
        <v>159120</v>
      </c>
      <c r="O33" s="10">
        <v>3175</v>
      </c>
      <c r="P33" s="11">
        <f t="shared" si="6"/>
        <v>31750</v>
      </c>
      <c r="Q33" s="10">
        <f t="shared" si="7"/>
        <v>190500</v>
      </c>
      <c r="R33" s="10">
        <v>31391</v>
      </c>
      <c r="S33" s="11">
        <f t="shared" si="8"/>
        <v>313910</v>
      </c>
      <c r="T33" s="10">
        <f t="shared" si="9"/>
        <v>1883460</v>
      </c>
      <c r="U33" s="23">
        <v>3818</v>
      </c>
      <c r="V33" s="11">
        <f t="shared" si="10"/>
        <v>38180</v>
      </c>
      <c r="W33" s="10">
        <f t="shared" si="11"/>
        <v>229080</v>
      </c>
      <c r="X33" s="23">
        <v>3381</v>
      </c>
      <c r="Y33" s="11">
        <f t="shared" si="12"/>
        <v>33810</v>
      </c>
      <c r="Z33" s="10">
        <f t="shared" si="13"/>
        <v>202860</v>
      </c>
      <c r="AA33" s="23">
        <v>1767</v>
      </c>
      <c r="AB33" s="11">
        <f t="shared" si="14"/>
        <v>17670</v>
      </c>
      <c r="AC33" s="10">
        <f t="shared" si="15"/>
        <v>106020</v>
      </c>
      <c r="AD33" s="23">
        <v>2451</v>
      </c>
      <c r="AE33" s="11">
        <f t="shared" si="16"/>
        <v>24510</v>
      </c>
      <c r="AF33" s="10">
        <f t="shared" si="17"/>
        <v>147060</v>
      </c>
      <c r="AG33" s="23">
        <v>3779</v>
      </c>
      <c r="AH33" s="11">
        <f t="shared" si="18"/>
        <v>37790</v>
      </c>
      <c r="AI33" s="10">
        <f t="shared" si="19"/>
        <v>226740</v>
      </c>
      <c r="AJ33" s="23">
        <v>1123.2</v>
      </c>
      <c r="AK33" s="11">
        <f t="shared" si="20"/>
        <v>11232</v>
      </c>
      <c r="AL33" s="10">
        <v>67392</v>
      </c>
      <c r="AM33" s="23">
        <v>2674</v>
      </c>
      <c r="AN33" s="11">
        <f t="shared" si="21"/>
        <v>26740</v>
      </c>
      <c r="AO33" s="10">
        <f t="shared" si="22"/>
        <v>160440</v>
      </c>
      <c r="AP33" s="23">
        <v>3130</v>
      </c>
      <c r="AQ33" s="11">
        <f t="shared" si="23"/>
        <v>31300</v>
      </c>
      <c r="AR33" s="10">
        <f t="shared" si="24"/>
        <v>187800</v>
      </c>
      <c r="AS33" s="23">
        <v>2654</v>
      </c>
      <c r="AT33" s="11">
        <f t="shared" si="25"/>
        <v>26540</v>
      </c>
      <c r="AU33" s="10">
        <f t="shared" si="26"/>
        <v>159240</v>
      </c>
      <c r="AV33" s="23">
        <v>4377</v>
      </c>
      <c r="AW33" s="11">
        <f t="shared" si="27"/>
        <v>43770</v>
      </c>
      <c r="AX33" s="10">
        <f t="shared" si="28"/>
        <v>262620</v>
      </c>
      <c r="AY33" s="23">
        <v>1774</v>
      </c>
      <c r="AZ33" s="11">
        <f t="shared" si="29"/>
        <v>17740</v>
      </c>
      <c r="BA33" s="10">
        <f t="shared" si="30"/>
        <v>106440</v>
      </c>
      <c r="BB33" s="23">
        <v>1121.8</v>
      </c>
      <c r="BC33" s="11">
        <f t="shared" si="31"/>
        <v>11218</v>
      </c>
      <c r="BD33" s="10">
        <f t="shared" si="32"/>
        <v>67308</v>
      </c>
      <c r="BE33" s="23">
        <v>2485</v>
      </c>
      <c r="BF33" s="11">
        <f t="shared" si="33"/>
        <v>24850</v>
      </c>
      <c r="BG33" s="10">
        <f t="shared" si="34"/>
        <v>149100</v>
      </c>
      <c r="BH33" s="23">
        <v>3291</v>
      </c>
      <c r="BI33" s="11">
        <f t="shared" si="35"/>
        <v>32910</v>
      </c>
      <c r="BJ33" s="10">
        <f t="shared" si="36"/>
        <v>197460</v>
      </c>
      <c r="BK33" s="23">
        <v>3019</v>
      </c>
      <c r="BL33" s="11">
        <f t="shared" si="37"/>
        <v>30190</v>
      </c>
      <c r="BM33" s="10">
        <f t="shared" si="38"/>
        <v>181140</v>
      </c>
      <c r="BN33" s="23">
        <v>2246.4</v>
      </c>
      <c r="BO33" s="11">
        <f t="shared" si="39"/>
        <v>22464</v>
      </c>
      <c r="BP33" s="10">
        <f t="shared" si="40"/>
        <v>134784</v>
      </c>
      <c r="BQ33" s="23">
        <v>3291</v>
      </c>
      <c r="BR33" s="11">
        <f t="shared" si="41"/>
        <v>32910</v>
      </c>
      <c r="BS33" s="10">
        <f t="shared" si="42"/>
        <v>197460</v>
      </c>
    </row>
    <row r="34" spans="2:71" ht="18">
      <c r="B34" s="8">
        <v>31</v>
      </c>
      <c r="C34" s="9" t="s">
        <v>34</v>
      </c>
      <c r="D34" s="9">
        <v>10</v>
      </c>
      <c r="E34" s="9">
        <v>6</v>
      </c>
      <c r="F34" s="10">
        <v>2853</v>
      </c>
      <c r="G34" s="11">
        <f t="shared" si="0"/>
        <v>28530</v>
      </c>
      <c r="H34" s="10">
        <f t="shared" si="1"/>
        <v>171180</v>
      </c>
      <c r="I34" s="10">
        <v>2887</v>
      </c>
      <c r="J34" s="11">
        <f t="shared" si="2"/>
        <v>28870</v>
      </c>
      <c r="K34" s="10">
        <f t="shared" si="3"/>
        <v>173220</v>
      </c>
      <c r="L34" s="10">
        <v>3196</v>
      </c>
      <c r="M34" s="11">
        <f t="shared" si="4"/>
        <v>31960</v>
      </c>
      <c r="N34" s="10">
        <f t="shared" si="5"/>
        <v>191760</v>
      </c>
      <c r="O34" s="10">
        <v>4214</v>
      </c>
      <c r="P34" s="11">
        <f t="shared" si="6"/>
        <v>42140</v>
      </c>
      <c r="Q34" s="10">
        <f t="shared" si="7"/>
        <v>252840</v>
      </c>
      <c r="R34" s="10">
        <v>31391</v>
      </c>
      <c r="S34" s="11">
        <f t="shared" si="8"/>
        <v>313910</v>
      </c>
      <c r="T34" s="10">
        <f t="shared" si="9"/>
        <v>1883460</v>
      </c>
      <c r="U34" s="23">
        <v>4112</v>
      </c>
      <c r="V34" s="11">
        <f t="shared" si="10"/>
        <v>41120</v>
      </c>
      <c r="W34" s="10">
        <f t="shared" si="11"/>
        <v>246720</v>
      </c>
      <c r="X34" s="23">
        <v>3641</v>
      </c>
      <c r="Y34" s="11">
        <f t="shared" si="12"/>
        <v>36410</v>
      </c>
      <c r="Z34" s="10">
        <f t="shared" si="13"/>
        <v>218460</v>
      </c>
      <c r="AA34" s="23">
        <v>2247</v>
      </c>
      <c r="AB34" s="11">
        <f t="shared" si="14"/>
        <v>22470</v>
      </c>
      <c r="AC34" s="10">
        <f t="shared" si="15"/>
        <v>134820</v>
      </c>
      <c r="AD34" s="23">
        <v>2872</v>
      </c>
      <c r="AE34" s="11">
        <f t="shared" si="16"/>
        <v>28720</v>
      </c>
      <c r="AF34" s="10">
        <f t="shared" si="17"/>
        <v>172320</v>
      </c>
      <c r="AG34" s="23">
        <v>3842</v>
      </c>
      <c r="AH34" s="11">
        <f t="shared" si="18"/>
        <v>38420</v>
      </c>
      <c r="AI34" s="10">
        <f t="shared" si="19"/>
        <v>230520</v>
      </c>
      <c r="AJ34" s="23">
        <v>1192</v>
      </c>
      <c r="AK34" s="11">
        <f t="shared" si="20"/>
        <v>11920</v>
      </c>
      <c r="AL34" s="10">
        <v>71520</v>
      </c>
      <c r="AM34" s="23">
        <v>2931</v>
      </c>
      <c r="AN34" s="11">
        <f t="shared" si="21"/>
        <v>29310</v>
      </c>
      <c r="AO34" s="10">
        <f t="shared" si="22"/>
        <v>175860</v>
      </c>
      <c r="AP34" s="23">
        <v>4152</v>
      </c>
      <c r="AQ34" s="11">
        <f t="shared" si="23"/>
        <v>41520</v>
      </c>
      <c r="AR34" s="10">
        <f t="shared" si="24"/>
        <v>249120</v>
      </c>
      <c r="AS34" s="23">
        <v>3121</v>
      </c>
      <c r="AT34" s="11">
        <f t="shared" si="25"/>
        <v>31210</v>
      </c>
      <c r="AU34" s="10">
        <f t="shared" si="26"/>
        <v>187260</v>
      </c>
      <c r="AV34" s="23">
        <v>4855</v>
      </c>
      <c r="AW34" s="11">
        <f t="shared" si="27"/>
        <v>48550</v>
      </c>
      <c r="AX34" s="10">
        <f t="shared" si="28"/>
        <v>291300</v>
      </c>
      <c r="AY34" s="23">
        <v>2555</v>
      </c>
      <c r="AZ34" s="11">
        <f t="shared" si="29"/>
        <v>25550</v>
      </c>
      <c r="BA34" s="10">
        <f t="shared" si="30"/>
        <v>153300</v>
      </c>
      <c r="BB34" s="23">
        <v>1190.51</v>
      </c>
      <c r="BC34" s="11">
        <f t="shared" si="31"/>
        <v>11905.1</v>
      </c>
      <c r="BD34" s="10">
        <f t="shared" si="32"/>
        <v>71430.600000000006</v>
      </c>
      <c r="BE34" s="23">
        <v>3298</v>
      </c>
      <c r="BF34" s="11">
        <f t="shared" si="33"/>
        <v>32980</v>
      </c>
      <c r="BG34" s="10">
        <f t="shared" si="34"/>
        <v>197880</v>
      </c>
      <c r="BH34" s="23">
        <v>4365</v>
      </c>
      <c r="BI34" s="11">
        <f t="shared" si="35"/>
        <v>43650</v>
      </c>
      <c r="BJ34" s="10">
        <f t="shared" si="36"/>
        <v>261900</v>
      </c>
      <c r="BK34" s="23">
        <v>3482</v>
      </c>
      <c r="BL34" s="11">
        <f t="shared" si="37"/>
        <v>34820</v>
      </c>
      <c r="BM34" s="10">
        <f t="shared" si="38"/>
        <v>208920</v>
      </c>
      <c r="BN34" s="23">
        <v>2384</v>
      </c>
      <c r="BO34" s="11">
        <f t="shared" si="39"/>
        <v>23840</v>
      </c>
      <c r="BP34" s="10">
        <f t="shared" si="40"/>
        <v>143040</v>
      </c>
      <c r="BQ34" s="23">
        <v>4357</v>
      </c>
      <c r="BR34" s="11">
        <f t="shared" si="41"/>
        <v>43570</v>
      </c>
      <c r="BS34" s="10">
        <f t="shared" si="42"/>
        <v>261420</v>
      </c>
    </row>
    <row r="35" spans="2:71" ht="18">
      <c r="B35" s="8">
        <v>32</v>
      </c>
      <c r="C35" s="9" t="s">
        <v>35</v>
      </c>
      <c r="D35" s="9">
        <v>15</v>
      </c>
      <c r="E35" s="9">
        <v>6</v>
      </c>
      <c r="F35" s="10">
        <v>4139</v>
      </c>
      <c r="G35" s="11">
        <f t="shared" si="0"/>
        <v>62085</v>
      </c>
      <c r="H35" s="10">
        <f t="shared" si="1"/>
        <v>372510</v>
      </c>
      <c r="I35" s="10">
        <v>4090</v>
      </c>
      <c r="J35" s="11">
        <f t="shared" si="2"/>
        <v>61350</v>
      </c>
      <c r="K35" s="10">
        <f t="shared" si="3"/>
        <v>368100</v>
      </c>
      <c r="L35" s="10">
        <v>3786</v>
      </c>
      <c r="M35" s="11">
        <f t="shared" si="4"/>
        <v>56790</v>
      </c>
      <c r="N35" s="10">
        <f t="shared" si="5"/>
        <v>340740</v>
      </c>
      <c r="O35" s="10">
        <v>4765</v>
      </c>
      <c r="P35" s="11">
        <f t="shared" si="6"/>
        <v>71475</v>
      </c>
      <c r="Q35" s="10">
        <f t="shared" si="7"/>
        <v>428850</v>
      </c>
      <c r="R35" s="10">
        <v>33556</v>
      </c>
      <c r="S35" s="11">
        <f t="shared" si="8"/>
        <v>503340</v>
      </c>
      <c r="T35" s="10">
        <f t="shared" si="9"/>
        <v>3020040</v>
      </c>
      <c r="U35" s="23">
        <v>5386</v>
      </c>
      <c r="V35" s="11">
        <f t="shared" si="10"/>
        <v>80790</v>
      </c>
      <c r="W35" s="10">
        <f t="shared" si="11"/>
        <v>484740</v>
      </c>
      <c r="X35" s="23">
        <v>4551</v>
      </c>
      <c r="Y35" s="11">
        <f t="shared" si="12"/>
        <v>68265</v>
      </c>
      <c r="Z35" s="10">
        <f t="shared" si="13"/>
        <v>409590</v>
      </c>
      <c r="AA35" s="23">
        <v>1999</v>
      </c>
      <c r="AB35" s="11">
        <f t="shared" si="14"/>
        <v>29985</v>
      </c>
      <c r="AC35" s="10">
        <f t="shared" si="15"/>
        <v>179910</v>
      </c>
      <c r="AD35" s="23">
        <v>3499</v>
      </c>
      <c r="AE35" s="11">
        <f t="shared" si="16"/>
        <v>52485</v>
      </c>
      <c r="AF35" s="10">
        <f t="shared" si="17"/>
        <v>314910</v>
      </c>
      <c r="AG35" s="23">
        <v>5123</v>
      </c>
      <c r="AH35" s="11">
        <f t="shared" si="18"/>
        <v>76845</v>
      </c>
      <c r="AI35" s="10">
        <f t="shared" si="19"/>
        <v>461070</v>
      </c>
      <c r="AJ35" s="23">
        <v>1499.25</v>
      </c>
      <c r="AK35" s="11">
        <f t="shared" si="20"/>
        <v>22488.75</v>
      </c>
      <c r="AL35" s="10">
        <v>134932.5</v>
      </c>
      <c r="AM35" s="23">
        <v>3551</v>
      </c>
      <c r="AN35" s="11">
        <f t="shared" si="21"/>
        <v>53265</v>
      </c>
      <c r="AO35" s="10">
        <f t="shared" si="22"/>
        <v>319590</v>
      </c>
      <c r="AP35" s="23">
        <v>4692</v>
      </c>
      <c r="AQ35" s="11">
        <f t="shared" si="23"/>
        <v>70380</v>
      </c>
      <c r="AR35" s="10">
        <f t="shared" si="24"/>
        <v>422280</v>
      </c>
      <c r="AS35" s="23">
        <v>3899</v>
      </c>
      <c r="AT35" s="11">
        <f t="shared" si="25"/>
        <v>58485</v>
      </c>
      <c r="AU35" s="10">
        <f t="shared" si="26"/>
        <v>350910</v>
      </c>
      <c r="AV35" s="23">
        <v>5120</v>
      </c>
      <c r="AW35" s="11">
        <f t="shared" si="27"/>
        <v>76800</v>
      </c>
      <c r="AX35" s="10">
        <f t="shared" si="28"/>
        <v>460800</v>
      </c>
      <c r="AY35" s="23">
        <v>3043</v>
      </c>
      <c r="AZ35" s="11">
        <f t="shared" si="29"/>
        <v>45645</v>
      </c>
      <c r="BA35" s="10">
        <f t="shared" si="30"/>
        <v>273870</v>
      </c>
      <c r="BB35" s="23">
        <v>5535.09</v>
      </c>
      <c r="BC35" s="11">
        <f t="shared" si="31"/>
        <v>83026.350000000006</v>
      </c>
      <c r="BD35" s="10">
        <f t="shared" si="32"/>
        <v>498158.10000000003</v>
      </c>
      <c r="BE35" s="23">
        <v>3727</v>
      </c>
      <c r="BF35" s="11">
        <f t="shared" si="33"/>
        <v>55905</v>
      </c>
      <c r="BG35" s="10">
        <f t="shared" si="34"/>
        <v>335430</v>
      </c>
      <c r="BH35" s="23">
        <v>4935</v>
      </c>
      <c r="BI35" s="11">
        <f t="shared" si="35"/>
        <v>74025</v>
      </c>
      <c r="BJ35" s="10">
        <f t="shared" si="36"/>
        <v>444150</v>
      </c>
      <c r="BK35" s="23">
        <v>4411</v>
      </c>
      <c r="BL35" s="11">
        <f t="shared" si="37"/>
        <v>66165</v>
      </c>
      <c r="BM35" s="10">
        <f t="shared" si="38"/>
        <v>396990</v>
      </c>
      <c r="BN35" s="23">
        <v>3198.4</v>
      </c>
      <c r="BO35" s="11">
        <f t="shared" si="39"/>
        <v>47976</v>
      </c>
      <c r="BP35" s="10">
        <f t="shared" si="40"/>
        <v>287856</v>
      </c>
      <c r="BQ35" s="23">
        <v>4942</v>
      </c>
      <c r="BR35" s="11">
        <f t="shared" si="41"/>
        <v>74130</v>
      </c>
      <c r="BS35" s="10">
        <f t="shared" si="42"/>
        <v>444780</v>
      </c>
    </row>
    <row r="36" spans="2:71" ht="18">
      <c r="B36" s="8">
        <v>33</v>
      </c>
      <c r="C36" s="9" t="s">
        <v>36</v>
      </c>
      <c r="D36" s="9">
        <v>10</v>
      </c>
      <c r="E36" s="9">
        <v>6</v>
      </c>
      <c r="F36" s="10">
        <v>4278</v>
      </c>
      <c r="G36" s="11">
        <f t="shared" si="0"/>
        <v>42780</v>
      </c>
      <c r="H36" s="10">
        <f t="shared" si="1"/>
        <v>256680</v>
      </c>
      <c r="I36" s="10">
        <v>4331</v>
      </c>
      <c r="J36" s="11">
        <f t="shared" si="2"/>
        <v>43310</v>
      </c>
      <c r="K36" s="10">
        <f t="shared" si="3"/>
        <v>259860</v>
      </c>
      <c r="L36" s="10">
        <v>4242</v>
      </c>
      <c r="M36" s="11">
        <f t="shared" si="4"/>
        <v>42420</v>
      </c>
      <c r="N36" s="10">
        <f t="shared" si="5"/>
        <v>254520</v>
      </c>
      <c r="O36" s="10">
        <v>5309</v>
      </c>
      <c r="P36" s="11">
        <f t="shared" si="6"/>
        <v>53090</v>
      </c>
      <c r="Q36" s="10">
        <f t="shared" si="7"/>
        <v>318540</v>
      </c>
      <c r="R36" s="10">
        <v>33556</v>
      </c>
      <c r="S36" s="11">
        <f t="shared" si="8"/>
        <v>335560</v>
      </c>
      <c r="T36" s="10">
        <f t="shared" si="9"/>
        <v>2013360</v>
      </c>
      <c r="U36" s="23">
        <v>5787</v>
      </c>
      <c r="V36" s="11">
        <f t="shared" si="10"/>
        <v>57870</v>
      </c>
      <c r="W36" s="10">
        <f t="shared" si="11"/>
        <v>347220</v>
      </c>
      <c r="X36" s="23">
        <v>4811</v>
      </c>
      <c r="Y36" s="11">
        <f t="shared" si="12"/>
        <v>48110</v>
      </c>
      <c r="Z36" s="10">
        <f t="shared" si="13"/>
        <v>288660</v>
      </c>
      <c r="AA36" s="23">
        <v>3026</v>
      </c>
      <c r="AB36" s="11">
        <f t="shared" si="14"/>
        <v>30260</v>
      </c>
      <c r="AC36" s="10">
        <f t="shared" si="15"/>
        <v>181560</v>
      </c>
      <c r="AD36" s="23">
        <v>4130</v>
      </c>
      <c r="AE36" s="11">
        <f t="shared" si="16"/>
        <v>41300</v>
      </c>
      <c r="AF36" s="10">
        <f t="shared" si="17"/>
        <v>247800</v>
      </c>
      <c r="AG36" s="23">
        <v>5219</v>
      </c>
      <c r="AH36" s="11">
        <f t="shared" si="18"/>
        <v>52190</v>
      </c>
      <c r="AI36" s="10">
        <f t="shared" si="19"/>
        <v>313140</v>
      </c>
      <c r="AJ36" s="23">
        <v>1521.75</v>
      </c>
      <c r="AK36" s="11">
        <f t="shared" si="20"/>
        <v>15217.5</v>
      </c>
      <c r="AL36" s="10">
        <v>91305</v>
      </c>
      <c r="AM36" s="23">
        <v>4514</v>
      </c>
      <c r="AN36" s="11">
        <f t="shared" si="21"/>
        <v>45140</v>
      </c>
      <c r="AO36" s="10">
        <f t="shared" si="22"/>
        <v>270840</v>
      </c>
      <c r="AP36" s="23">
        <v>5229</v>
      </c>
      <c r="AQ36" s="11">
        <f t="shared" si="23"/>
        <v>52290</v>
      </c>
      <c r="AR36" s="10">
        <f t="shared" si="24"/>
        <v>313740</v>
      </c>
      <c r="AS36" s="23">
        <v>4377</v>
      </c>
      <c r="AT36" s="11">
        <f t="shared" si="25"/>
        <v>43770</v>
      </c>
      <c r="AU36" s="10">
        <f t="shared" si="26"/>
        <v>262620</v>
      </c>
      <c r="AV36" s="23">
        <v>5517</v>
      </c>
      <c r="AW36" s="11">
        <f t="shared" si="27"/>
        <v>55170</v>
      </c>
      <c r="AX36" s="10">
        <f t="shared" si="28"/>
        <v>331020</v>
      </c>
      <c r="AY36" s="23">
        <v>3043</v>
      </c>
      <c r="AZ36" s="11">
        <f t="shared" si="29"/>
        <v>30430</v>
      </c>
      <c r="BA36" s="10">
        <f t="shared" si="30"/>
        <v>182580</v>
      </c>
      <c r="BB36" s="23">
        <v>6565.68</v>
      </c>
      <c r="BC36" s="11">
        <f t="shared" si="31"/>
        <v>65656.800000000003</v>
      </c>
      <c r="BD36" s="10">
        <f t="shared" si="32"/>
        <v>393940.80000000005</v>
      </c>
      <c r="BE36" s="23">
        <v>4153</v>
      </c>
      <c r="BF36" s="11">
        <f t="shared" si="33"/>
        <v>41530</v>
      </c>
      <c r="BG36" s="10">
        <f t="shared" si="34"/>
        <v>249180</v>
      </c>
      <c r="BH36" s="23">
        <v>5500</v>
      </c>
      <c r="BI36" s="11">
        <f t="shared" si="35"/>
        <v>55000</v>
      </c>
      <c r="BJ36" s="10">
        <f t="shared" si="36"/>
        <v>330000</v>
      </c>
      <c r="BK36" s="23">
        <v>5106</v>
      </c>
      <c r="BL36" s="11">
        <f t="shared" si="37"/>
        <v>51060</v>
      </c>
      <c r="BM36" s="10">
        <f t="shared" si="38"/>
        <v>306360</v>
      </c>
      <c r="BN36" s="23">
        <v>3246.4</v>
      </c>
      <c r="BO36" s="11">
        <f t="shared" si="39"/>
        <v>32464</v>
      </c>
      <c r="BP36" s="10">
        <f t="shared" si="40"/>
        <v>194784</v>
      </c>
      <c r="BQ36" s="23">
        <v>5488</v>
      </c>
      <c r="BR36" s="11">
        <f t="shared" si="41"/>
        <v>54880</v>
      </c>
      <c r="BS36" s="10">
        <f t="shared" si="42"/>
        <v>329280</v>
      </c>
    </row>
    <row r="37" spans="2:71" ht="18">
      <c r="B37" s="8">
        <v>34</v>
      </c>
      <c r="C37" s="9" t="s">
        <v>37</v>
      </c>
      <c r="D37" s="9">
        <v>10</v>
      </c>
      <c r="E37" s="9">
        <v>6</v>
      </c>
      <c r="F37" s="10">
        <v>5781</v>
      </c>
      <c r="G37" s="11">
        <f t="shared" si="0"/>
        <v>57810</v>
      </c>
      <c r="H37" s="10">
        <f t="shared" si="1"/>
        <v>346860</v>
      </c>
      <c r="I37" s="10">
        <v>5712</v>
      </c>
      <c r="J37" s="11">
        <f t="shared" si="2"/>
        <v>57120</v>
      </c>
      <c r="K37" s="10">
        <f t="shared" si="3"/>
        <v>342720</v>
      </c>
      <c r="L37" s="10">
        <v>4621</v>
      </c>
      <c r="M37" s="11">
        <f t="shared" si="4"/>
        <v>46210</v>
      </c>
      <c r="N37" s="10">
        <f t="shared" si="5"/>
        <v>277260</v>
      </c>
      <c r="O37" s="10">
        <v>6718</v>
      </c>
      <c r="P37" s="11">
        <f t="shared" si="6"/>
        <v>67180</v>
      </c>
      <c r="Q37" s="10">
        <f t="shared" si="7"/>
        <v>403080</v>
      </c>
      <c r="R37" s="10">
        <v>35721</v>
      </c>
      <c r="S37" s="11">
        <f t="shared" si="8"/>
        <v>357210</v>
      </c>
      <c r="T37" s="10">
        <f t="shared" si="9"/>
        <v>2143260</v>
      </c>
      <c r="U37" s="23">
        <v>9226</v>
      </c>
      <c r="V37" s="11">
        <f t="shared" si="10"/>
        <v>92260</v>
      </c>
      <c r="W37" s="10">
        <f t="shared" si="11"/>
        <v>553560</v>
      </c>
      <c r="X37" s="23">
        <v>6892</v>
      </c>
      <c r="Y37" s="11">
        <f t="shared" si="12"/>
        <v>68920</v>
      </c>
      <c r="Z37" s="10">
        <f t="shared" si="13"/>
        <v>413520</v>
      </c>
      <c r="AA37" s="23">
        <v>4853</v>
      </c>
      <c r="AB37" s="11">
        <f t="shared" si="14"/>
        <v>48530</v>
      </c>
      <c r="AC37" s="10">
        <f t="shared" si="15"/>
        <v>291180</v>
      </c>
      <c r="AD37" s="23">
        <v>4272</v>
      </c>
      <c r="AE37" s="11">
        <f t="shared" si="16"/>
        <v>42720</v>
      </c>
      <c r="AF37" s="10">
        <f t="shared" si="17"/>
        <v>256320</v>
      </c>
      <c r="AG37" s="23">
        <v>7355</v>
      </c>
      <c r="AH37" s="11">
        <f t="shared" si="18"/>
        <v>73550</v>
      </c>
      <c r="AI37" s="10">
        <f t="shared" si="19"/>
        <v>441300</v>
      </c>
      <c r="AJ37" s="23">
        <v>1521.75</v>
      </c>
      <c r="AK37" s="11">
        <f t="shared" si="20"/>
        <v>15217.5</v>
      </c>
      <c r="AL37" s="10">
        <v>91305</v>
      </c>
      <c r="AM37" s="23">
        <v>4514</v>
      </c>
      <c r="AN37" s="11">
        <f t="shared" si="21"/>
        <v>45140</v>
      </c>
      <c r="AO37" s="10">
        <f t="shared" si="22"/>
        <v>270840</v>
      </c>
      <c r="AP37" s="23">
        <v>6617</v>
      </c>
      <c r="AQ37" s="11">
        <f t="shared" si="23"/>
        <v>66170</v>
      </c>
      <c r="AR37" s="10">
        <f t="shared" si="24"/>
        <v>397020</v>
      </c>
      <c r="AS37" s="23">
        <v>4500</v>
      </c>
      <c r="AT37" s="11">
        <f t="shared" si="25"/>
        <v>45000</v>
      </c>
      <c r="AU37" s="10">
        <f t="shared" si="26"/>
        <v>270000</v>
      </c>
      <c r="AV37" s="23">
        <v>8488</v>
      </c>
      <c r="AW37" s="11">
        <f t="shared" si="27"/>
        <v>84880</v>
      </c>
      <c r="AX37" s="10">
        <f t="shared" si="28"/>
        <v>509280</v>
      </c>
      <c r="AY37" s="23">
        <v>3433</v>
      </c>
      <c r="AZ37" s="11">
        <f t="shared" si="29"/>
        <v>34330</v>
      </c>
      <c r="BA37" s="10">
        <f t="shared" si="30"/>
        <v>205980</v>
      </c>
      <c r="BB37" s="23">
        <v>11458.26</v>
      </c>
      <c r="BC37" s="11">
        <f t="shared" si="31"/>
        <v>114582.6</v>
      </c>
      <c r="BD37" s="10">
        <f t="shared" si="32"/>
        <v>687495.60000000009</v>
      </c>
      <c r="BE37" s="23">
        <v>5257</v>
      </c>
      <c r="BF37" s="11">
        <f t="shared" si="33"/>
        <v>52570</v>
      </c>
      <c r="BG37" s="10">
        <f t="shared" si="34"/>
        <v>315420</v>
      </c>
      <c r="BH37" s="23">
        <v>6960</v>
      </c>
      <c r="BI37" s="11">
        <f t="shared" si="35"/>
        <v>69600</v>
      </c>
      <c r="BJ37" s="10">
        <f t="shared" si="36"/>
        <v>417600</v>
      </c>
      <c r="BK37" s="23">
        <v>8067</v>
      </c>
      <c r="BL37" s="11">
        <f t="shared" si="37"/>
        <v>80670</v>
      </c>
      <c r="BM37" s="10">
        <f t="shared" si="38"/>
        <v>484020</v>
      </c>
      <c r="BN37" s="23">
        <v>3246.4</v>
      </c>
      <c r="BO37" s="11">
        <f t="shared" si="39"/>
        <v>32464</v>
      </c>
      <c r="BP37" s="10">
        <f t="shared" si="40"/>
        <v>194784</v>
      </c>
      <c r="BQ37" s="23">
        <v>6971</v>
      </c>
      <c r="BR37" s="11">
        <f t="shared" si="41"/>
        <v>69710</v>
      </c>
      <c r="BS37" s="10">
        <f t="shared" si="42"/>
        <v>418260</v>
      </c>
    </row>
    <row r="38" spans="2:71" ht="18">
      <c r="B38" s="8">
        <v>35</v>
      </c>
      <c r="C38" s="9" t="s">
        <v>38</v>
      </c>
      <c r="D38" s="9">
        <v>10</v>
      </c>
      <c r="E38" s="9">
        <v>6</v>
      </c>
      <c r="F38" s="10">
        <v>5976</v>
      </c>
      <c r="G38" s="11">
        <f t="shared" si="0"/>
        <v>59760</v>
      </c>
      <c r="H38" s="10">
        <f t="shared" si="1"/>
        <v>358560</v>
      </c>
      <c r="I38" s="10">
        <v>6048</v>
      </c>
      <c r="J38" s="11">
        <f t="shared" si="2"/>
        <v>60480</v>
      </c>
      <c r="K38" s="10">
        <f t="shared" si="3"/>
        <v>362880</v>
      </c>
      <c r="L38" s="10">
        <v>6069</v>
      </c>
      <c r="M38" s="11">
        <f t="shared" si="4"/>
        <v>60690</v>
      </c>
      <c r="N38" s="10">
        <f t="shared" si="5"/>
        <v>364140</v>
      </c>
      <c r="O38" s="10">
        <v>7368</v>
      </c>
      <c r="P38" s="11">
        <f t="shared" si="6"/>
        <v>73680</v>
      </c>
      <c r="Q38" s="10">
        <f t="shared" si="7"/>
        <v>442080</v>
      </c>
      <c r="R38" s="10">
        <v>33471</v>
      </c>
      <c r="S38" s="11">
        <f t="shared" si="8"/>
        <v>334710</v>
      </c>
      <c r="T38" s="10">
        <f t="shared" si="9"/>
        <v>2008260</v>
      </c>
      <c r="U38" s="23">
        <v>10058</v>
      </c>
      <c r="V38" s="11">
        <f t="shared" si="10"/>
        <v>100580</v>
      </c>
      <c r="W38" s="10">
        <f t="shared" si="11"/>
        <v>603480</v>
      </c>
      <c r="X38" s="23">
        <v>7803</v>
      </c>
      <c r="Y38" s="11">
        <f t="shared" si="12"/>
        <v>78030</v>
      </c>
      <c r="Z38" s="10">
        <f t="shared" si="13"/>
        <v>468180</v>
      </c>
      <c r="AA38" s="23">
        <v>3705</v>
      </c>
      <c r="AB38" s="11">
        <f t="shared" si="14"/>
        <v>37050</v>
      </c>
      <c r="AC38" s="10">
        <f t="shared" si="15"/>
        <v>222300</v>
      </c>
      <c r="AD38" s="23">
        <v>6526</v>
      </c>
      <c r="AE38" s="11">
        <f t="shared" si="16"/>
        <v>65260</v>
      </c>
      <c r="AF38" s="10">
        <f t="shared" si="17"/>
        <v>391560</v>
      </c>
      <c r="AG38" s="23">
        <v>7487</v>
      </c>
      <c r="AH38" s="11">
        <f t="shared" si="18"/>
        <v>74870</v>
      </c>
      <c r="AI38" s="10">
        <f t="shared" si="19"/>
        <v>449220</v>
      </c>
      <c r="AJ38" s="23">
        <v>2410.5</v>
      </c>
      <c r="AK38" s="11">
        <f t="shared" si="20"/>
        <v>24105</v>
      </c>
      <c r="AL38" s="10">
        <v>144630</v>
      </c>
      <c r="AM38" s="23">
        <v>6803</v>
      </c>
      <c r="AN38" s="11">
        <f t="shared" si="21"/>
        <v>68030</v>
      </c>
      <c r="AO38" s="10">
        <f t="shared" si="22"/>
        <v>408180</v>
      </c>
      <c r="AP38" s="23">
        <v>7259</v>
      </c>
      <c r="AQ38" s="11">
        <f t="shared" si="23"/>
        <v>72590</v>
      </c>
      <c r="AR38" s="10">
        <f t="shared" si="24"/>
        <v>435540</v>
      </c>
      <c r="AS38" s="23">
        <v>7525</v>
      </c>
      <c r="AT38" s="11">
        <f t="shared" si="25"/>
        <v>75250</v>
      </c>
      <c r="AU38" s="10">
        <f t="shared" si="26"/>
        <v>451500</v>
      </c>
      <c r="AV38" s="23">
        <v>10345</v>
      </c>
      <c r="AW38" s="11">
        <f t="shared" si="27"/>
        <v>103450</v>
      </c>
      <c r="AX38" s="10">
        <f t="shared" si="28"/>
        <v>620700</v>
      </c>
      <c r="AY38" s="23">
        <v>4129</v>
      </c>
      <c r="AZ38" s="11">
        <f t="shared" si="29"/>
        <v>41290</v>
      </c>
      <c r="BA38" s="10">
        <f t="shared" si="30"/>
        <v>247740</v>
      </c>
      <c r="BB38" s="23">
        <v>13647.15</v>
      </c>
      <c r="BC38" s="11">
        <f t="shared" si="31"/>
        <v>136471.5</v>
      </c>
      <c r="BD38" s="10">
        <f t="shared" si="32"/>
        <v>818829</v>
      </c>
      <c r="BE38" s="23">
        <v>5768</v>
      </c>
      <c r="BF38" s="11">
        <f t="shared" si="33"/>
        <v>57680</v>
      </c>
      <c r="BG38" s="10">
        <f t="shared" si="34"/>
        <v>346080</v>
      </c>
      <c r="BH38" s="23">
        <v>7633</v>
      </c>
      <c r="BI38" s="11">
        <f t="shared" si="35"/>
        <v>76330</v>
      </c>
      <c r="BJ38" s="10">
        <f t="shared" si="36"/>
        <v>457980</v>
      </c>
      <c r="BK38" s="23">
        <v>9865</v>
      </c>
      <c r="BL38" s="11">
        <f t="shared" si="37"/>
        <v>98650</v>
      </c>
      <c r="BM38" s="10">
        <f t="shared" si="38"/>
        <v>591900</v>
      </c>
      <c r="BN38" s="23">
        <v>5142.3999999999996</v>
      </c>
      <c r="BO38" s="11">
        <f t="shared" si="39"/>
        <v>51424</v>
      </c>
      <c r="BP38" s="10">
        <f t="shared" si="40"/>
        <v>308544</v>
      </c>
      <c r="BQ38" s="23">
        <v>7621</v>
      </c>
      <c r="BR38" s="11">
        <f t="shared" si="41"/>
        <v>76210</v>
      </c>
      <c r="BS38" s="10">
        <f t="shared" si="42"/>
        <v>457260</v>
      </c>
    </row>
    <row r="39" spans="2:71" ht="18">
      <c r="B39" s="8">
        <v>36</v>
      </c>
      <c r="C39" s="9" t="s">
        <v>39</v>
      </c>
      <c r="D39" s="9">
        <v>15</v>
      </c>
      <c r="E39" s="9">
        <v>6</v>
      </c>
      <c r="F39" s="10">
        <v>5976</v>
      </c>
      <c r="G39" s="11">
        <f t="shared" si="0"/>
        <v>89640</v>
      </c>
      <c r="H39" s="10">
        <f t="shared" si="1"/>
        <v>537840</v>
      </c>
      <c r="I39" s="10">
        <v>6048</v>
      </c>
      <c r="J39" s="11">
        <f t="shared" si="2"/>
        <v>90720</v>
      </c>
      <c r="K39" s="10">
        <f t="shared" si="3"/>
        <v>544320</v>
      </c>
      <c r="L39" s="10">
        <v>6708</v>
      </c>
      <c r="M39" s="11">
        <f t="shared" si="4"/>
        <v>100620</v>
      </c>
      <c r="N39" s="10">
        <f t="shared" si="5"/>
        <v>603720</v>
      </c>
      <c r="O39" s="10">
        <v>8392</v>
      </c>
      <c r="P39" s="11">
        <f t="shared" si="6"/>
        <v>125880</v>
      </c>
      <c r="Q39" s="10">
        <f t="shared" si="7"/>
        <v>755280</v>
      </c>
      <c r="R39" s="10">
        <v>35721</v>
      </c>
      <c r="S39" s="11">
        <f t="shared" si="8"/>
        <v>535815</v>
      </c>
      <c r="T39" s="10">
        <f t="shared" si="9"/>
        <v>3214890</v>
      </c>
      <c r="U39" s="23">
        <v>10058</v>
      </c>
      <c r="V39" s="11">
        <f t="shared" si="10"/>
        <v>150870</v>
      </c>
      <c r="W39" s="10">
        <f t="shared" si="11"/>
        <v>905220</v>
      </c>
      <c r="X39" s="23">
        <v>7803</v>
      </c>
      <c r="Y39" s="11">
        <f t="shared" si="12"/>
        <v>117045</v>
      </c>
      <c r="Z39" s="10">
        <f t="shared" si="13"/>
        <v>702270</v>
      </c>
      <c r="AA39" s="23">
        <v>3705</v>
      </c>
      <c r="AB39" s="11">
        <f t="shared" si="14"/>
        <v>55575</v>
      </c>
      <c r="AC39" s="10">
        <f t="shared" si="15"/>
        <v>333450</v>
      </c>
      <c r="AD39" s="23">
        <v>7675</v>
      </c>
      <c r="AE39" s="11">
        <f t="shared" si="16"/>
        <v>115125</v>
      </c>
      <c r="AF39" s="10">
        <f t="shared" si="17"/>
        <v>690750</v>
      </c>
      <c r="AG39" s="23">
        <v>7487</v>
      </c>
      <c r="AH39" s="11">
        <f t="shared" si="18"/>
        <v>112305</v>
      </c>
      <c r="AI39" s="10">
        <f t="shared" si="19"/>
        <v>673830</v>
      </c>
      <c r="AJ39" s="23">
        <v>2778.75</v>
      </c>
      <c r="AK39" s="11">
        <f t="shared" si="20"/>
        <v>41681.25</v>
      </c>
      <c r="AL39" s="10">
        <v>250087.5</v>
      </c>
      <c r="AM39" s="23">
        <v>7850</v>
      </c>
      <c r="AN39" s="11">
        <f t="shared" si="21"/>
        <v>117750</v>
      </c>
      <c r="AO39" s="10">
        <f t="shared" si="22"/>
        <v>706500</v>
      </c>
      <c r="AP39" s="23">
        <v>8268</v>
      </c>
      <c r="AQ39" s="11">
        <f t="shared" si="23"/>
        <v>124020</v>
      </c>
      <c r="AR39" s="10">
        <f t="shared" si="24"/>
        <v>744120</v>
      </c>
      <c r="AS39" s="23">
        <v>8145</v>
      </c>
      <c r="AT39" s="11">
        <f t="shared" si="25"/>
        <v>122175</v>
      </c>
      <c r="AU39" s="10">
        <f t="shared" si="26"/>
        <v>733050</v>
      </c>
      <c r="AV39" s="23">
        <v>10345</v>
      </c>
      <c r="AW39" s="11">
        <f t="shared" si="27"/>
        <v>155175</v>
      </c>
      <c r="AX39" s="10">
        <f t="shared" si="28"/>
        <v>931050</v>
      </c>
      <c r="AY39" s="23">
        <v>4129</v>
      </c>
      <c r="AZ39" s="11">
        <f t="shared" si="29"/>
        <v>61935</v>
      </c>
      <c r="BA39" s="10">
        <f t="shared" si="30"/>
        <v>371610</v>
      </c>
      <c r="BB39" s="23">
        <v>13647.15</v>
      </c>
      <c r="BC39" s="11">
        <f t="shared" si="31"/>
        <v>204707.25</v>
      </c>
      <c r="BD39" s="10">
        <f t="shared" si="32"/>
        <v>1228243.5</v>
      </c>
      <c r="BE39" s="23">
        <v>6568</v>
      </c>
      <c r="BF39" s="11">
        <f t="shared" si="33"/>
        <v>98520</v>
      </c>
      <c r="BG39" s="10">
        <f t="shared" si="34"/>
        <v>591120</v>
      </c>
      <c r="BH39" s="23">
        <v>8695</v>
      </c>
      <c r="BI39" s="11">
        <f t="shared" si="35"/>
        <v>130425</v>
      </c>
      <c r="BJ39" s="10">
        <f t="shared" si="36"/>
        <v>782550</v>
      </c>
      <c r="BK39" s="23">
        <v>9865</v>
      </c>
      <c r="BL39" s="11">
        <f t="shared" si="37"/>
        <v>147975</v>
      </c>
      <c r="BM39" s="10">
        <f t="shared" si="38"/>
        <v>887850</v>
      </c>
      <c r="BN39" s="23">
        <v>5928</v>
      </c>
      <c r="BO39" s="11">
        <f t="shared" si="39"/>
        <v>88920</v>
      </c>
      <c r="BP39" s="10">
        <f t="shared" si="40"/>
        <v>533520</v>
      </c>
      <c r="BQ39" s="23">
        <v>8674</v>
      </c>
      <c r="BR39" s="11">
        <f t="shared" si="41"/>
        <v>130110</v>
      </c>
      <c r="BS39" s="10">
        <f t="shared" si="42"/>
        <v>780660</v>
      </c>
    </row>
    <row r="40" spans="2:71" ht="18">
      <c r="B40" s="8">
        <v>37</v>
      </c>
      <c r="C40" s="9" t="s">
        <v>40</v>
      </c>
      <c r="D40" s="9">
        <v>10</v>
      </c>
      <c r="E40" s="9">
        <v>6</v>
      </c>
      <c r="F40" s="10">
        <v>6627</v>
      </c>
      <c r="G40" s="11">
        <f t="shared" si="0"/>
        <v>66270</v>
      </c>
      <c r="H40" s="10">
        <f t="shared" si="1"/>
        <v>397620</v>
      </c>
      <c r="I40" s="10">
        <v>6705</v>
      </c>
      <c r="J40" s="11">
        <f t="shared" si="2"/>
        <v>67050</v>
      </c>
      <c r="K40" s="10">
        <f t="shared" si="3"/>
        <v>402300</v>
      </c>
      <c r="L40" s="10">
        <v>6708</v>
      </c>
      <c r="M40" s="11">
        <f t="shared" si="4"/>
        <v>67080</v>
      </c>
      <c r="N40" s="10">
        <f t="shared" si="5"/>
        <v>402480</v>
      </c>
      <c r="O40" s="10">
        <v>9527</v>
      </c>
      <c r="P40" s="11">
        <f t="shared" si="6"/>
        <v>95270</v>
      </c>
      <c r="Q40" s="10">
        <f t="shared" si="7"/>
        <v>571620</v>
      </c>
      <c r="R40" s="10">
        <v>33471</v>
      </c>
      <c r="S40" s="11">
        <f t="shared" si="8"/>
        <v>334710</v>
      </c>
      <c r="T40" s="10">
        <f t="shared" si="9"/>
        <v>2008260</v>
      </c>
      <c r="U40" s="23">
        <v>12611</v>
      </c>
      <c r="V40" s="11">
        <f t="shared" si="10"/>
        <v>126110</v>
      </c>
      <c r="W40" s="10">
        <f t="shared" si="11"/>
        <v>756660</v>
      </c>
      <c r="X40" s="23">
        <v>8193</v>
      </c>
      <c r="Y40" s="11">
        <f t="shared" si="12"/>
        <v>81930</v>
      </c>
      <c r="Z40" s="10">
        <f t="shared" si="13"/>
        <v>491580</v>
      </c>
      <c r="AA40" s="23">
        <v>2858</v>
      </c>
      <c r="AB40" s="11">
        <f t="shared" si="14"/>
        <v>28580</v>
      </c>
      <c r="AC40" s="10">
        <f t="shared" si="15"/>
        <v>171480</v>
      </c>
      <c r="AD40" s="23">
        <v>7675</v>
      </c>
      <c r="AE40" s="11">
        <f t="shared" si="16"/>
        <v>76750</v>
      </c>
      <c r="AF40" s="10">
        <f t="shared" si="17"/>
        <v>460500</v>
      </c>
      <c r="AG40" s="23">
        <v>8091</v>
      </c>
      <c r="AH40" s="11">
        <f t="shared" si="18"/>
        <v>80910</v>
      </c>
      <c r="AI40" s="10">
        <f t="shared" si="19"/>
        <v>485460</v>
      </c>
      <c r="AJ40" s="23">
        <v>1839</v>
      </c>
      <c r="AK40" s="11">
        <f t="shared" si="20"/>
        <v>18390</v>
      </c>
      <c r="AL40" s="10">
        <v>110340</v>
      </c>
      <c r="AM40" s="23">
        <v>7837</v>
      </c>
      <c r="AN40" s="11">
        <f t="shared" si="21"/>
        <v>78370</v>
      </c>
      <c r="AO40" s="10">
        <f t="shared" si="22"/>
        <v>470220</v>
      </c>
      <c r="AP40" s="23">
        <v>9383</v>
      </c>
      <c r="AQ40" s="11">
        <f t="shared" si="23"/>
        <v>93830</v>
      </c>
      <c r="AR40" s="10">
        <f t="shared" si="24"/>
        <v>562980</v>
      </c>
      <c r="AS40" s="23">
        <v>8453</v>
      </c>
      <c r="AT40" s="11">
        <f t="shared" si="25"/>
        <v>84530</v>
      </c>
      <c r="AU40" s="10">
        <f t="shared" si="26"/>
        <v>507180</v>
      </c>
      <c r="AV40" s="23">
        <v>13927</v>
      </c>
      <c r="AW40" s="11">
        <f t="shared" si="27"/>
        <v>139270</v>
      </c>
      <c r="AX40" s="10">
        <f t="shared" si="28"/>
        <v>835620</v>
      </c>
      <c r="AY40" s="23">
        <v>4129</v>
      </c>
      <c r="AZ40" s="11">
        <f t="shared" si="29"/>
        <v>41290</v>
      </c>
      <c r="BA40" s="10">
        <f t="shared" si="30"/>
        <v>247740</v>
      </c>
      <c r="BB40" s="23">
        <v>14161.95</v>
      </c>
      <c r="BC40" s="11">
        <f t="shared" si="31"/>
        <v>141619.5</v>
      </c>
      <c r="BD40" s="10">
        <f t="shared" si="32"/>
        <v>849717</v>
      </c>
      <c r="BE40" s="23">
        <v>7454</v>
      </c>
      <c r="BF40" s="11">
        <f t="shared" si="33"/>
        <v>74540</v>
      </c>
      <c r="BG40" s="10">
        <f t="shared" si="34"/>
        <v>447240</v>
      </c>
      <c r="BH40" s="23">
        <v>9870</v>
      </c>
      <c r="BI40" s="11">
        <f t="shared" si="35"/>
        <v>98700</v>
      </c>
      <c r="BJ40" s="10">
        <f t="shared" si="36"/>
        <v>592200</v>
      </c>
      <c r="BK40" s="23">
        <v>13927</v>
      </c>
      <c r="BL40" s="11">
        <f t="shared" si="37"/>
        <v>139270</v>
      </c>
      <c r="BM40" s="10">
        <f t="shared" si="38"/>
        <v>835620</v>
      </c>
      <c r="BN40" s="23">
        <v>3923.2</v>
      </c>
      <c r="BO40" s="11">
        <f t="shared" si="39"/>
        <v>39232</v>
      </c>
      <c r="BP40" s="10">
        <f t="shared" si="40"/>
        <v>235392</v>
      </c>
      <c r="BQ40" s="23">
        <v>9845</v>
      </c>
      <c r="BR40" s="11">
        <f t="shared" si="41"/>
        <v>98450</v>
      </c>
      <c r="BS40" s="10">
        <f t="shared" si="42"/>
        <v>590700</v>
      </c>
    </row>
    <row r="41" spans="2:71" ht="18">
      <c r="B41" s="8">
        <v>38</v>
      </c>
      <c r="C41" s="9" t="s">
        <v>41</v>
      </c>
      <c r="D41" s="9">
        <v>15</v>
      </c>
      <c r="E41" s="9">
        <v>6</v>
      </c>
      <c r="F41" s="10">
        <v>6880</v>
      </c>
      <c r="G41" s="11">
        <f t="shared" si="0"/>
        <v>103200</v>
      </c>
      <c r="H41" s="10">
        <f t="shared" si="1"/>
        <v>619200</v>
      </c>
      <c r="I41" s="10">
        <v>6799</v>
      </c>
      <c r="J41" s="11">
        <f t="shared" si="2"/>
        <v>101985</v>
      </c>
      <c r="K41" s="10">
        <f t="shared" si="3"/>
        <v>611910</v>
      </c>
      <c r="L41" s="10">
        <v>6412</v>
      </c>
      <c r="M41" s="11">
        <f t="shared" si="4"/>
        <v>96180</v>
      </c>
      <c r="N41" s="10">
        <f t="shared" si="5"/>
        <v>577080</v>
      </c>
      <c r="O41" s="10">
        <v>8525</v>
      </c>
      <c r="P41" s="11">
        <f t="shared" si="6"/>
        <v>127875</v>
      </c>
      <c r="Q41" s="10">
        <f t="shared" si="7"/>
        <v>767250</v>
      </c>
      <c r="R41" s="10">
        <v>15744</v>
      </c>
      <c r="S41" s="11">
        <f t="shared" si="8"/>
        <v>236160</v>
      </c>
      <c r="T41" s="10">
        <f t="shared" si="9"/>
        <v>1416960</v>
      </c>
      <c r="U41" s="23">
        <v>8453</v>
      </c>
      <c r="V41" s="11">
        <f t="shared" si="10"/>
        <v>126795</v>
      </c>
      <c r="W41" s="10">
        <f t="shared" si="11"/>
        <v>760770</v>
      </c>
      <c r="X41" s="23">
        <v>8193</v>
      </c>
      <c r="Y41" s="11">
        <f t="shared" si="12"/>
        <v>122895</v>
      </c>
      <c r="Z41" s="10">
        <f t="shared" si="13"/>
        <v>737370</v>
      </c>
      <c r="AA41" s="23">
        <v>3244</v>
      </c>
      <c r="AB41" s="11">
        <f t="shared" si="14"/>
        <v>48660</v>
      </c>
      <c r="AC41" s="10">
        <f t="shared" si="15"/>
        <v>291960</v>
      </c>
      <c r="AD41" s="23">
        <v>6564</v>
      </c>
      <c r="AE41" s="11">
        <f t="shared" si="16"/>
        <v>98460</v>
      </c>
      <c r="AF41" s="10">
        <f t="shared" si="17"/>
        <v>590760</v>
      </c>
      <c r="AG41" s="23">
        <v>8141</v>
      </c>
      <c r="AH41" s="11">
        <f t="shared" si="18"/>
        <v>122115</v>
      </c>
      <c r="AI41" s="10">
        <f t="shared" si="19"/>
        <v>732690</v>
      </c>
      <c r="AJ41" s="23">
        <v>3872.26</v>
      </c>
      <c r="AK41" s="11">
        <f t="shared" si="20"/>
        <v>58083.9</v>
      </c>
      <c r="AL41" s="10">
        <v>348503.4</v>
      </c>
      <c r="AM41" s="23">
        <v>6353</v>
      </c>
      <c r="AN41" s="11">
        <f t="shared" si="21"/>
        <v>95295</v>
      </c>
      <c r="AO41" s="10">
        <f t="shared" si="22"/>
        <v>571770</v>
      </c>
      <c r="AP41" s="23">
        <v>8398</v>
      </c>
      <c r="AQ41" s="11">
        <f t="shared" si="23"/>
        <v>125970</v>
      </c>
      <c r="AR41" s="10">
        <f t="shared" si="24"/>
        <v>755820</v>
      </c>
      <c r="AS41" s="23">
        <v>6913</v>
      </c>
      <c r="AT41" s="11">
        <f t="shared" si="25"/>
        <v>103695</v>
      </c>
      <c r="AU41" s="10">
        <f t="shared" si="26"/>
        <v>622170</v>
      </c>
      <c r="AV41" s="23">
        <v>9268</v>
      </c>
      <c r="AW41" s="11">
        <f t="shared" si="27"/>
        <v>139020</v>
      </c>
      <c r="AX41" s="10">
        <f t="shared" si="28"/>
        <v>834120</v>
      </c>
      <c r="AY41" s="23">
        <v>6730</v>
      </c>
      <c r="AZ41" s="11">
        <f t="shared" si="29"/>
        <v>100950</v>
      </c>
      <c r="BA41" s="10">
        <f t="shared" si="30"/>
        <v>605700</v>
      </c>
      <c r="BB41" s="23">
        <v>8111.07</v>
      </c>
      <c r="BC41" s="11">
        <f t="shared" si="31"/>
        <v>121666.04999999999</v>
      </c>
      <c r="BD41" s="10">
        <f t="shared" si="32"/>
        <v>729996.29999999993</v>
      </c>
      <c r="BE41" s="23">
        <v>6672</v>
      </c>
      <c r="BF41" s="11">
        <f t="shared" si="33"/>
        <v>100080</v>
      </c>
      <c r="BG41" s="10">
        <f t="shared" si="34"/>
        <v>600480</v>
      </c>
      <c r="BH41" s="23">
        <v>8833</v>
      </c>
      <c r="BI41" s="11">
        <f t="shared" si="35"/>
        <v>132495</v>
      </c>
      <c r="BJ41" s="10">
        <f t="shared" si="36"/>
        <v>794970</v>
      </c>
      <c r="BK41" s="23">
        <v>6675</v>
      </c>
      <c r="BL41" s="11">
        <f t="shared" si="37"/>
        <v>100125</v>
      </c>
      <c r="BM41" s="10">
        <f t="shared" si="38"/>
        <v>600750</v>
      </c>
      <c r="BN41" s="23">
        <v>5190.3999999999996</v>
      </c>
      <c r="BO41" s="11">
        <f t="shared" si="39"/>
        <v>77856</v>
      </c>
      <c r="BP41" s="10">
        <f t="shared" si="40"/>
        <v>467136</v>
      </c>
      <c r="BQ41" s="23">
        <v>8818</v>
      </c>
      <c r="BR41" s="11">
        <f t="shared" si="41"/>
        <v>132270</v>
      </c>
      <c r="BS41" s="10">
        <f t="shared" si="42"/>
        <v>793620</v>
      </c>
    </row>
    <row r="42" spans="2:71" ht="18">
      <c r="B42" s="8">
        <v>39</v>
      </c>
      <c r="C42" s="9" t="s">
        <v>42</v>
      </c>
      <c r="D42" s="9">
        <v>30</v>
      </c>
      <c r="E42" s="9">
        <v>6</v>
      </c>
      <c r="F42" s="10">
        <v>18099</v>
      </c>
      <c r="G42" s="11">
        <f t="shared" si="0"/>
        <v>542970</v>
      </c>
      <c r="H42" s="10">
        <f t="shared" si="1"/>
        <v>3257820</v>
      </c>
      <c r="I42" s="10">
        <v>17885</v>
      </c>
      <c r="J42" s="11">
        <f t="shared" si="2"/>
        <v>536550</v>
      </c>
      <c r="K42" s="10">
        <f t="shared" si="3"/>
        <v>3219300</v>
      </c>
      <c r="L42" s="10">
        <v>11594</v>
      </c>
      <c r="M42" s="11">
        <f t="shared" si="4"/>
        <v>347820</v>
      </c>
      <c r="N42" s="10">
        <f t="shared" si="5"/>
        <v>2086920</v>
      </c>
      <c r="O42" s="10">
        <v>18269</v>
      </c>
      <c r="P42" s="11">
        <f t="shared" si="6"/>
        <v>548070</v>
      </c>
      <c r="Q42" s="10">
        <f t="shared" si="7"/>
        <v>3288420</v>
      </c>
      <c r="R42" s="10">
        <v>36101</v>
      </c>
      <c r="S42" s="11">
        <f t="shared" si="8"/>
        <v>1083030</v>
      </c>
      <c r="T42" s="10">
        <f t="shared" si="9"/>
        <v>6498180</v>
      </c>
      <c r="U42" s="23">
        <v>16515</v>
      </c>
      <c r="V42" s="11">
        <f t="shared" si="10"/>
        <v>495450</v>
      </c>
      <c r="W42" s="10">
        <f t="shared" si="11"/>
        <v>2972700</v>
      </c>
      <c r="X42" s="23">
        <v>23018</v>
      </c>
      <c r="Y42" s="11">
        <f t="shared" si="12"/>
        <v>690540</v>
      </c>
      <c r="Z42" s="10">
        <f t="shared" si="13"/>
        <v>4143240</v>
      </c>
      <c r="AA42" s="23">
        <v>11573</v>
      </c>
      <c r="AB42" s="11">
        <f t="shared" si="14"/>
        <v>347190</v>
      </c>
      <c r="AC42" s="10">
        <f t="shared" si="15"/>
        <v>2083140</v>
      </c>
      <c r="AD42" s="23">
        <v>13045</v>
      </c>
      <c r="AE42" s="11">
        <f t="shared" si="16"/>
        <v>391350</v>
      </c>
      <c r="AF42" s="10">
        <f t="shared" si="17"/>
        <v>2348100</v>
      </c>
      <c r="AG42" s="23">
        <v>17827</v>
      </c>
      <c r="AH42" s="11">
        <f t="shared" si="18"/>
        <v>534810</v>
      </c>
      <c r="AI42" s="10">
        <f t="shared" si="19"/>
        <v>3208860</v>
      </c>
      <c r="AJ42" s="23">
        <v>10460.1</v>
      </c>
      <c r="AK42" s="11">
        <f t="shared" si="20"/>
        <v>313803</v>
      </c>
      <c r="AL42" s="10">
        <v>1882818</v>
      </c>
      <c r="AM42" s="23">
        <v>14491</v>
      </c>
      <c r="AN42" s="11">
        <f t="shared" si="21"/>
        <v>434730</v>
      </c>
      <c r="AO42" s="10">
        <f t="shared" si="22"/>
        <v>2608380</v>
      </c>
      <c r="AP42" s="23">
        <v>17998</v>
      </c>
      <c r="AQ42" s="11">
        <f t="shared" si="23"/>
        <v>539940</v>
      </c>
      <c r="AR42" s="10">
        <f t="shared" si="24"/>
        <v>3239640</v>
      </c>
      <c r="AS42" s="23">
        <v>16482</v>
      </c>
      <c r="AT42" s="11">
        <f t="shared" si="25"/>
        <v>494460</v>
      </c>
      <c r="AU42" s="10">
        <f t="shared" si="26"/>
        <v>2966760</v>
      </c>
      <c r="AV42" s="23">
        <v>13927</v>
      </c>
      <c r="AW42" s="11">
        <f t="shared" si="27"/>
        <v>417810</v>
      </c>
      <c r="AX42" s="10">
        <f t="shared" si="28"/>
        <v>2506860</v>
      </c>
      <c r="AY42" s="23">
        <v>12874</v>
      </c>
      <c r="AZ42" s="11">
        <f t="shared" si="29"/>
        <v>386220</v>
      </c>
      <c r="BA42" s="10">
        <f t="shared" si="30"/>
        <v>2317320</v>
      </c>
      <c r="BB42" s="23">
        <v>27035.91</v>
      </c>
      <c r="BC42" s="11">
        <f t="shared" si="31"/>
        <v>811077.3</v>
      </c>
      <c r="BD42" s="10">
        <f t="shared" si="32"/>
        <v>4866463.8000000007</v>
      </c>
      <c r="BE42" s="23">
        <v>14298</v>
      </c>
      <c r="BF42" s="11">
        <f t="shared" si="33"/>
        <v>428940</v>
      </c>
      <c r="BG42" s="10">
        <f t="shared" si="34"/>
        <v>2573640</v>
      </c>
      <c r="BH42" s="23">
        <v>18925</v>
      </c>
      <c r="BI42" s="11">
        <f t="shared" si="35"/>
        <v>567750</v>
      </c>
      <c r="BJ42" s="10">
        <f t="shared" si="36"/>
        <v>3406500</v>
      </c>
      <c r="BK42" s="23">
        <v>16824</v>
      </c>
      <c r="BL42" s="11">
        <f t="shared" si="37"/>
        <v>504720</v>
      </c>
      <c r="BM42" s="10">
        <f t="shared" si="38"/>
        <v>3028320</v>
      </c>
      <c r="BN42" s="23">
        <v>14630</v>
      </c>
      <c r="BO42" s="11">
        <f t="shared" si="39"/>
        <v>438900</v>
      </c>
      <c r="BP42" s="10">
        <f t="shared" si="40"/>
        <v>2633400</v>
      </c>
      <c r="BQ42" s="23">
        <v>18882</v>
      </c>
      <c r="BR42" s="11">
        <f t="shared" si="41"/>
        <v>566460</v>
      </c>
      <c r="BS42" s="10">
        <f t="shared" si="42"/>
        <v>3398760</v>
      </c>
    </row>
    <row r="43" spans="2:71" ht="27">
      <c r="B43" s="8">
        <v>40</v>
      </c>
      <c r="C43" s="9" t="s">
        <v>43</v>
      </c>
      <c r="D43" s="9">
        <v>30</v>
      </c>
      <c r="E43" s="9">
        <v>6</v>
      </c>
      <c r="F43" s="10">
        <v>34177</v>
      </c>
      <c r="G43" s="11">
        <f t="shared" si="0"/>
        <v>1025310</v>
      </c>
      <c r="H43" s="10">
        <f t="shared" si="1"/>
        <v>6151860</v>
      </c>
      <c r="I43" s="10">
        <v>33773</v>
      </c>
      <c r="J43" s="11">
        <f t="shared" si="2"/>
        <v>1013190</v>
      </c>
      <c r="K43" s="10">
        <f t="shared" si="3"/>
        <v>6079140</v>
      </c>
      <c r="L43" s="10">
        <v>29402</v>
      </c>
      <c r="M43" s="11">
        <f t="shared" si="4"/>
        <v>882060</v>
      </c>
      <c r="N43" s="10">
        <f t="shared" si="5"/>
        <v>5292360</v>
      </c>
      <c r="O43" s="10">
        <v>40736</v>
      </c>
      <c r="P43" s="11">
        <f t="shared" si="6"/>
        <v>1222080</v>
      </c>
      <c r="Q43" s="10">
        <f t="shared" si="7"/>
        <v>7332480</v>
      </c>
      <c r="R43" s="10">
        <v>49595</v>
      </c>
      <c r="S43" s="11">
        <f t="shared" si="8"/>
        <v>1487850</v>
      </c>
      <c r="T43" s="10">
        <f t="shared" si="9"/>
        <v>8927100</v>
      </c>
      <c r="U43" s="23">
        <v>42915</v>
      </c>
      <c r="V43" s="11">
        <f t="shared" si="10"/>
        <v>1287450</v>
      </c>
      <c r="W43" s="10">
        <f t="shared" si="11"/>
        <v>7724700</v>
      </c>
      <c r="X43" s="23">
        <v>39404</v>
      </c>
      <c r="Y43" s="11">
        <f t="shared" si="12"/>
        <v>1182120</v>
      </c>
      <c r="Z43" s="10">
        <f t="shared" si="13"/>
        <v>7092720</v>
      </c>
      <c r="AA43" s="23">
        <v>14597</v>
      </c>
      <c r="AB43" s="11">
        <f t="shared" si="14"/>
        <v>437910</v>
      </c>
      <c r="AC43" s="10">
        <f t="shared" si="15"/>
        <v>2627460</v>
      </c>
      <c r="AD43" s="23">
        <v>45083</v>
      </c>
      <c r="AE43" s="11">
        <f t="shared" si="16"/>
        <v>1352490</v>
      </c>
      <c r="AF43" s="10">
        <f t="shared" si="17"/>
        <v>8114940</v>
      </c>
      <c r="AG43" s="23">
        <v>33214</v>
      </c>
      <c r="AH43" s="11">
        <f t="shared" si="18"/>
        <v>996420</v>
      </c>
      <c r="AI43" s="10">
        <f t="shared" si="19"/>
        <v>5978520</v>
      </c>
      <c r="AJ43" s="23">
        <v>17255</v>
      </c>
      <c r="AK43" s="11">
        <f t="shared" si="20"/>
        <v>517650</v>
      </c>
      <c r="AL43" s="10">
        <v>3105900</v>
      </c>
      <c r="AM43" s="23">
        <v>9096</v>
      </c>
      <c r="AN43" s="11">
        <f t="shared" si="21"/>
        <v>272880</v>
      </c>
      <c r="AO43" s="10">
        <f t="shared" si="22"/>
        <v>1637280</v>
      </c>
      <c r="AP43" s="23">
        <v>40125</v>
      </c>
      <c r="AQ43" s="11">
        <f t="shared" si="23"/>
        <v>1203750</v>
      </c>
      <c r="AR43" s="10">
        <f t="shared" si="24"/>
        <v>7222500</v>
      </c>
      <c r="AS43" s="23">
        <v>9623</v>
      </c>
      <c r="AT43" s="11">
        <f t="shared" si="25"/>
        <v>288690</v>
      </c>
      <c r="AU43" s="10">
        <f t="shared" si="26"/>
        <v>1732140</v>
      </c>
      <c r="AV43" s="23">
        <v>51997</v>
      </c>
      <c r="AW43" s="11">
        <f t="shared" si="27"/>
        <v>1559910</v>
      </c>
      <c r="AX43" s="10">
        <f t="shared" si="28"/>
        <v>9359460</v>
      </c>
      <c r="AY43" s="23">
        <v>21529</v>
      </c>
      <c r="AZ43" s="11">
        <f t="shared" si="29"/>
        <v>645870</v>
      </c>
      <c r="BA43" s="10">
        <f t="shared" si="30"/>
        <v>3875220</v>
      </c>
      <c r="BB43" s="23">
        <v>34374.78</v>
      </c>
      <c r="BC43" s="11">
        <f t="shared" si="31"/>
        <v>1031243.3999999999</v>
      </c>
      <c r="BD43" s="10">
        <f t="shared" si="32"/>
        <v>6187460.3999999994</v>
      </c>
      <c r="BE43" s="23">
        <v>31878</v>
      </c>
      <c r="BF43" s="11">
        <f t="shared" si="33"/>
        <v>956340</v>
      </c>
      <c r="BG43" s="10">
        <f t="shared" si="34"/>
        <v>5738040</v>
      </c>
      <c r="BH43" s="23">
        <v>42199</v>
      </c>
      <c r="BI43" s="11">
        <f t="shared" si="35"/>
        <v>1265970</v>
      </c>
      <c r="BJ43" s="10">
        <f t="shared" si="36"/>
        <v>7595820</v>
      </c>
      <c r="BK43" s="23">
        <v>26279</v>
      </c>
      <c r="BL43" s="11">
        <f t="shared" si="37"/>
        <v>788370</v>
      </c>
      <c r="BM43" s="10">
        <f t="shared" si="38"/>
        <v>4730220</v>
      </c>
      <c r="BN43" s="23">
        <v>3225.6</v>
      </c>
      <c r="BO43" s="11">
        <f t="shared" si="39"/>
        <v>96768</v>
      </c>
      <c r="BP43" s="10">
        <f t="shared" si="40"/>
        <v>580608</v>
      </c>
      <c r="BQ43" s="23">
        <v>42330</v>
      </c>
      <c r="BR43" s="11">
        <f t="shared" si="41"/>
        <v>1269900</v>
      </c>
      <c r="BS43" s="10">
        <f t="shared" si="42"/>
        <v>7619400</v>
      </c>
    </row>
    <row r="44" spans="2:71" ht="18">
      <c r="B44" s="8">
        <v>41</v>
      </c>
      <c r="C44" s="9" t="s">
        <v>44</v>
      </c>
      <c r="D44" s="9">
        <v>1</v>
      </c>
      <c r="E44" s="9">
        <v>6</v>
      </c>
      <c r="F44" s="10">
        <v>61206</v>
      </c>
      <c r="G44" s="11">
        <f t="shared" si="0"/>
        <v>61206</v>
      </c>
      <c r="H44" s="10">
        <f t="shared" si="1"/>
        <v>367236</v>
      </c>
      <c r="I44" s="10">
        <v>60483</v>
      </c>
      <c r="J44" s="11">
        <f t="shared" si="2"/>
        <v>60483</v>
      </c>
      <c r="K44" s="10">
        <f t="shared" si="3"/>
        <v>362898</v>
      </c>
      <c r="L44" s="10">
        <v>38836</v>
      </c>
      <c r="M44" s="11">
        <f t="shared" si="4"/>
        <v>38836</v>
      </c>
      <c r="N44" s="10">
        <f t="shared" si="5"/>
        <v>233016</v>
      </c>
      <c r="O44" s="10">
        <v>53591</v>
      </c>
      <c r="P44" s="11">
        <f t="shared" si="6"/>
        <v>53591</v>
      </c>
      <c r="Q44" s="10">
        <f t="shared" si="7"/>
        <v>321546</v>
      </c>
      <c r="R44" s="10">
        <v>62781</v>
      </c>
      <c r="S44" s="11">
        <f t="shared" si="8"/>
        <v>62781</v>
      </c>
      <c r="T44" s="10">
        <f t="shared" si="9"/>
        <v>376686</v>
      </c>
      <c r="U44" s="23">
        <v>65152</v>
      </c>
      <c r="V44" s="11">
        <f t="shared" si="10"/>
        <v>65152</v>
      </c>
      <c r="W44" s="10">
        <f t="shared" si="11"/>
        <v>390912</v>
      </c>
      <c r="X44" s="23">
        <v>55009</v>
      </c>
      <c r="Y44" s="11">
        <f t="shared" si="12"/>
        <v>55009</v>
      </c>
      <c r="Z44" s="10">
        <f t="shared" si="13"/>
        <v>330054</v>
      </c>
      <c r="AA44" s="23">
        <v>38697</v>
      </c>
      <c r="AB44" s="11">
        <f t="shared" si="14"/>
        <v>38697</v>
      </c>
      <c r="AC44" s="10">
        <f t="shared" si="15"/>
        <v>232182</v>
      </c>
      <c r="AD44" s="23">
        <v>59082</v>
      </c>
      <c r="AE44" s="11">
        <f t="shared" si="16"/>
        <v>59082</v>
      </c>
      <c r="AF44" s="10">
        <f t="shared" si="17"/>
        <v>354492</v>
      </c>
      <c r="AG44" s="23">
        <v>48889</v>
      </c>
      <c r="AH44" s="11">
        <f t="shared" si="18"/>
        <v>48889</v>
      </c>
      <c r="AI44" s="10">
        <f t="shared" si="19"/>
        <v>293334</v>
      </c>
      <c r="AJ44" s="23">
        <v>12484.5</v>
      </c>
      <c r="AK44" s="11">
        <f t="shared" si="20"/>
        <v>12484.5</v>
      </c>
      <c r="AL44" s="10">
        <v>74907</v>
      </c>
      <c r="AM44" s="23">
        <v>70871</v>
      </c>
      <c r="AN44" s="11">
        <f t="shared" si="21"/>
        <v>70871</v>
      </c>
      <c r="AO44" s="10">
        <f t="shared" si="22"/>
        <v>425226</v>
      </c>
      <c r="AP44" s="23">
        <v>52789</v>
      </c>
      <c r="AQ44" s="11">
        <f t="shared" si="23"/>
        <v>52789</v>
      </c>
      <c r="AR44" s="10">
        <f t="shared" si="24"/>
        <v>316734</v>
      </c>
      <c r="AS44" s="23">
        <v>52413</v>
      </c>
      <c r="AT44" s="11">
        <f t="shared" si="25"/>
        <v>52413</v>
      </c>
      <c r="AU44" s="10">
        <f t="shared" si="26"/>
        <v>314478</v>
      </c>
      <c r="AV44" s="23">
        <v>46604</v>
      </c>
      <c r="AW44" s="11">
        <f t="shared" si="27"/>
        <v>46604</v>
      </c>
      <c r="AX44" s="10">
        <f t="shared" si="28"/>
        <v>279624</v>
      </c>
      <c r="AY44" s="23">
        <v>38580</v>
      </c>
      <c r="AZ44" s="11">
        <f t="shared" si="29"/>
        <v>38580</v>
      </c>
      <c r="BA44" s="10">
        <f t="shared" si="30"/>
        <v>231480</v>
      </c>
      <c r="BB44" s="23">
        <v>68105.070000000007</v>
      </c>
      <c r="BC44" s="11">
        <f t="shared" si="31"/>
        <v>68105.070000000007</v>
      </c>
      <c r="BD44" s="10">
        <f t="shared" si="32"/>
        <v>408630.42000000004</v>
      </c>
      <c r="BE44" s="23">
        <v>41938</v>
      </c>
      <c r="BF44" s="11">
        <f t="shared" si="33"/>
        <v>41938</v>
      </c>
      <c r="BG44" s="10">
        <f t="shared" si="34"/>
        <v>251628</v>
      </c>
      <c r="BH44" s="23">
        <v>55518</v>
      </c>
      <c r="BI44" s="11">
        <f t="shared" si="35"/>
        <v>55518</v>
      </c>
      <c r="BJ44" s="10">
        <f t="shared" si="36"/>
        <v>333108</v>
      </c>
      <c r="BK44" s="23">
        <v>48768</v>
      </c>
      <c r="BL44" s="11">
        <f t="shared" si="37"/>
        <v>48768</v>
      </c>
      <c r="BM44" s="10">
        <f t="shared" si="38"/>
        <v>292608</v>
      </c>
      <c r="BN44" s="23">
        <v>26633.599999999999</v>
      </c>
      <c r="BO44" s="11">
        <f t="shared" si="39"/>
        <v>26633.599999999999</v>
      </c>
      <c r="BP44" s="10">
        <f t="shared" si="40"/>
        <v>159801.59999999998</v>
      </c>
      <c r="BQ44" s="23">
        <v>55712</v>
      </c>
      <c r="BR44" s="11">
        <f t="shared" si="41"/>
        <v>55712</v>
      </c>
      <c r="BS44" s="10">
        <f t="shared" si="42"/>
        <v>334272</v>
      </c>
    </row>
    <row r="45" spans="2:71" ht="27">
      <c r="B45" s="8">
        <v>42</v>
      </c>
      <c r="C45" s="9" t="s">
        <v>45</v>
      </c>
      <c r="D45" s="9">
        <v>1</v>
      </c>
      <c r="E45" s="9">
        <v>6</v>
      </c>
      <c r="F45" s="10">
        <v>3069</v>
      </c>
      <c r="G45" s="11">
        <f t="shared" si="0"/>
        <v>3069</v>
      </c>
      <c r="H45" s="10">
        <f t="shared" si="1"/>
        <v>18414</v>
      </c>
      <c r="I45" s="10">
        <v>3106</v>
      </c>
      <c r="J45" s="11">
        <f t="shared" si="2"/>
        <v>3106</v>
      </c>
      <c r="K45" s="10">
        <f t="shared" si="3"/>
        <v>18636</v>
      </c>
      <c r="L45" s="10">
        <v>3519</v>
      </c>
      <c r="M45" s="11">
        <f t="shared" si="4"/>
        <v>3519</v>
      </c>
      <c r="N45" s="10">
        <f t="shared" si="5"/>
        <v>21114</v>
      </c>
      <c r="O45" s="10">
        <v>5323</v>
      </c>
      <c r="P45" s="11">
        <f t="shared" si="6"/>
        <v>5323</v>
      </c>
      <c r="Q45" s="10">
        <f t="shared" si="7"/>
        <v>31938</v>
      </c>
      <c r="R45" s="10">
        <v>4610</v>
      </c>
      <c r="S45" s="11">
        <f t="shared" si="8"/>
        <v>4610</v>
      </c>
      <c r="T45" s="10">
        <f t="shared" si="9"/>
        <v>27660</v>
      </c>
      <c r="U45" s="23">
        <v>4123</v>
      </c>
      <c r="V45" s="11">
        <f t="shared" si="10"/>
        <v>4123</v>
      </c>
      <c r="W45" s="10">
        <f t="shared" si="11"/>
        <v>24738</v>
      </c>
      <c r="X45" s="23">
        <v>8063</v>
      </c>
      <c r="Y45" s="11">
        <f t="shared" si="12"/>
        <v>8063</v>
      </c>
      <c r="Z45" s="10">
        <f t="shared" si="13"/>
        <v>48378</v>
      </c>
      <c r="AA45" s="23">
        <v>4096</v>
      </c>
      <c r="AB45" s="11">
        <f t="shared" si="14"/>
        <v>4096</v>
      </c>
      <c r="AC45" s="10">
        <f t="shared" si="15"/>
        <v>24576</v>
      </c>
      <c r="AD45" s="23">
        <v>3001</v>
      </c>
      <c r="AE45" s="11">
        <f t="shared" si="16"/>
        <v>3001</v>
      </c>
      <c r="AF45" s="10">
        <f t="shared" si="17"/>
        <v>18006</v>
      </c>
      <c r="AG45" s="23">
        <v>3727</v>
      </c>
      <c r="AH45" s="11">
        <f t="shared" si="18"/>
        <v>3727</v>
      </c>
      <c r="AI45" s="10">
        <f t="shared" si="19"/>
        <v>22362</v>
      </c>
      <c r="AJ45" s="23">
        <v>2400.8000000000002</v>
      </c>
      <c r="AK45" s="11">
        <f t="shared" si="20"/>
        <v>2400.8000000000002</v>
      </c>
      <c r="AL45" s="10">
        <v>14404.800000000001</v>
      </c>
      <c r="AM45" s="23">
        <v>3681</v>
      </c>
      <c r="AN45" s="11">
        <f t="shared" si="21"/>
        <v>3681</v>
      </c>
      <c r="AO45" s="10">
        <f t="shared" si="22"/>
        <v>22086</v>
      </c>
      <c r="AP45" s="23">
        <v>5243</v>
      </c>
      <c r="AQ45" s="11">
        <f t="shared" si="23"/>
        <v>5243</v>
      </c>
      <c r="AR45" s="10">
        <f t="shared" si="24"/>
        <v>31458</v>
      </c>
      <c r="AS45" s="23">
        <v>4588</v>
      </c>
      <c r="AT45" s="11">
        <f t="shared" si="25"/>
        <v>4588</v>
      </c>
      <c r="AU45" s="10">
        <f t="shared" si="26"/>
        <v>27528</v>
      </c>
      <c r="AV45" s="23">
        <v>4642</v>
      </c>
      <c r="AW45" s="11">
        <f t="shared" si="27"/>
        <v>4642</v>
      </c>
      <c r="AX45" s="10">
        <f t="shared" si="28"/>
        <v>27852</v>
      </c>
      <c r="AY45" s="23">
        <v>3863</v>
      </c>
      <c r="AZ45" s="11">
        <f t="shared" si="29"/>
        <v>3863</v>
      </c>
      <c r="BA45" s="10">
        <f t="shared" si="30"/>
        <v>23178</v>
      </c>
      <c r="BB45" s="23">
        <v>2397.8000000000002</v>
      </c>
      <c r="BC45" s="11">
        <f t="shared" si="31"/>
        <v>2397.8000000000002</v>
      </c>
      <c r="BD45" s="10">
        <f t="shared" si="32"/>
        <v>14386.800000000001</v>
      </c>
      <c r="BE45" s="23">
        <v>4165</v>
      </c>
      <c r="BF45" s="11">
        <f t="shared" si="33"/>
        <v>4165</v>
      </c>
      <c r="BG45" s="10">
        <f t="shared" si="34"/>
        <v>24990</v>
      </c>
      <c r="BH45" s="23">
        <v>5514</v>
      </c>
      <c r="BI45" s="11">
        <f t="shared" si="35"/>
        <v>5514</v>
      </c>
      <c r="BJ45" s="10">
        <f t="shared" si="36"/>
        <v>33084</v>
      </c>
      <c r="BK45" s="23">
        <v>3706</v>
      </c>
      <c r="BL45" s="11">
        <f t="shared" si="37"/>
        <v>3706</v>
      </c>
      <c r="BM45" s="10">
        <f t="shared" si="38"/>
        <v>22236</v>
      </c>
      <c r="BN45" s="23">
        <v>4877</v>
      </c>
      <c r="BO45" s="11">
        <f t="shared" si="39"/>
        <v>4877</v>
      </c>
      <c r="BP45" s="10">
        <f t="shared" si="40"/>
        <v>29262</v>
      </c>
      <c r="BQ45" s="23">
        <v>5514</v>
      </c>
      <c r="BR45" s="11">
        <f t="shared" si="41"/>
        <v>5514</v>
      </c>
      <c r="BS45" s="10">
        <f t="shared" si="42"/>
        <v>33084</v>
      </c>
    </row>
    <row r="46" spans="2:71" ht="18">
      <c r="B46" s="8">
        <v>43</v>
      </c>
      <c r="C46" s="9" t="s">
        <v>46</v>
      </c>
      <c r="D46" s="9">
        <v>1</v>
      </c>
      <c r="E46" s="9">
        <v>6</v>
      </c>
      <c r="F46" s="10">
        <v>13522</v>
      </c>
      <c r="G46" s="11">
        <f t="shared" si="0"/>
        <v>13522</v>
      </c>
      <c r="H46" s="10">
        <f t="shared" si="1"/>
        <v>81132</v>
      </c>
      <c r="I46" s="10">
        <v>13363</v>
      </c>
      <c r="J46" s="11">
        <f t="shared" si="2"/>
        <v>13363</v>
      </c>
      <c r="K46" s="10">
        <f t="shared" si="3"/>
        <v>80178</v>
      </c>
      <c r="L46" s="10">
        <v>9864</v>
      </c>
      <c r="M46" s="11">
        <f t="shared" si="4"/>
        <v>9864</v>
      </c>
      <c r="N46" s="10">
        <f t="shared" si="5"/>
        <v>59184</v>
      </c>
      <c r="O46" s="10">
        <v>15967</v>
      </c>
      <c r="P46" s="11">
        <f t="shared" si="6"/>
        <v>15967</v>
      </c>
      <c r="Q46" s="10">
        <f t="shared" si="7"/>
        <v>95802</v>
      </c>
      <c r="R46" s="10">
        <v>25190</v>
      </c>
      <c r="S46" s="11">
        <f t="shared" si="8"/>
        <v>25190</v>
      </c>
      <c r="T46" s="10">
        <f t="shared" si="9"/>
        <v>151140</v>
      </c>
      <c r="U46" s="23">
        <v>17556</v>
      </c>
      <c r="V46" s="11">
        <f t="shared" si="10"/>
        <v>17556</v>
      </c>
      <c r="W46" s="10">
        <f t="shared" si="11"/>
        <v>105336</v>
      </c>
      <c r="X46" s="23">
        <v>15346</v>
      </c>
      <c r="Y46" s="11">
        <f t="shared" si="12"/>
        <v>15346</v>
      </c>
      <c r="Z46" s="10">
        <f t="shared" si="13"/>
        <v>92076</v>
      </c>
      <c r="AA46" s="23">
        <v>4867</v>
      </c>
      <c r="AB46" s="11">
        <f t="shared" si="14"/>
        <v>4867</v>
      </c>
      <c r="AC46" s="10">
        <f t="shared" si="15"/>
        <v>29202</v>
      </c>
      <c r="AD46" s="23">
        <v>9551</v>
      </c>
      <c r="AE46" s="11">
        <f t="shared" si="16"/>
        <v>9551</v>
      </c>
      <c r="AF46" s="10">
        <f t="shared" si="17"/>
        <v>57306</v>
      </c>
      <c r="AG46" s="23">
        <v>12247</v>
      </c>
      <c r="AH46" s="11">
        <f t="shared" si="18"/>
        <v>12247</v>
      </c>
      <c r="AI46" s="10">
        <f t="shared" si="19"/>
        <v>73482</v>
      </c>
      <c r="AJ46" s="23">
        <v>3893.6</v>
      </c>
      <c r="AK46" s="11">
        <f t="shared" si="20"/>
        <v>3893.6</v>
      </c>
      <c r="AL46" s="10">
        <v>23361.599999999999</v>
      </c>
      <c r="AM46" s="23">
        <v>11369</v>
      </c>
      <c r="AN46" s="11">
        <f t="shared" si="21"/>
        <v>11369</v>
      </c>
      <c r="AO46" s="10">
        <f t="shared" si="22"/>
        <v>68214</v>
      </c>
      <c r="AP46" s="23">
        <v>15728</v>
      </c>
      <c r="AQ46" s="11">
        <f t="shared" si="23"/>
        <v>15728</v>
      </c>
      <c r="AR46" s="10">
        <f t="shared" si="24"/>
        <v>94368</v>
      </c>
      <c r="AS46" s="23">
        <v>10977</v>
      </c>
      <c r="AT46" s="11">
        <f t="shared" si="25"/>
        <v>10977</v>
      </c>
      <c r="AU46" s="10">
        <f t="shared" si="26"/>
        <v>65862</v>
      </c>
      <c r="AV46" s="23">
        <v>28549</v>
      </c>
      <c r="AW46" s="11">
        <f t="shared" si="27"/>
        <v>28549</v>
      </c>
      <c r="AX46" s="10">
        <f t="shared" si="28"/>
        <v>171294</v>
      </c>
      <c r="AY46" s="23">
        <v>10772</v>
      </c>
      <c r="AZ46" s="11">
        <f t="shared" si="29"/>
        <v>10772</v>
      </c>
      <c r="BA46" s="10">
        <f t="shared" si="30"/>
        <v>64632</v>
      </c>
      <c r="BB46" s="23">
        <v>3888.73</v>
      </c>
      <c r="BC46" s="11">
        <f t="shared" si="31"/>
        <v>3888.73</v>
      </c>
      <c r="BD46" s="10">
        <f t="shared" si="32"/>
        <v>23332.38</v>
      </c>
      <c r="BE46" s="23">
        <v>12495</v>
      </c>
      <c r="BF46" s="11">
        <f t="shared" si="33"/>
        <v>12495</v>
      </c>
      <c r="BG46" s="10">
        <f t="shared" si="34"/>
        <v>74970</v>
      </c>
      <c r="BH46" s="23">
        <v>16542</v>
      </c>
      <c r="BI46" s="11">
        <f t="shared" si="35"/>
        <v>16542</v>
      </c>
      <c r="BJ46" s="10">
        <f t="shared" si="36"/>
        <v>99252</v>
      </c>
      <c r="BK46" s="23">
        <v>11828</v>
      </c>
      <c r="BL46" s="11">
        <f t="shared" si="37"/>
        <v>11828</v>
      </c>
      <c r="BM46" s="10">
        <f t="shared" si="38"/>
        <v>70968</v>
      </c>
      <c r="BN46" s="23">
        <v>7787.2</v>
      </c>
      <c r="BO46" s="11">
        <f t="shared" si="39"/>
        <v>7787.2</v>
      </c>
      <c r="BP46" s="10">
        <f t="shared" si="40"/>
        <v>46723.199999999997</v>
      </c>
      <c r="BQ46" s="23">
        <v>16490</v>
      </c>
      <c r="BR46" s="11">
        <f t="shared" si="41"/>
        <v>16490</v>
      </c>
      <c r="BS46" s="10">
        <f t="shared" si="42"/>
        <v>98940</v>
      </c>
    </row>
    <row r="47" spans="2:71" ht="18">
      <c r="B47" s="8">
        <v>44</v>
      </c>
      <c r="C47" s="9" t="s">
        <v>47</v>
      </c>
      <c r="D47" s="9">
        <v>4</v>
      </c>
      <c r="E47" s="9">
        <v>6</v>
      </c>
      <c r="F47" s="10">
        <v>38329</v>
      </c>
      <c r="G47" s="11">
        <f t="shared" si="0"/>
        <v>153316</v>
      </c>
      <c r="H47" s="10">
        <f t="shared" si="1"/>
        <v>919896</v>
      </c>
      <c r="I47" s="10">
        <v>37875</v>
      </c>
      <c r="J47" s="11">
        <f t="shared" si="2"/>
        <v>151500</v>
      </c>
      <c r="K47" s="10">
        <f t="shared" si="3"/>
        <v>909000</v>
      </c>
      <c r="L47" s="10">
        <v>20102</v>
      </c>
      <c r="M47" s="11">
        <f t="shared" si="4"/>
        <v>80408</v>
      </c>
      <c r="N47" s="10">
        <f t="shared" si="5"/>
        <v>482448</v>
      </c>
      <c r="O47" s="10">
        <v>31667</v>
      </c>
      <c r="P47" s="11">
        <f t="shared" si="6"/>
        <v>126668</v>
      </c>
      <c r="Q47" s="10">
        <f t="shared" si="7"/>
        <v>760008</v>
      </c>
      <c r="R47" s="10">
        <v>23616</v>
      </c>
      <c r="S47" s="11">
        <f t="shared" si="8"/>
        <v>94464</v>
      </c>
      <c r="T47" s="10">
        <f t="shared" si="9"/>
        <v>566784</v>
      </c>
      <c r="U47" s="23">
        <v>29520</v>
      </c>
      <c r="V47" s="11">
        <f t="shared" si="10"/>
        <v>118080</v>
      </c>
      <c r="W47" s="10">
        <f t="shared" si="11"/>
        <v>708480</v>
      </c>
      <c r="X47" s="23">
        <v>29390</v>
      </c>
      <c r="Y47" s="11">
        <f t="shared" si="12"/>
        <v>117560</v>
      </c>
      <c r="Z47" s="10">
        <f t="shared" si="13"/>
        <v>705360</v>
      </c>
      <c r="AA47" s="23">
        <v>6847</v>
      </c>
      <c r="AB47" s="11">
        <f t="shared" si="14"/>
        <v>27388</v>
      </c>
      <c r="AC47" s="10">
        <f t="shared" si="15"/>
        <v>164328</v>
      </c>
      <c r="AD47" s="23">
        <v>16616</v>
      </c>
      <c r="AE47" s="11">
        <f t="shared" si="16"/>
        <v>66464</v>
      </c>
      <c r="AF47" s="10">
        <f t="shared" si="17"/>
        <v>398784</v>
      </c>
      <c r="AG47" s="23">
        <v>31046</v>
      </c>
      <c r="AH47" s="11">
        <f t="shared" si="18"/>
        <v>124184</v>
      </c>
      <c r="AI47" s="10">
        <f t="shared" si="19"/>
        <v>745104</v>
      </c>
      <c r="AJ47" s="23">
        <v>5135.25</v>
      </c>
      <c r="AK47" s="11">
        <f t="shared" si="20"/>
        <v>20541</v>
      </c>
      <c r="AL47" s="10">
        <v>123246</v>
      </c>
      <c r="AM47" s="23">
        <v>23993</v>
      </c>
      <c r="AN47" s="11">
        <f t="shared" si="21"/>
        <v>95972</v>
      </c>
      <c r="AO47" s="10">
        <f t="shared" si="22"/>
        <v>575832</v>
      </c>
      <c r="AP47" s="23">
        <v>31194</v>
      </c>
      <c r="AQ47" s="11">
        <f t="shared" si="23"/>
        <v>124776</v>
      </c>
      <c r="AR47" s="10">
        <f t="shared" si="24"/>
        <v>748656</v>
      </c>
      <c r="AS47" s="23">
        <v>30876</v>
      </c>
      <c r="AT47" s="11">
        <f t="shared" si="25"/>
        <v>123504</v>
      </c>
      <c r="AU47" s="10">
        <f t="shared" si="26"/>
        <v>741024</v>
      </c>
      <c r="AV47" s="23">
        <v>24142</v>
      </c>
      <c r="AW47" s="11">
        <f t="shared" si="27"/>
        <v>96568</v>
      </c>
      <c r="AX47" s="10">
        <f t="shared" si="28"/>
        <v>579408</v>
      </c>
      <c r="AY47" s="23">
        <v>22459</v>
      </c>
      <c r="AZ47" s="11">
        <f t="shared" si="29"/>
        <v>89836</v>
      </c>
      <c r="BA47" s="10">
        <f t="shared" si="30"/>
        <v>539016</v>
      </c>
      <c r="BB47" s="23">
        <v>34760.879999999997</v>
      </c>
      <c r="BC47" s="11">
        <f t="shared" si="31"/>
        <v>139043.51999999999</v>
      </c>
      <c r="BD47" s="10">
        <f t="shared" si="32"/>
        <v>834261.11999999988</v>
      </c>
      <c r="BE47" s="23">
        <v>24782</v>
      </c>
      <c r="BF47" s="11">
        <f t="shared" si="33"/>
        <v>99128</v>
      </c>
      <c r="BG47" s="10">
        <f t="shared" si="34"/>
        <v>594768</v>
      </c>
      <c r="BH47" s="23">
        <v>32806</v>
      </c>
      <c r="BI47" s="11">
        <f t="shared" si="35"/>
        <v>131224</v>
      </c>
      <c r="BJ47" s="10">
        <f t="shared" si="36"/>
        <v>787344</v>
      </c>
      <c r="BK47" s="23">
        <v>29016</v>
      </c>
      <c r="BL47" s="11">
        <f t="shared" si="37"/>
        <v>116064</v>
      </c>
      <c r="BM47" s="10">
        <f t="shared" si="38"/>
        <v>696384</v>
      </c>
      <c r="BN47" s="23">
        <v>10955.2</v>
      </c>
      <c r="BO47" s="11">
        <f t="shared" si="39"/>
        <v>43820.800000000003</v>
      </c>
      <c r="BP47" s="10">
        <f t="shared" si="40"/>
        <v>262924.80000000005</v>
      </c>
      <c r="BQ47" s="23">
        <v>32823</v>
      </c>
      <c r="BR47" s="11">
        <f t="shared" si="41"/>
        <v>131292</v>
      </c>
      <c r="BS47" s="10">
        <f t="shared" si="42"/>
        <v>787752</v>
      </c>
    </row>
    <row r="48" spans="2:71" ht="27">
      <c r="B48" s="8">
        <v>45</v>
      </c>
      <c r="C48" s="9" t="s">
        <v>48</v>
      </c>
      <c r="D48" s="9">
        <v>4</v>
      </c>
      <c r="E48" s="9">
        <v>6</v>
      </c>
      <c r="F48" s="10">
        <v>5615</v>
      </c>
      <c r="G48" s="11">
        <f t="shared" si="0"/>
        <v>22460</v>
      </c>
      <c r="H48" s="10">
        <f t="shared" si="1"/>
        <v>134760</v>
      </c>
      <c r="I48" s="10">
        <v>5682</v>
      </c>
      <c r="J48" s="11">
        <f t="shared" si="2"/>
        <v>22728</v>
      </c>
      <c r="K48" s="10">
        <f t="shared" si="3"/>
        <v>136368</v>
      </c>
      <c r="L48" s="10">
        <v>4275</v>
      </c>
      <c r="M48" s="11">
        <f t="shared" si="4"/>
        <v>17100</v>
      </c>
      <c r="N48" s="10">
        <f t="shared" si="5"/>
        <v>102600</v>
      </c>
      <c r="O48" s="10">
        <v>7064</v>
      </c>
      <c r="P48" s="11">
        <f t="shared" si="6"/>
        <v>28256</v>
      </c>
      <c r="Q48" s="10">
        <f t="shared" si="7"/>
        <v>169536</v>
      </c>
      <c r="R48" s="10">
        <v>14753</v>
      </c>
      <c r="S48" s="11">
        <f t="shared" si="8"/>
        <v>59012</v>
      </c>
      <c r="T48" s="10">
        <f t="shared" si="9"/>
        <v>354072</v>
      </c>
      <c r="U48" s="23">
        <v>5787</v>
      </c>
      <c r="V48" s="11">
        <f t="shared" si="10"/>
        <v>23148</v>
      </c>
      <c r="W48" s="10">
        <f t="shared" si="11"/>
        <v>138888</v>
      </c>
      <c r="X48" s="23">
        <v>9364</v>
      </c>
      <c r="Y48" s="11">
        <f t="shared" si="12"/>
        <v>37456</v>
      </c>
      <c r="Z48" s="10">
        <f t="shared" si="13"/>
        <v>224736</v>
      </c>
      <c r="AA48" s="23">
        <v>2778</v>
      </c>
      <c r="AB48" s="11">
        <f t="shared" si="14"/>
        <v>11112</v>
      </c>
      <c r="AC48" s="10">
        <f t="shared" si="15"/>
        <v>66672</v>
      </c>
      <c r="AD48" s="23">
        <v>3757</v>
      </c>
      <c r="AE48" s="11">
        <f t="shared" si="16"/>
        <v>15028</v>
      </c>
      <c r="AF48" s="10">
        <f t="shared" si="17"/>
        <v>90168</v>
      </c>
      <c r="AG48" s="23">
        <v>6716</v>
      </c>
      <c r="AH48" s="11">
        <f t="shared" si="18"/>
        <v>26864</v>
      </c>
      <c r="AI48" s="10">
        <f t="shared" si="19"/>
        <v>161184</v>
      </c>
      <c r="AJ48" s="23">
        <v>2222.4</v>
      </c>
      <c r="AK48" s="11">
        <f t="shared" si="20"/>
        <v>8889.6</v>
      </c>
      <c r="AL48" s="10">
        <v>53337.600000000006</v>
      </c>
      <c r="AM48" s="23">
        <v>3976</v>
      </c>
      <c r="AN48" s="11">
        <f t="shared" si="21"/>
        <v>15904</v>
      </c>
      <c r="AO48" s="10">
        <f t="shared" si="22"/>
        <v>95424</v>
      </c>
      <c r="AP48" s="23">
        <v>6958</v>
      </c>
      <c r="AQ48" s="11">
        <f t="shared" si="23"/>
        <v>27832</v>
      </c>
      <c r="AR48" s="10">
        <f t="shared" si="24"/>
        <v>166992</v>
      </c>
      <c r="AS48" s="23">
        <v>6057</v>
      </c>
      <c r="AT48" s="11">
        <f t="shared" si="25"/>
        <v>24228</v>
      </c>
      <c r="AU48" s="10">
        <f t="shared" si="26"/>
        <v>145368</v>
      </c>
      <c r="AV48" s="23">
        <v>7410</v>
      </c>
      <c r="AW48" s="11">
        <f t="shared" si="27"/>
        <v>29640</v>
      </c>
      <c r="AX48" s="10">
        <f t="shared" si="28"/>
        <v>177840</v>
      </c>
      <c r="AY48" s="23">
        <v>5436</v>
      </c>
      <c r="AZ48" s="11">
        <f t="shared" si="29"/>
        <v>21744</v>
      </c>
      <c r="BA48" s="10">
        <f t="shared" si="30"/>
        <v>130464</v>
      </c>
      <c r="BB48" s="23">
        <v>2219.62</v>
      </c>
      <c r="BC48" s="11">
        <f t="shared" si="31"/>
        <v>8878.48</v>
      </c>
      <c r="BD48" s="10">
        <f t="shared" si="32"/>
        <v>53270.879999999997</v>
      </c>
      <c r="BE48" s="23">
        <v>5528</v>
      </c>
      <c r="BF48" s="11">
        <f t="shared" si="33"/>
        <v>22112</v>
      </c>
      <c r="BG48" s="10">
        <f t="shared" si="34"/>
        <v>132672</v>
      </c>
      <c r="BH48" s="23">
        <v>7319</v>
      </c>
      <c r="BI48" s="11">
        <f t="shared" si="35"/>
        <v>29276</v>
      </c>
      <c r="BJ48" s="10">
        <f t="shared" si="36"/>
        <v>175656</v>
      </c>
      <c r="BK48" s="23">
        <v>5770</v>
      </c>
      <c r="BL48" s="11">
        <f t="shared" si="37"/>
        <v>23080</v>
      </c>
      <c r="BM48" s="10">
        <f t="shared" si="38"/>
        <v>138480</v>
      </c>
      <c r="BN48" s="23">
        <v>4444.8</v>
      </c>
      <c r="BO48" s="11">
        <f t="shared" si="39"/>
        <v>17779.2</v>
      </c>
      <c r="BP48" s="10">
        <f t="shared" si="40"/>
        <v>106675.20000000001</v>
      </c>
      <c r="BQ48" s="23">
        <v>7335</v>
      </c>
      <c r="BR48" s="11">
        <f t="shared" si="41"/>
        <v>29340</v>
      </c>
      <c r="BS48" s="10">
        <f t="shared" si="42"/>
        <v>176040</v>
      </c>
    </row>
    <row r="49" spans="2:75">
      <c r="B49" s="8">
        <v>46</v>
      </c>
      <c r="C49" s="9" t="s">
        <v>49</v>
      </c>
      <c r="D49" s="9">
        <v>4</v>
      </c>
      <c r="E49" s="9">
        <v>6</v>
      </c>
      <c r="F49" s="10">
        <v>9255</v>
      </c>
      <c r="G49" s="11">
        <f t="shared" si="0"/>
        <v>37020</v>
      </c>
      <c r="H49" s="10">
        <f t="shared" si="1"/>
        <v>222120</v>
      </c>
      <c r="I49" s="10">
        <v>9146</v>
      </c>
      <c r="J49" s="11">
        <f t="shared" si="2"/>
        <v>36584</v>
      </c>
      <c r="K49" s="10">
        <f t="shared" si="3"/>
        <v>219504</v>
      </c>
      <c r="L49" s="10">
        <v>29780</v>
      </c>
      <c r="M49" s="11">
        <f t="shared" si="4"/>
        <v>119120</v>
      </c>
      <c r="N49" s="10">
        <f t="shared" si="5"/>
        <v>714720</v>
      </c>
      <c r="O49" s="10">
        <v>10235</v>
      </c>
      <c r="P49" s="11">
        <f t="shared" si="6"/>
        <v>40940</v>
      </c>
      <c r="Q49" s="10">
        <f t="shared" si="7"/>
        <v>245640</v>
      </c>
      <c r="R49" s="10">
        <v>32087</v>
      </c>
      <c r="S49" s="11">
        <f t="shared" si="8"/>
        <v>128348</v>
      </c>
      <c r="T49" s="10">
        <f t="shared" si="9"/>
        <v>770088</v>
      </c>
      <c r="U49" s="23">
        <v>9884</v>
      </c>
      <c r="V49" s="11">
        <f t="shared" si="10"/>
        <v>39536</v>
      </c>
      <c r="W49" s="10">
        <f t="shared" si="11"/>
        <v>237216</v>
      </c>
      <c r="X49" s="23">
        <v>15736</v>
      </c>
      <c r="Y49" s="11">
        <f t="shared" si="12"/>
        <v>62944</v>
      </c>
      <c r="Z49" s="10">
        <f t="shared" si="13"/>
        <v>377664</v>
      </c>
      <c r="AA49" s="23">
        <v>4871</v>
      </c>
      <c r="AB49" s="11">
        <f t="shared" si="14"/>
        <v>19484</v>
      </c>
      <c r="AC49" s="10">
        <f t="shared" si="15"/>
        <v>116904</v>
      </c>
      <c r="AD49" s="23">
        <v>7544</v>
      </c>
      <c r="AE49" s="11">
        <f t="shared" si="16"/>
        <v>30176</v>
      </c>
      <c r="AF49" s="10">
        <f t="shared" si="17"/>
        <v>181056</v>
      </c>
      <c r="AG49" s="23">
        <v>9969</v>
      </c>
      <c r="AH49" s="11">
        <f t="shared" si="18"/>
        <v>39876</v>
      </c>
      <c r="AI49" s="10">
        <f t="shared" si="19"/>
        <v>239256</v>
      </c>
      <c r="AJ49" s="23">
        <v>3048.8</v>
      </c>
      <c r="AK49" s="11">
        <f t="shared" si="20"/>
        <v>12195.2</v>
      </c>
      <c r="AL49" s="10">
        <v>73171.200000000012</v>
      </c>
      <c r="AM49" s="23">
        <v>3811</v>
      </c>
      <c r="AN49" s="11">
        <f t="shared" si="21"/>
        <v>15244</v>
      </c>
      <c r="AO49" s="10">
        <f t="shared" si="22"/>
        <v>91464</v>
      </c>
      <c r="AP49" s="23">
        <v>10081</v>
      </c>
      <c r="AQ49" s="11">
        <f t="shared" si="23"/>
        <v>40324</v>
      </c>
      <c r="AR49" s="10">
        <f t="shared" si="24"/>
        <v>241944</v>
      </c>
      <c r="AS49" s="23">
        <v>8279</v>
      </c>
      <c r="AT49" s="11">
        <f t="shared" si="25"/>
        <v>33116</v>
      </c>
      <c r="AU49" s="10">
        <f t="shared" si="26"/>
        <v>198696</v>
      </c>
      <c r="AV49" s="23">
        <v>14193</v>
      </c>
      <c r="AW49" s="11">
        <f t="shared" si="27"/>
        <v>56772</v>
      </c>
      <c r="AX49" s="10">
        <f t="shared" si="28"/>
        <v>340632</v>
      </c>
      <c r="AY49" s="23">
        <v>6866</v>
      </c>
      <c r="AZ49" s="11">
        <f t="shared" si="29"/>
        <v>27464</v>
      </c>
      <c r="BA49" s="10">
        <f t="shared" si="30"/>
        <v>164784</v>
      </c>
      <c r="BB49" s="23">
        <v>3044.99</v>
      </c>
      <c r="BC49" s="11">
        <f t="shared" si="31"/>
        <v>12179.96</v>
      </c>
      <c r="BD49" s="10">
        <f t="shared" si="32"/>
        <v>73079.759999999995</v>
      </c>
      <c r="BE49" s="23">
        <v>6630</v>
      </c>
      <c r="BF49" s="11">
        <f t="shared" si="33"/>
        <v>26520</v>
      </c>
      <c r="BG49" s="10">
        <f t="shared" si="34"/>
        <v>159120</v>
      </c>
      <c r="BH49" s="23">
        <v>10603</v>
      </c>
      <c r="BI49" s="11">
        <f t="shared" si="35"/>
        <v>42412</v>
      </c>
      <c r="BJ49" s="10">
        <f t="shared" si="36"/>
        <v>254472</v>
      </c>
      <c r="BK49" s="23">
        <v>5881</v>
      </c>
      <c r="BL49" s="11">
        <f t="shared" si="37"/>
        <v>23524</v>
      </c>
      <c r="BM49" s="10">
        <f t="shared" si="38"/>
        <v>141144</v>
      </c>
      <c r="BN49" s="23">
        <v>6097.6</v>
      </c>
      <c r="BO49" s="11">
        <f t="shared" si="39"/>
        <v>24390.400000000001</v>
      </c>
      <c r="BP49" s="10">
        <f t="shared" si="40"/>
        <v>146342.40000000002</v>
      </c>
      <c r="BQ49" s="23">
        <v>10613</v>
      </c>
      <c r="BR49" s="11">
        <f t="shared" si="41"/>
        <v>42452</v>
      </c>
      <c r="BS49" s="10">
        <f t="shared" si="42"/>
        <v>254712</v>
      </c>
    </row>
    <row r="50" spans="2:75" ht="27">
      <c r="B50" s="8">
        <v>47</v>
      </c>
      <c r="C50" s="9" t="s">
        <v>50</v>
      </c>
      <c r="D50" s="9">
        <v>0.56999999999999995</v>
      </c>
      <c r="E50" s="9">
        <v>6</v>
      </c>
      <c r="F50" s="10">
        <v>12204</v>
      </c>
      <c r="G50" s="11">
        <f t="shared" si="0"/>
        <v>6956.28</v>
      </c>
      <c r="H50" s="10">
        <f t="shared" si="1"/>
        <v>41737.68</v>
      </c>
      <c r="I50" s="10">
        <v>13947</v>
      </c>
      <c r="J50" s="11">
        <f t="shared" si="2"/>
        <v>7949.7899999999991</v>
      </c>
      <c r="K50" s="10">
        <f t="shared" si="3"/>
        <v>47698.739999999991</v>
      </c>
      <c r="L50" s="10">
        <v>377002</v>
      </c>
      <c r="M50" s="11">
        <f t="shared" si="4"/>
        <v>214891.13999999998</v>
      </c>
      <c r="N50" s="10">
        <f t="shared" si="5"/>
        <v>1289346.8399999999</v>
      </c>
      <c r="O50" s="10">
        <v>531031</v>
      </c>
      <c r="P50" s="11">
        <f t="shared" si="6"/>
        <v>302687.67</v>
      </c>
      <c r="Q50" s="10">
        <f t="shared" si="7"/>
        <v>1816126.02</v>
      </c>
      <c r="R50" s="10">
        <v>934829</v>
      </c>
      <c r="S50" s="11">
        <f t="shared" si="8"/>
        <v>532852.52999999991</v>
      </c>
      <c r="T50" s="10">
        <f t="shared" si="9"/>
        <v>3197115.1799999997</v>
      </c>
      <c r="U50" s="23">
        <v>379369</v>
      </c>
      <c r="V50" s="11">
        <f t="shared" si="10"/>
        <v>216240.33</v>
      </c>
      <c r="W50" s="10">
        <f t="shared" si="11"/>
        <v>1297441.98</v>
      </c>
      <c r="X50" s="23">
        <v>457631</v>
      </c>
      <c r="Y50" s="11">
        <f t="shared" si="12"/>
        <v>260849.66999999998</v>
      </c>
      <c r="Z50" s="10">
        <f t="shared" si="13"/>
        <v>1565098.02</v>
      </c>
      <c r="AA50" s="23">
        <v>284409</v>
      </c>
      <c r="AB50" s="11">
        <f t="shared" si="14"/>
        <v>162113.12999999998</v>
      </c>
      <c r="AC50" s="10">
        <f t="shared" si="15"/>
        <v>972678.7799999998</v>
      </c>
      <c r="AD50" s="23">
        <v>329016</v>
      </c>
      <c r="AE50" s="11">
        <f t="shared" si="16"/>
        <v>187539.12</v>
      </c>
      <c r="AF50" s="10">
        <f t="shared" si="17"/>
        <v>1125234.72</v>
      </c>
      <c r="AG50" s="23">
        <v>393830</v>
      </c>
      <c r="AH50" s="11">
        <f t="shared" si="18"/>
        <v>224483.09999999998</v>
      </c>
      <c r="AI50" s="10">
        <f t="shared" si="19"/>
        <v>1346898.5999999999</v>
      </c>
      <c r="AJ50" s="23">
        <v>9763.2000000000007</v>
      </c>
      <c r="AK50" s="11">
        <f t="shared" si="20"/>
        <v>5565.0240000000003</v>
      </c>
      <c r="AL50" s="10">
        <v>33390.120000000003</v>
      </c>
      <c r="AM50" s="23">
        <v>624219</v>
      </c>
      <c r="AN50" s="11">
        <f t="shared" si="21"/>
        <v>355804.82999999996</v>
      </c>
      <c r="AO50" s="10">
        <f t="shared" si="22"/>
        <v>2134828.9799999995</v>
      </c>
      <c r="AP50" s="23">
        <v>523095</v>
      </c>
      <c r="AQ50" s="11">
        <f t="shared" si="23"/>
        <v>298164.14999999997</v>
      </c>
      <c r="AR50" s="10">
        <f t="shared" si="24"/>
        <v>1788984.9</v>
      </c>
      <c r="AS50" s="23">
        <v>363998</v>
      </c>
      <c r="AT50" s="11">
        <f t="shared" si="25"/>
        <v>207478.86</v>
      </c>
      <c r="AU50" s="10">
        <f t="shared" si="26"/>
        <v>1244873.1599999999</v>
      </c>
      <c r="AV50" s="23">
        <v>560791</v>
      </c>
      <c r="AW50" s="11">
        <f t="shared" si="27"/>
        <v>319650.87</v>
      </c>
      <c r="AX50" s="10">
        <f t="shared" si="28"/>
        <v>1917905.22</v>
      </c>
      <c r="AY50" s="23">
        <v>360630</v>
      </c>
      <c r="AZ50" s="11">
        <f t="shared" si="29"/>
        <v>205559.09999999998</v>
      </c>
      <c r="BA50" s="10">
        <f t="shared" si="30"/>
        <v>1233354.5999999999</v>
      </c>
      <c r="BB50" s="23">
        <v>9750.99</v>
      </c>
      <c r="BC50" s="11">
        <f t="shared" si="31"/>
        <v>5558.0642999999991</v>
      </c>
      <c r="BD50" s="10">
        <f t="shared" si="32"/>
        <v>33348.385799999996</v>
      </c>
      <c r="BE50" s="23">
        <v>343968</v>
      </c>
      <c r="BF50" s="11">
        <f t="shared" si="33"/>
        <v>196061.75999999998</v>
      </c>
      <c r="BG50" s="10">
        <f t="shared" si="34"/>
        <v>1176370.5599999998</v>
      </c>
      <c r="BH50" s="23">
        <v>550129</v>
      </c>
      <c r="BI50" s="11">
        <f t="shared" si="35"/>
        <v>313573.52999999997</v>
      </c>
      <c r="BJ50" s="10">
        <f t="shared" si="36"/>
        <v>1881441.1799999997</v>
      </c>
      <c r="BK50" s="23">
        <v>413415</v>
      </c>
      <c r="BL50" s="11">
        <f t="shared" si="37"/>
        <v>235646.55</v>
      </c>
      <c r="BM50" s="10">
        <f t="shared" si="38"/>
        <v>1413879.2999999998</v>
      </c>
      <c r="BN50" s="23">
        <v>19526.400000000001</v>
      </c>
      <c r="BO50" s="11">
        <f t="shared" si="39"/>
        <v>11130.048000000001</v>
      </c>
      <c r="BP50" s="10">
        <f t="shared" si="40"/>
        <v>66780.288</v>
      </c>
      <c r="BQ50" s="23">
        <v>548324</v>
      </c>
      <c r="BR50" s="11">
        <f t="shared" si="41"/>
        <v>312544.68</v>
      </c>
      <c r="BS50" s="10">
        <f t="shared" si="42"/>
        <v>1875268.08</v>
      </c>
    </row>
    <row r="51" spans="2:75" ht="27">
      <c r="B51" s="8">
        <v>48</v>
      </c>
      <c r="C51" s="9" t="s">
        <v>51</v>
      </c>
      <c r="D51" s="9">
        <v>0.56999999999999995</v>
      </c>
      <c r="E51" s="9">
        <v>6</v>
      </c>
      <c r="F51" s="10">
        <v>25012</v>
      </c>
      <c r="G51" s="11">
        <f t="shared" si="0"/>
        <v>14256.839999999998</v>
      </c>
      <c r="H51" s="10">
        <f t="shared" si="1"/>
        <v>85541.04</v>
      </c>
      <c r="I51" s="10">
        <v>28585</v>
      </c>
      <c r="J51" s="11">
        <f t="shared" si="2"/>
        <v>16293.449999999999</v>
      </c>
      <c r="K51" s="10">
        <f t="shared" si="3"/>
        <v>97760.7</v>
      </c>
      <c r="L51" s="10">
        <v>1150904</v>
      </c>
      <c r="M51" s="11">
        <f t="shared" si="4"/>
        <v>656015.27999999991</v>
      </c>
      <c r="N51" s="10">
        <f t="shared" si="5"/>
        <v>3936091.6799999997</v>
      </c>
      <c r="O51" s="10">
        <v>1047446</v>
      </c>
      <c r="P51" s="11">
        <f t="shared" si="6"/>
        <v>597044.22</v>
      </c>
      <c r="Q51" s="10">
        <f t="shared" si="7"/>
        <v>3582265.32</v>
      </c>
      <c r="R51" s="10">
        <v>1869656</v>
      </c>
      <c r="S51" s="11">
        <f t="shared" si="8"/>
        <v>1065703.92</v>
      </c>
      <c r="T51" s="10">
        <f t="shared" si="9"/>
        <v>6394223.5199999996</v>
      </c>
      <c r="U51" s="23">
        <v>823189</v>
      </c>
      <c r="V51" s="11">
        <f t="shared" si="10"/>
        <v>469217.73</v>
      </c>
      <c r="W51" s="10">
        <f t="shared" si="11"/>
        <v>2815306.38</v>
      </c>
      <c r="X51" s="23">
        <v>888992</v>
      </c>
      <c r="Y51" s="11">
        <f t="shared" si="12"/>
        <v>506725.43999999994</v>
      </c>
      <c r="Z51" s="10">
        <f t="shared" si="13"/>
        <v>3040352.6399999997</v>
      </c>
      <c r="AA51" s="23">
        <v>371778</v>
      </c>
      <c r="AB51" s="11">
        <f t="shared" si="14"/>
        <v>211913.46</v>
      </c>
      <c r="AC51" s="10">
        <f t="shared" si="15"/>
        <v>1271480.76</v>
      </c>
      <c r="AD51" s="23">
        <v>557753</v>
      </c>
      <c r="AE51" s="11">
        <f t="shared" si="16"/>
        <v>317919.20999999996</v>
      </c>
      <c r="AF51" s="10">
        <f t="shared" si="17"/>
        <v>1907515.2599999998</v>
      </c>
      <c r="AG51" s="23">
        <v>828165</v>
      </c>
      <c r="AH51" s="11">
        <f t="shared" si="18"/>
        <v>472054.05</v>
      </c>
      <c r="AI51" s="10">
        <f t="shared" si="19"/>
        <v>2832324.3</v>
      </c>
      <c r="AJ51" s="23">
        <v>20009.599999999999</v>
      </c>
      <c r="AK51" s="11">
        <f t="shared" si="20"/>
        <v>11405.471999999998</v>
      </c>
      <c r="AL51" s="10">
        <v>68432.819999999992</v>
      </c>
      <c r="AM51" s="23">
        <v>864544</v>
      </c>
      <c r="AN51" s="11">
        <f t="shared" si="21"/>
        <v>492790.07999999996</v>
      </c>
      <c r="AO51" s="10">
        <f t="shared" si="22"/>
        <v>2956740.4799999995</v>
      </c>
      <c r="AP51" s="23">
        <v>1031794</v>
      </c>
      <c r="AQ51" s="11">
        <f t="shared" si="23"/>
        <v>588122.57999999996</v>
      </c>
      <c r="AR51" s="10">
        <f t="shared" si="24"/>
        <v>3528735.4799999995</v>
      </c>
      <c r="AS51" s="23">
        <v>650228</v>
      </c>
      <c r="AT51" s="11">
        <f t="shared" si="25"/>
        <v>370629.95999999996</v>
      </c>
      <c r="AU51" s="10">
        <f t="shared" si="26"/>
        <v>2223779.7599999998</v>
      </c>
      <c r="AV51" s="23">
        <v>541640</v>
      </c>
      <c r="AW51" s="11">
        <f t="shared" si="27"/>
        <v>308734.8</v>
      </c>
      <c r="AX51" s="10">
        <f t="shared" si="28"/>
        <v>1852408.7999999998</v>
      </c>
      <c r="AY51" s="23">
        <v>1045828</v>
      </c>
      <c r="AZ51" s="11">
        <f t="shared" si="29"/>
        <v>596121.96</v>
      </c>
      <c r="BA51" s="10">
        <f t="shared" si="30"/>
        <v>3576731.76</v>
      </c>
      <c r="BB51" s="23">
        <v>19984.59</v>
      </c>
      <c r="BC51" s="11">
        <f t="shared" si="31"/>
        <v>11391.216299999998</v>
      </c>
      <c r="BD51" s="10">
        <f t="shared" si="32"/>
        <v>68347.297799999986</v>
      </c>
      <c r="BE51" s="23">
        <v>678467</v>
      </c>
      <c r="BF51" s="11">
        <f t="shared" si="33"/>
        <v>386726.18999999994</v>
      </c>
      <c r="BG51" s="10">
        <f t="shared" si="34"/>
        <v>2320357.1399999997</v>
      </c>
      <c r="BH51" s="23">
        <v>1085116</v>
      </c>
      <c r="BI51" s="11">
        <f t="shared" si="35"/>
        <v>618516.12</v>
      </c>
      <c r="BJ51" s="10">
        <f t="shared" si="36"/>
        <v>3711096.7199999997</v>
      </c>
      <c r="BK51" s="23">
        <v>1119609</v>
      </c>
      <c r="BL51" s="11">
        <f t="shared" si="37"/>
        <v>638177.12999999989</v>
      </c>
      <c r="BM51" s="10">
        <f t="shared" si="38"/>
        <v>3829062.7799999993</v>
      </c>
      <c r="BN51" s="23">
        <v>40019.199999999997</v>
      </c>
      <c r="BO51" s="11">
        <f t="shared" si="39"/>
        <v>22810.943999999996</v>
      </c>
      <c r="BP51" s="10">
        <f t="shared" si="40"/>
        <v>136865.66399999999</v>
      </c>
      <c r="BQ51" s="23">
        <v>1084983</v>
      </c>
      <c r="BR51" s="11">
        <f t="shared" si="41"/>
        <v>618440.30999999994</v>
      </c>
      <c r="BS51" s="10">
        <f t="shared" si="42"/>
        <v>3710641.8599999994</v>
      </c>
    </row>
    <row r="52" spans="2:75" ht="18">
      <c r="B52" s="8">
        <v>49</v>
      </c>
      <c r="C52" s="9" t="s">
        <v>52</v>
      </c>
      <c r="D52" s="8">
        <v>2</v>
      </c>
      <c r="E52" s="8">
        <v>6</v>
      </c>
      <c r="F52" s="10">
        <v>554</v>
      </c>
      <c r="G52" s="11">
        <f t="shared" si="0"/>
        <v>1108</v>
      </c>
      <c r="H52" s="10">
        <f t="shared" si="1"/>
        <v>6648</v>
      </c>
      <c r="I52" s="10">
        <v>633</v>
      </c>
      <c r="J52" s="11">
        <f t="shared" si="2"/>
        <v>1266</v>
      </c>
      <c r="K52" s="10">
        <f t="shared" si="3"/>
        <v>7596</v>
      </c>
      <c r="L52" s="10">
        <v>19377</v>
      </c>
      <c r="M52" s="11">
        <f t="shared" si="4"/>
        <v>38754</v>
      </c>
      <c r="N52" s="10">
        <f t="shared" si="5"/>
        <v>232524</v>
      </c>
      <c r="O52" s="10">
        <v>34102</v>
      </c>
      <c r="P52" s="11">
        <f t="shared" si="6"/>
        <v>68204</v>
      </c>
      <c r="Q52" s="10">
        <f t="shared" si="7"/>
        <v>409224</v>
      </c>
      <c r="R52" s="10">
        <v>73766</v>
      </c>
      <c r="S52" s="11">
        <f t="shared" si="8"/>
        <v>147532</v>
      </c>
      <c r="T52" s="10">
        <f t="shared" si="9"/>
        <v>885192</v>
      </c>
      <c r="U52" s="23">
        <v>26790</v>
      </c>
      <c r="V52" s="11">
        <f t="shared" si="10"/>
        <v>53580</v>
      </c>
      <c r="W52" s="10">
        <f t="shared" si="11"/>
        <v>321480</v>
      </c>
      <c r="X52" s="23">
        <v>40965</v>
      </c>
      <c r="Y52" s="11">
        <f t="shared" si="12"/>
        <v>81930</v>
      </c>
      <c r="Z52" s="10">
        <f t="shared" si="13"/>
        <v>491580</v>
      </c>
      <c r="AA52" s="23">
        <v>15845</v>
      </c>
      <c r="AB52" s="11">
        <f t="shared" si="14"/>
        <v>31690</v>
      </c>
      <c r="AC52" s="10">
        <f t="shared" si="15"/>
        <v>190140</v>
      </c>
      <c r="AD52" s="23">
        <v>25750</v>
      </c>
      <c r="AE52" s="11">
        <f t="shared" si="16"/>
        <v>51500</v>
      </c>
      <c r="AF52" s="10">
        <f t="shared" si="17"/>
        <v>309000</v>
      </c>
      <c r="AG52" s="23">
        <v>24246</v>
      </c>
      <c r="AH52" s="11">
        <f t="shared" si="18"/>
        <v>48492</v>
      </c>
      <c r="AI52" s="10">
        <f t="shared" si="19"/>
        <v>290952</v>
      </c>
      <c r="AJ52" s="23">
        <v>443.2</v>
      </c>
      <c r="AK52" s="11">
        <f t="shared" si="20"/>
        <v>886.4</v>
      </c>
      <c r="AL52" s="10">
        <v>5318.4</v>
      </c>
      <c r="AM52" s="23">
        <v>53059</v>
      </c>
      <c r="AN52" s="11">
        <f t="shared" si="21"/>
        <v>106118</v>
      </c>
      <c r="AO52" s="10">
        <f t="shared" si="22"/>
        <v>636708</v>
      </c>
      <c r="AP52" s="23">
        <v>33594</v>
      </c>
      <c r="AQ52" s="11">
        <f t="shared" si="23"/>
        <v>67188</v>
      </c>
      <c r="AR52" s="10">
        <f t="shared" si="24"/>
        <v>403128</v>
      </c>
      <c r="AS52" s="23">
        <v>5569</v>
      </c>
      <c r="AT52" s="11">
        <f t="shared" si="25"/>
        <v>11138</v>
      </c>
      <c r="AU52" s="10">
        <f t="shared" si="26"/>
        <v>66828</v>
      </c>
      <c r="AV52" s="23">
        <v>36755</v>
      </c>
      <c r="AW52" s="11">
        <f t="shared" si="27"/>
        <v>73510</v>
      </c>
      <c r="AX52" s="10">
        <f t="shared" si="28"/>
        <v>441060</v>
      </c>
      <c r="AY52" s="23">
        <v>56685</v>
      </c>
      <c r="AZ52" s="11">
        <f t="shared" si="29"/>
        <v>113370</v>
      </c>
      <c r="BA52" s="10">
        <f t="shared" si="30"/>
        <v>680220</v>
      </c>
      <c r="BB52" s="23">
        <v>442.65</v>
      </c>
      <c r="BC52" s="11">
        <f t="shared" si="31"/>
        <v>885.3</v>
      </c>
      <c r="BD52" s="10">
        <f t="shared" si="32"/>
        <v>5311.7999999999993</v>
      </c>
      <c r="BE52" s="23">
        <v>22090</v>
      </c>
      <c r="BF52" s="11">
        <f t="shared" si="33"/>
        <v>44180</v>
      </c>
      <c r="BG52" s="10">
        <f t="shared" si="34"/>
        <v>265080</v>
      </c>
      <c r="BH52" s="23">
        <v>35328</v>
      </c>
      <c r="BI52" s="11">
        <f t="shared" si="35"/>
        <v>70656</v>
      </c>
      <c r="BJ52" s="10">
        <f t="shared" si="36"/>
        <v>423936</v>
      </c>
      <c r="BK52" s="23">
        <v>10639</v>
      </c>
      <c r="BL52" s="11">
        <f t="shared" si="37"/>
        <v>21278</v>
      </c>
      <c r="BM52" s="10">
        <f t="shared" si="38"/>
        <v>127668</v>
      </c>
      <c r="BN52" s="23">
        <v>886.4</v>
      </c>
      <c r="BO52" s="11">
        <f t="shared" si="39"/>
        <v>1772.8</v>
      </c>
      <c r="BP52" s="10">
        <f t="shared" si="40"/>
        <v>10636.8</v>
      </c>
      <c r="BQ52" s="23">
        <v>35334</v>
      </c>
      <c r="BR52" s="11">
        <f t="shared" si="41"/>
        <v>70668</v>
      </c>
      <c r="BS52" s="10">
        <f t="shared" si="42"/>
        <v>424008</v>
      </c>
    </row>
    <row r="53" spans="2:75">
      <c r="B53" s="79" t="s">
        <v>58</v>
      </c>
      <c r="C53" s="80"/>
      <c r="D53" s="80"/>
      <c r="E53" s="81"/>
      <c r="F53" s="12">
        <f t="shared" ref="F53:AK53" si="43">SUM(F4:F52)</f>
        <v>3174140</v>
      </c>
      <c r="G53" s="12">
        <f t="shared" si="43"/>
        <v>15331588.119999999</v>
      </c>
      <c r="H53" s="12">
        <f t="shared" si="43"/>
        <v>91989528.720000014</v>
      </c>
      <c r="I53" s="12">
        <f t="shared" si="43"/>
        <v>3096746.3200000008</v>
      </c>
      <c r="J53" s="12">
        <f t="shared" si="43"/>
        <v>14373559.239999995</v>
      </c>
      <c r="K53" s="12">
        <f t="shared" si="43"/>
        <v>86241355.440000027</v>
      </c>
      <c r="L53" s="12">
        <f t="shared" si="43"/>
        <v>4644921</v>
      </c>
      <c r="M53" s="12">
        <f t="shared" si="43"/>
        <v>15816661.42</v>
      </c>
      <c r="N53" s="12">
        <f t="shared" si="43"/>
        <v>94899968.520000011</v>
      </c>
      <c r="O53" s="12">
        <f t="shared" si="43"/>
        <v>4863613</v>
      </c>
      <c r="P53" s="12">
        <f t="shared" si="43"/>
        <v>17640264.890000001</v>
      </c>
      <c r="Q53" s="12">
        <f t="shared" si="43"/>
        <v>105841589.33999999</v>
      </c>
      <c r="R53" s="12">
        <f t="shared" si="43"/>
        <v>7079017</v>
      </c>
      <c r="S53" s="12">
        <f t="shared" si="43"/>
        <v>28454908.450000003</v>
      </c>
      <c r="T53" s="12">
        <f t="shared" si="43"/>
        <v>170729450.70000002</v>
      </c>
      <c r="U53" s="12">
        <f t="shared" si="43"/>
        <v>4498737</v>
      </c>
      <c r="V53" s="12">
        <f t="shared" si="43"/>
        <v>17626475.059999999</v>
      </c>
      <c r="W53" s="12">
        <f t="shared" si="43"/>
        <v>105758850.36</v>
      </c>
      <c r="X53" s="12">
        <f t="shared" si="43"/>
        <v>4603214</v>
      </c>
      <c r="Y53" s="12">
        <f t="shared" si="43"/>
        <v>17147400.109999999</v>
      </c>
      <c r="Z53" s="12">
        <f t="shared" si="43"/>
        <v>102884400.66</v>
      </c>
      <c r="AA53" s="12">
        <f t="shared" si="43"/>
        <v>3623304</v>
      </c>
      <c r="AB53" s="12">
        <f t="shared" si="43"/>
        <v>13833794.590000002</v>
      </c>
      <c r="AC53" s="12">
        <f t="shared" si="43"/>
        <v>83002767.540000007</v>
      </c>
      <c r="AD53" s="12">
        <f t="shared" si="43"/>
        <v>4038501</v>
      </c>
      <c r="AE53" s="12">
        <f t="shared" si="43"/>
        <v>16107159.329999998</v>
      </c>
      <c r="AF53" s="12">
        <f t="shared" si="43"/>
        <v>96642955.980000004</v>
      </c>
      <c r="AG53" s="12">
        <f t="shared" si="43"/>
        <v>4423456</v>
      </c>
      <c r="AH53" s="12">
        <f t="shared" si="43"/>
        <v>16489304.15</v>
      </c>
      <c r="AI53" s="12">
        <f t="shared" si="43"/>
        <v>98935824.899999991</v>
      </c>
      <c r="AJ53" s="12">
        <f t="shared" si="43"/>
        <v>2979816.58</v>
      </c>
      <c r="AK53" s="12">
        <f t="shared" si="43"/>
        <v>13760605.635999998</v>
      </c>
      <c r="AL53" s="22">
        <f t="shared" ref="AL53:BQ53" si="44">SUM(AL4:AL52)</f>
        <v>82563633.780000031</v>
      </c>
      <c r="AM53" s="12">
        <f t="shared" si="44"/>
        <v>4714325</v>
      </c>
      <c r="AN53" s="12">
        <f t="shared" si="44"/>
        <v>15927477.91</v>
      </c>
      <c r="AO53" s="12">
        <f t="shared" si="44"/>
        <v>95564867.460000008</v>
      </c>
      <c r="AP53" s="12">
        <f t="shared" si="44"/>
        <v>4831289</v>
      </c>
      <c r="AQ53" s="12">
        <f t="shared" si="44"/>
        <v>17538113.729999997</v>
      </c>
      <c r="AR53" s="12">
        <f t="shared" si="44"/>
        <v>105228682.38000001</v>
      </c>
      <c r="AS53" s="12">
        <f t="shared" si="44"/>
        <v>4216161</v>
      </c>
      <c r="AT53" s="12">
        <f t="shared" si="44"/>
        <v>15952407.82</v>
      </c>
      <c r="AU53" s="12">
        <f t="shared" si="44"/>
        <v>95714446.920000002</v>
      </c>
      <c r="AV53" s="12">
        <f t="shared" si="44"/>
        <v>4429094</v>
      </c>
      <c r="AW53" s="12">
        <f t="shared" si="44"/>
        <v>17949685.670000002</v>
      </c>
      <c r="AX53" s="12">
        <f t="shared" si="44"/>
        <v>107698114.02</v>
      </c>
      <c r="AY53" s="12">
        <f t="shared" si="44"/>
        <v>4625700</v>
      </c>
      <c r="AZ53" s="12">
        <f t="shared" si="44"/>
        <v>16078187.059999999</v>
      </c>
      <c r="BA53" s="12">
        <f t="shared" si="44"/>
        <v>96469122.359999999</v>
      </c>
      <c r="BB53" s="12">
        <f t="shared" si="44"/>
        <v>3119576.6999999974</v>
      </c>
      <c r="BC53" s="12">
        <f t="shared" si="44"/>
        <v>15491491.820600007</v>
      </c>
      <c r="BD53" s="12">
        <f t="shared" si="44"/>
        <v>92948950.923599958</v>
      </c>
      <c r="BE53" s="12">
        <f t="shared" si="44"/>
        <v>4174401</v>
      </c>
      <c r="BF53" s="12">
        <f t="shared" si="44"/>
        <v>16017129.949999999</v>
      </c>
      <c r="BG53" s="12">
        <f t="shared" si="44"/>
        <v>96102779.700000003</v>
      </c>
      <c r="BH53" s="12">
        <f t="shared" si="44"/>
        <v>4942334</v>
      </c>
      <c r="BI53" s="12">
        <f t="shared" si="44"/>
        <v>17895228.650000002</v>
      </c>
      <c r="BJ53" s="12">
        <f t="shared" si="44"/>
        <v>107371371.90000001</v>
      </c>
      <c r="BK53" s="12">
        <f t="shared" si="44"/>
        <v>4827977</v>
      </c>
      <c r="BL53" s="12">
        <f t="shared" si="44"/>
        <v>17945468.68</v>
      </c>
      <c r="BM53" s="12">
        <f t="shared" si="44"/>
        <v>107672812.08</v>
      </c>
      <c r="BN53" s="12">
        <f t="shared" si="44"/>
        <v>3064525.6000000006</v>
      </c>
      <c r="BO53" s="12">
        <f t="shared" si="44"/>
        <v>13821102.992000001</v>
      </c>
      <c r="BP53" s="12">
        <f t="shared" si="44"/>
        <v>82926617.952000007</v>
      </c>
      <c r="BQ53" s="12">
        <f t="shared" si="44"/>
        <v>4939688</v>
      </c>
      <c r="BR53" s="12">
        <f t="shared" ref="BR53:BS53" si="45">SUM(BR4:BR52)</f>
        <v>17888855.989999998</v>
      </c>
      <c r="BS53" s="12">
        <f t="shared" si="45"/>
        <v>107333135.94</v>
      </c>
      <c r="BU53" s="31">
        <f>MIN(H53,K53,N53,Q53,T53,W53,Z53,AC53,AF53,AI53,AL53,AO53,AR53,AU53,AX53,BA53,BD53,BG53,BJ53,BM53,BP53,BS53)</f>
        <v>82563633.780000031</v>
      </c>
      <c r="BW53" s="31"/>
    </row>
    <row r="54" spans="2:75" s="26" customFormat="1">
      <c r="B54" s="70" t="s">
        <v>64</v>
      </c>
      <c r="C54" s="71"/>
      <c r="D54" s="71"/>
      <c r="E54" s="72"/>
      <c r="F54" s="12"/>
      <c r="G54" s="12"/>
      <c r="H54" s="12"/>
      <c r="I54" s="12"/>
      <c r="J54" s="12"/>
      <c r="K54" s="12"/>
      <c r="L54" s="12"/>
      <c r="M54" s="12"/>
      <c r="N54" s="12">
        <v>20000000</v>
      </c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>
        <v>90000000</v>
      </c>
      <c r="AD54" s="12"/>
      <c r="AE54" s="12"/>
      <c r="AF54" s="12"/>
      <c r="AG54" s="12"/>
      <c r="AH54" s="12"/>
      <c r="AI54" s="12"/>
      <c r="AJ54" s="12"/>
      <c r="AK54" s="12"/>
      <c r="AL54" s="22"/>
      <c r="AM54" s="12"/>
      <c r="AN54" s="12"/>
      <c r="AO54" s="12"/>
      <c r="AP54" s="12"/>
      <c r="AQ54" s="12"/>
      <c r="AR54" s="12"/>
      <c r="AS54" s="12"/>
      <c r="AT54" s="12"/>
      <c r="AU54" s="12">
        <v>20000000</v>
      </c>
      <c r="AV54" s="12"/>
      <c r="AW54" s="12"/>
      <c r="AX54" s="12"/>
      <c r="AY54" s="12"/>
      <c r="AZ54" s="12"/>
      <c r="BA54" s="12"/>
      <c r="BB54" s="12"/>
      <c r="BC54" s="12"/>
      <c r="BD54" s="12"/>
      <c r="BE54" s="12"/>
      <c r="BF54" s="12"/>
      <c r="BG54" s="12"/>
      <c r="BH54" s="12"/>
      <c r="BI54" s="12"/>
      <c r="BJ54" s="12"/>
      <c r="BK54" s="12"/>
      <c r="BL54" s="12"/>
      <c r="BM54" s="12"/>
      <c r="BN54" s="12"/>
      <c r="BO54" s="12"/>
      <c r="BP54" s="12"/>
      <c r="BQ54" s="12"/>
      <c r="BR54" s="12"/>
      <c r="BS54" s="12"/>
    </row>
    <row r="55" spans="2:75">
      <c r="B55" s="79" t="s">
        <v>59</v>
      </c>
      <c r="C55" s="80"/>
      <c r="D55" s="80"/>
      <c r="E55" s="81"/>
      <c r="F55" s="12"/>
      <c r="G55" s="12"/>
      <c r="H55" s="12">
        <f>+H53*10%</f>
        <v>9198952.8720000014</v>
      </c>
      <c r="I55" s="12"/>
      <c r="J55" s="12"/>
      <c r="K55" s="12">
        <f>+K53*10%</f>
        <v>8624135.5440000035</v>
      </c>
      <c r="L55" s="12"/>
      <c r="M55" s="12"/>
      <c r="N55" s="12">
        <f>+(N53+N54)*10%</f>
        <v>11489996.852000002</v>
      </c>
      <c r="O55" s="12"/>
      <c r="P55" s="12"/>
      <c r="Q55" s="12">
        <f>+Q53*10%</f>
        <v>10584158.934</v>
      </c>
      <c r="R55" s="12"/>
      <c r="S55" s="12"/>
      <c r="T55" s="12">
        <f>+T53*10%</f>
        <v>17072945.070000004</v>
      </c>
      <c r="U55" s="12"/>
      <c r="V55" s="12"/>
      <c r="W55" s="12">
        <f>+W53*10%</f>
        <v>10575885.036</v>
      </c>
      <c r="X55" s="12"/>
      <c r="Y55" s="12"/>
      <c r="Z55" s="12">
        <f>+Z53*10%</f>
        <v>10288440.066</v>
      </c>
      <c r="AA55" s="12"/>
      <c r="AB55" s="12"/>
      <c r="AC55" s="12">
        <f>+(AC53+AC54)*10%</f>
        <v>17300276.754000004</v>
      </c>
      <c r="AD55" s="12"/>
      <c r="AE55" s="12"/>
      <c r="AF55" s="12">
        <f>+AF53*10%</f>
        <v>9664295.5980000012</v>
      </c>
      <c r="AG55" s="12"/>
      <c r="AH55" s="12"/>
      <c r="AI55" s="12">
        <f>+AI53*10%</f>
        <v>9893582.4900000002</v>
      </c>
      <c r="AJ55" s="12"/>
      <c r="AK55" s="12"/>
      <c r="AL55" s="22">
        <f>+AL53*10%</f>
        <v>8256363.3780000033</v>
      </c>
      <c r="AM55" s="12"/>
      <c r="AN55" s="12"/>
      <c r="AO55" s="12">
        <f>+AO53*10%</f>
        <v>9556486.7460000012</v>
      </c>
      <c r="AP55" s="12"/>
      <c r="AQ55" s="12"/>
      <c r="AR55" s="12">
        <f>+AR53*10%</f>
        <v>10522868.238000002</v>
      </c>
      <c r="AS55" s="12"/>
      <c r="AT55" s="12"/>
      <c r="AU55" s="12">
        <f>+(AU53+AU54)*10%</f>
        <v>11571444.692000002</v>
      </c>
      <c r="AV55" s="12"/>
      <c r="AW55" s="12"/>
      <c r="AX55" s="12">
        <f>+AX53*10%</f>
        <v>10769811.402000001</v>
      </c>
      <c r="AY55" s="12"/>
      <c r="AZ55" s="12"/>
      <c r="BA55" s="12">
        <f>+BA53*10%</f>
        <v>9646912.2359999996</v>
      </c>
      <c r="BB55" s="12"/>
      <c r="BC55" s="12"/>
      <c r="BD55" s="12">
        <f>+ROUND(BD53*10%,2)</f>
        <v>9294895.0899999999</v>
      </c>
      <c r="BE55" s="12"/>
      <c r="BF55" s="12"/>
      <c r="BG55" s="12">
        <f>+BG53*10%</f>
        <v>9610277.9700000007</v>
      </c>
      <c r="BH55" s="12"/>
      <c r="BI55" s="12"/>
      <c r="BJ55" s="12">
        <f>+BJ53*10%</f>
        <v>10737137.190000001</v>
      </c>
      <c r="BK55" s="12"/>
      <c r="BL55" s="12"/>
      <c r="BM55" s="12">
        <f>+BM53*10%</f>
        <v>10767281.208000001</v>
      </c>
      <c r="BN55" s="12"/>
      <c r="BO55" s="12"/>
      <c r="BP55" s="12">
        <f>+ROUND(BP53*10%,2)</f>
        <v>8292661.7999999998</v>
      </c>
      <c r="BQ55" s="12"/>
      <c r="BR55" s="12"/>
      <c r="BS55" s="12">
        <f>+ROUND(BS53*10%,2)</f>
        <v>10733313.59</v>
      </c>
    </row>
    <row r="56" spans="2:75" ht="15.75" thickBot="1">
      <c r="B56" s="82" t="s">
        <v>3</v>
      </c>
      <c r="C56" s="83"/>
      <c r="D56" s="83"/>
      <c r="E56" s="84"/>
      <c r="F56" s="12"/>
      <c r="G56" s="12"/>
      <c r="H56" s="12">
        <v>1747801.05</v>
      </c>
      <c r="I56" s="12"/>
      <c r="J56" s="12"/>
      <c r="K56" s="12">
        <v>1638585.75</v>
      </c>
      <c r="L56" s="12"/>
      <c r="M56" s="12"/>
      <c r="N56" s="12">
        <v>2183099.4</v>
      </c>
      <c r="O56" s="12"/>
      <c r="P56" s="12"/>
      <c r="Q56" s="12">
        <v>2010990.2</v>
      </c>
      <c r="R56" s="12"/>
      <c r="S56" s="12"/>
      <c r="T56" s="12">
        <v>3243859.56</v>
      </c>
      <c r="U56" s="12"/>
      <c r="V56" s="12"/>
      <c r="W56" s="16">
        <v>2009418.16</v>
      </c>
      <c r="X56" s="12"/>
      <c r="Y56" s="12"/>
      <c r="Z56" s="16">
        <v>1954803.61</v>
      </c>
      <c r="AA56" s="12"/>
      <c r="AB56" s="12"/>
      <c r="AC56" s="16">
        <v>3287052.58</v>
      </c>
      <c r="AD56" s="12"/>
      <c r="AE56" s="12"/>
      <c r="AF56" s="16">
        <v>1836216.16</v>
      </c>
      <c r="AG56" s="12"/>
      <c r="AH56" s="12"/>
      <c r="AI56" s="16">
        <v>1879780.67</v>
      </c>
      <c r="AJ56" s="12"/>
      <c r="AK56" s="12"/>
      <c r="AL56" s="28">
        <v>1568709.04</v>
      </c>
      <c r="AM56" s="12"/>
      <c r="AN56" s="12"/>
      <c r="AO56" s="16">
        <v>1815732.48</v>
      </c>
      <c r="AP56" s="12"/>
      <c r="AQ56" s="12"/>
      <c r="AR56" s="16">
        <v>1999344.97</v>
      </c>
      <c r="AS56" s="12"/>
      <c r="AT56" s="12"/>
      <c r="AU56" s="16">
        <v>2198574.4900000002</v>
      </c>
      <c r="AV56" s="12"/>
      <c r="AW56" s="12"/>
      <c r="AX56" s="16">
        <v>2046264.17</v>
      </c>
      <c r="AY56" s="12"/>
      <c r="AZ56" s="12"/>
      <c r="BA56" s="16">
        <v>1832913.32</v>
      </c>
      <c r="BB56" s="12"/>
      <c r="BC56" s="12"/>
      <c r="BD56" s="12">
        <v>1766030.07</v>
      </c>
      <c r="BE56" s="12"/>
      <c r="BF56" s="12"/>
      <c r="BG56" s="16">
        <v>1825952.81</v>
      </c>
      <c r="BH56" s="12"/>
      <c r="BI56" s="12"/>
      <c r="BJ56" s="16">
        <v>2040056.07</v>
      </c>
      <c r="BK56" s="12"/>
      <c r="BL56" s="12"/>
      <c r="BM56" s="16">
        <v>2045783.43</v>
      </c>
      <c r="BN56" s="12"/>
      <c r="BO56" s="12"/>
      <c r="BP56" s="16">
        <v>1575605.74</v>
      </c>
      <c r="BQ56" s="12"/>
      <c r="BR56" s="12"/>
      <c r="BS56" s="16">
        <v>2039329.58</v>
      </c>
    </row>
    <row r="57" spans="2:75" ht="15.75" thickBot="1">
      <c r="B57" s="67" t="s">
        <v>60</v>
      </c>
      <c r="C57" s="68"/>
      <c r="D57" s="68"/>
      <c r="E57" s="69"/>
      <c r="F57" s="19"/>
      <c r="G57" s="12"/>
      <c r="H57" s="13">
        <f>+H53+H55+H56</f>
        <v>102936282.642</v>
      </c>
      <c r="I57" s="12"/>
      <c r="J57" s="12"/>
      <c r="K57" s="13">
        <f>+K53+K55+K56</f>
        <v>96504076.734000027</v>
      </c>
      <c r="L57" s="12"/>
      <c r="M57" s="12"/>
      <c r="N57" s="13">
        <f>+N53+N54+N55+N56</f>
        <v>128573064.77200001</v>
      </c>
      <c r="O57" s="12"/>
      <c r="P57" s="12"/>
      <c r="Q57" s="13">
        <f>+Q53+Q55+Q56</f>
        <v>118436738.47399999</v>
      </c>
      <c r="R57" s="12"/>
      <c r="S57" s="12"/>
      <c r="T57" s="13">
        <f>+T53+T55+T56</f>
        <v>191046255.33000001</v>
      </c>
      <c r="U57" s="12"/>
      <c r="V57" s="12"/>
      <c r="W57" s="13">
        <f>+W53+W55+W56</f>
        <v>118344153.55599999</v>
      </c>
      <c r="X57" s="12"/>
      <c r="Y57" s="12"/>
      <c r="Z57" s="13">
        <f>+Z53+Z55+Z56</f>
        <v>115127644.336</v>
      </c>
      <c r="AA57" s="12"/>
      <c r="AB57" s="12"/>
      <c r="AC57" s="13">
        <f>+AC53+AC54+AC55+AC56</f>
        <v>193590096.87400004</v>
      </c>
      <c r="AD57" s="12"/>
      <c r="AE57" s="12"/>
      <c r="AF57" s="13">
        <f>+AF53+AF55+AF56</f>
        <v>108143467.73800001</v>
      </c>
      <c r="AG57" s="12"/>
      <c r="AH57" s="12"/>
      <c r="AI57" s="13">
        <f>+AI53+AI55+AI56</f>
        <v>110709188.05999999</v>
      </c>
      <c r="AJ57" s="12"/>
      <c r="AK57" s="12"/>
      <c r="AL57" s="14">
        <f>+AL53+AL55+AL56</f>
        <v>92388706.198000044</v>
      </c>
      <c r="AM57" s="12"/>
      <c r="AN57" s="12"/>
      <c r="AO57" s="13">
        <f>+AO53+AO55+AO56</f>
        <v>106937086.68600002</v>
      </c>
      <c r="AP57" s="12"/>
      <c r="AQ57" s="12"/>
      <c r="AR57" s="13">
        <f>+AR53+AR55+AR56</f>
        <v>117750895.58800001</v>
      </c>
      <c r="AS57" s="12"/>
      <c r="AT57" s="12"/>
      <c r="AU57" s="13">
        <f>+AU53+AU54+AU55+AU56</f>
        <v>129484466.102</v>
      </c>
      <c r="AV57" s="12"/>
      <c r="AW57" s="12"/>
      <c r="AX57" s="13">
        <f>+AX53+AX55+AX56</f>
        <v>120514189.59199999</v>
      </c>
      <c r="AY57" s="12"/>
      <c r="AZ57" s="12"/>
      <c r="BA57" s="13">
        <f>+BA53+BA55+BA56</f>
        <v>107948947.91599999</v>
      </c>
      <c r="BB57" s="12"/>
      <c r="BC57" s="12"/>
      <c r="BD57" s="13">
        <f>+BD53+BD55+BD56</f>
        <v>104009876.08359995</v>
      </c>
      <c r="BE57" s="12"/>
      <c r="BF57" s="12"/>
      <c r="BG57" s="13">
        <f>+BG53+BG55+BG56</f>
        <v>107539010.48</v>
      </c>
      <c r="BH57" s="12"/>
      <c r="BI57" s="12"/>
      <c r="BJ57" s="13">
        <f>+BJ53+BJ55+BJ56</f>
        <v>120148565.16</v>
      </c>
      <c r="BK57" s="12"/>
      <c r="BL57" s="12"/>
      <c r="BM57" s="13">
        <f>+BM53+BM55+BM56</f>
        <v>120485876.71800001</v>
      </c>
      <c r="BN57" s="12"/>
      <c r="BO57" s="12"/>
      <c r="BP57" s="13">
        <f>+BP53+BP55+BP56</f>
        <v>92794885.491999999</v>
      </c>
      <c r="BQ57" s="12"/>
      <c r="BR57" s="12"/>
      <c r="BS57" s="13">
        <f>+BS53+BS55+BS56</f>
        <v>120105779.11</v>
      </c>
      <c r="BU57" s="31">
        <f>MIN(H57,K57,N57,Q57,T57,W57,Z57,AC57,AF57,AI57,AL57,AO57,AR57,AU57,AX57,BA57,BD57,BG57,BJ57,BM57,BP57,BS57)</f>
        <v>92388706.198000044</v>
      </c>
      <c r="BW57" s="1">
        <v>92880097.290000007</v>
      </c>
    </row>
    <row r="58" spans="2:75">
      <c r="N58" s="2"/>
    </row>
    <row r="59" spans="2:75">
      <c r="N59" s="2"/>
    </row>
  </sheetData>
  <sheetProtection algorithmName="SHA-512" hashValue="UjWuuzSOMCJ5X1c3CtpbWVcz7ksJqgCmeYoqSw3Nu8PL0SM6pmpc7ZbirFJY30268xsfPmwL+5WS6Y0u0GzDhw==" saltValue="PrCzBdJc0nQm1zdN2l6Jag==" spinCount="100000" sheet="1" formatCells="0" formatColumns="0" formatRows="0" insertColumns="0" insertRows="0" insertHyperlinks="0" deleteColumns="0" deleteRows="0" sort="0" autoFilter="0" pivotTables="0"/>
  <mergeCells count="27">
    <mergeCell ref="B57:E57"/>
    <mergeCell ref="B53:E53"/>
    <mergeCell ref="F2:H2"/>
    <mergeCell ref="I2:K2"/>
    <mergeCell ref="L2:N2"/>
    <mergeCell ref="X2:Z2"/>
    <mergeCell ref="AA2:AC2"/>
    <mergeCell ref="AD2:AF2"/>
    <mergeCell ref="B55:E55"/>
    <mergeCell ref="B56:E56"/>
    <mergeCell ref="O2:Q2"/>
    <mergeCell ref="BQ2:BS2"/>
    <mergeCell ref="BH2:BJ2"/>
    <mergeCell ref="BK2:BM2"/>
    <mergeCell ref="BN2:BP2"/>
    <mergeCell ref="B54:E54"/>
    <mergeCell ref="AV2:AX2"/>
    <mergeCell ref="AY2:BA2"/>
    <mergeCell ref="BB2:BD2"/>
    <mergeCell ref="BE2:BG2"/>
    <mergeCell ref="AG2:AI2"/>
    <mergeCell ref="AJ2:AL2"/>
    <mergeCell ref="AM2:AO2"/>
    <mergeCell ref="AP2:AR2"/>
    <mergeCell ref="AS2:AU2"/>
    <mergeCell ref="R2:T2"/>
    <mergeCell ref="U2:W2"/>
  </mergeCells>
  <pageMargins left="0.7" right="0.7" top="0.75" bottom="0.7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25EEB1-3AB2-4672-AFE5-73C485571D16}">
  <dimension ref="B2:Y61"/>
  <sheetViews>
    <sheetView tabSelected="1" topLeftCell="M1" workbookViewId="0">
      <selection activeCell="V5" sqref="V5"/>
    </sheetView>
  </sheetViews>
  <sheetFormatPr baseColWidth="10" defaultRowHeight="15"/>
  <cols>
    <col min="10" max="10" width="14.28515625" customWidth="1"/>
    <col min="12" max="12" width="12.28515625" bestFit="1" customWidth="1"/>
    <col min="13" max="14" width="12.28515625" style="39" customWidth="1"/>
    <col min="15" max="16" width="11.42578125" style="39"/>
    <col min="17" max="17" width="12.28515625" bestFit="1" customWidth="1"/>
    <col min="18" max="18" width="13.28515625" bestFit="1" customWidth="1"/>
    <col min="21" max="21" width="15.7109375" customWidth="1"/>
    <col min="22" max="22" width="16.28515625" customWidth="1"/>
  </cols>
  <sheetData>
    <row r="2" spans="2:25" ht="25.5">
      <c r="B2" s="88" t="s">
        <v>86</v>
      </c>
      <c r="C2" s="89"/>
      <c r="D2" s="90">
        <v>8</v>
      </c>
      <c r="E2" s="91"/>
      <c r="F2" s="39"/>
      <c r="G2" s="39"/>
      <c r="H2" s="39"/>
      <c r="I2" s="39"/>
      <c r="J2" s="39"/>
      <c r="K2" s="39"/>
      <c r="L2" s="39"/>
      <c r="Q2" s="39"/>
      <c r="R2" s="39"/>
      <c r="S2" s="39"/>
      <c r="T2" s="39"/>
      <c r="U2" s="39"/>
    </row>
    <row r="3" spans="2:25" ht="25.5">
      <c r="B3" s="41" t="s">
        <v>87</v>
      </c>
      <c r="C3" s="42"/>
      <c r="D3" s="94" t="s">
        <v>72</v>
      </c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6"/>
      <c r="R3" s="39"/>
      <c r="S3" s="39"/>
      <c r="T3" s="39"/>
      <c r="U3" s="39"/>
    </row>
    <row r="4" spans="2:25"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P4" s="20"/>
      <c r="Q4" s="39"/>
      <c r="R4" s="39"/>
      <c r="S4" s="39"/>
      <c r="T4" s="39"/>
      <c r="U4" s="39"/>
    </row>
    <row r="5" spans="2:25" ht="65.25" customHeight="1">
      <c r="B5" s="104" t="s">
        <v>88</v>
      </c>
      <c r="C5" s="104"/>
      <c r="D5" s="104"/>
      <c r="E5" s="104"/>
      <c r="F5" s="104"/>
      <c r="G5" s="104"/>
      <c r="H5" s="104"/>
      <c r="I5" s="105"/>
      <c r="J5" s="101" t="s">
        <v>89</v>
      </c>
      <c r="K5" s="102"/>
      <c r="L5" s="102"/>
      <c r="M5" s="100" t="s">
        <v>121</v>
      </c>
      <c r="N5" s="100"/>
      <c r="O5" s="100"/>
      <c r="P5" s="100"/>
      <c r="Q5" s="102" t="s">
        <v>129</v>
      </c>
      <c r="R5" s="102"/>
      <c r="S5" s="102"/>
      <c r="T5" s="102"/>
      <c r="U5" s="102"/>
    </row>
    <row r="6" spans="2:25" ht="72">
      <c r="B6" s="40" t="s">
        <v>90</v>
      </c>
      <c r="C6" s="40" t="s">
        <v>91</v>
      </c>
      <c r="D6" s="40" t="s">
        <v>92</v>
      </c>
      <c r="E6" s="40" t="s">
        <v>93</v>
      </c>
      <c r="F6" s="40" t="s">
        <v>94</v>
      </c>
      <c r="G6" s="40" t="s">
        <v>95</v>
      </c>
      <c r="H6" s="40" t="s">
        <v>96</v>
      </c>
      <c r="I6" s="40" t="s">
        <v>97</v>
      </c>
      <c r="J6" s="40" t="s">
        <v>98</v>
      </c>
      <c r="K6" s="40" t="s">
        <v>99</v>
      </c>
      <c r="L6" s="64" t="s">
        <v>100</v>
      </c>
      <c r="M6" s="18" t="s">
        <v>125</v>
      </c>
      <c r="N6" s="18" t="s">
        <v>126</v>
      </c>
      <c r="O6" s="36" t="s">
        <v>122</v>
      </c>
      <c r="P6" s="36" t="s">
        <v>123</v>
      </c>
      <c r="Q6" s="40" t="s">
        <v>101</v>
      </c>
      <c r="R6" s="40" t="s">
        <v>102</v>
      </c>
      <c r="S6" s="40" t="s">
        <v>103</v>
      </c>
      <c r="T6" s="40" t="s">
        <v>104</v>
      </c>
      <c r="U6" s="40" t="s">
        <v>105</v>
      </c>
      <c r="V6" s="35" t="s">
        <v>127</v>
      </c>
      <c r="W6" s="39"/>
      <c r="X6" s="85" t="s">
        <v>128</v>
      </c>
      <c r="Y6" s="86"/>
    </row>
    <row r="7" spans="2:25" ht="36">
      <c r="B7" s="52">
        <v>1</v>
      </c>
      <c r="C7" s="52" t="s">
        <v>106</v>
      </c>
      <c r="D7" s="52" t="s">
        <v>4</v>
      </c>
      <c r="E7" s="52" t="s">
        <v>4</v>
      </c>
      <c r="F7" s="52" t="s">
        <v>107</v>
      </c>
      <c r="G7" s="52">
        <v>4</v>
      </c>
      <c r="H7" s="52" t="s">
        <v>108</v>
      </c>
      <c r="I7" s="52">
        <v>6</v>
      </c>
      <c r="J7" s="63">
        <v>2700125</v>
      </c>
      <c r="K7" s="55"/>
      <c r="L7" s="65">
        <v>2700125</v>
      </c>
      <c r="M7" s="33">
        <v>2700125</v>
      </c>
      <c r="N7" s="33">
        <v>2700125</v>
      </c>
      <c r="O7" s="33" t="s">
        <v>124</v>
      </c>
      <c r="P7" s="33" t="s">
        <v>124</v>
      </c>
      <c r="Q7" s="53">
        <v>2700125</v>
      </c>
      <c r="R7" s="53">
        <v>10800500</v>
      </c>
      <c r="S7" s="54"/>
      <c r="T7" s="53"/>
      <c r="U7" s="59">
        <v>64803000</v>
      </c>
      <c r="V7" s="38">
        <f t="shared" ref="V7:V38" si="0">+R7*I7</f>
        <v>64803000</v>
      </c>
      <c r="W7" s="38">
        <f>+U7-V7</f>
        <v>0</v>
      </c>
      <c r="X7" s="3" t="s">
        <v>130</v>
      </c>
      <c r="Y7" s="87" t="s">
        <v>131</v>
      </c>
    </row>
    <row r="8" spans="2:25" ht="36">
      <c r="B8" s="52">
        <v>2</v>
      </c>
      <c r="C8" s="52" t="s">
        <v>109</v>
      </c>
      <c r="D8" s="52" t="s">
        <v>5</v>
      </c>
      <c r="E8" s="52" t="s">
        <v>5</v>
      </c>
      <c r="F8" s="52"/>
      <c r="G8" s="52">
        <v>4</v>
      </c>
      <c r="H8" s="52" t="s">
        <v>110</v>
      </c>
      <c r="I8" s="52">
        <v>6</v>
      </c>
      <c r="J8" s="63">
        <v>13915</v>
      </c>
      <c r="K8" s="61">
        <v>0.29874164570607253</v>
      </c>
      <c r="L8" s="65">
        <v>9758.01</v>
      </c>
      <c r="M8" s="33">
        <v>19484</v>
      </c>
      <c r="N8" s="33">
        <v>5851</v>
      </c>
      <c r="O8" s="33">
        <v>4680.8</v>
      </c>
      <c r="P8" s="33">
        <v>4388.25</v>
      </c>
      <c r="Q8" s="53">
        <v>9758.01</v>
      </c>
      <c r="R8" s="53">
        <v>39032.04</v>
      </c>
      <c r="S8" s="54"/>
      <c r="T8" s="53"/>
      <c r="U8" s="59">
        <v>234192.24</v>
      </c>
      <c r="V8" s="38">
        <f t="shared" si="0"/>
        <v>234192.24</v>
      </c>
      <c r="W8" s="38">
        <f t="shared" ref="W8:W55" si="1">+U8-V8</f>
        <v>0</v>
      </c>
      <c r="X8" s="3" t="s">
        <v>130</v>
      </c>
      <c r="Y8" s="87"/>
    </row>
    <row r="9" spans="2:25" ht="36">
      <c r="B9" s="52">
        <v>3</v>
      </c>
      <c r="C9" s="52" t="s">
        <v>109</v>
      </c>
      <c r="D9" s="52" t="s">
        <v>6</v>
      </c>
      <c r="E9" s="52" t="s">
        <v>6</v>
      </c>
      <c r="F9" s="52"/>
      <c r="G9" s="52">
        <v>2</v>
      </c>
      <c r="H9" s="52" t="s">
        <v>110</v>
      </c>
      <c r="I9" s="52">
        <v>6</v>
      </c>
      <c r="J9" s="63">
        <v>3770</v>
      </c>
      <c r="K9" s="61">
        <v>0.33511140583554377</v>
      </c>
      <c r="L9" s="65">
        <v>2506.63</v>
      </c>
      <c r="M9" s="33">
        <v>6888</v>
      </c>
      <c r="N9" s="33">
        <v>2081</v>
      </c>
      <c r="O9" s="33">
        <v>1664.8</v>
      </c>
      <c r="P9" s="33">
        <v>1560.75</v>
      </c>
      <c r="Q9" s="53">
        <v>2506.63</v>
      </c>
      <c r="R9" s="53">
        <v>5013.26</v>
      </c>
      <c r="S9" s="54"/>
      <c r="T9" s="53"/>
      <c r="U9" s="59">
        <v>30079.56</v>
      </c>
      <c r="V9" s="38">
        <f t="shared" si="0"/>
        <v>30079.56</v>
      </c>
      <c r="W9" s="38">
        <f t="shared" si="1"/>
        <v>0</v>
      </c>
      <c r="X9" s="3" t="s">
        <v>130</v>
      </c>
      <c r="Y9" s="87"/>
    </row>
    <row r="10" spans="2:25" ht="48">
      <c r="B10" s="52">
        <v>4</v>
      </c>
      <c r="C10" s="52" t="s">
        <v>109</v>
      </c>
      <c r="D10" s="52" t="s">
        <v>7</v>
      </c>
      <c r="E10" s="52" t="s">
        <v>7</v>
      </c>
      <c r="F10" s="52"/>
      <c r="G10" s="52">
        <v>4</v>
      </c>
      <c r="H10" s="52" t="s">
        <v>110</v>
      </c>
      <c r="I10" s="52">
        <v>6</v>
      </c>
      <c r="J10" s="63">
        <v>16126</v>
      </c>
      <c r="K10" s="61">
        <v>0.49820166191243953</v>
      </c>
      <c r="L10" s="65">
        <v>8092</v>
      </c>
      <c r="M10" s="33">
        <v>61010</v>
      </c>
      <c r="N10" s="33">
        <v>7119</v>
      </c>
      <c r="O10" s="33">
        <v>5695.2</v>
      </c>
      <c r="P10" s="33">
        <v>5339.25</v>
      </c>
      <c r="Q10" s="53">
        <v>8092</v>
      </c>
      <c r="R10" s="53">
        <v>32368</v>
      </c>
      <c r="S10" s="54"/>
      <c r="T10" s="53"/>
      <c r="U10" s="59">
        <v>194208</v>
      </c>
      <c r="V10" s="38">
        <f t="shared" si="0"/>
        <v>194208</v>
      </c>
      <c r="W10" s="38">
        <f t="shared" si="1"/>
        <v>0</v>
      </c>
      <c r="X10" s="3" t="s">
        <v>130</v>
      </c>
      <c r="Y10" s="87"/>
    </row>
    <row r="11" spans="2:25" ht="36">
      <c r="B11" s="52">
        <v>5</v>
      </c>
      <c r="C11" s="52" t="s">
        <v>109</v>
      </c>
      <c r="D11" s="52" t="s">
        <v>8</v>
      </c>
      <c r="E11" s="52" t="s">
        <v>8</v>
      </c>
      <c r="F11" s="52"/>
      <c r="G11" s="52">
        <v>15</v>
      </c>
      <c r="H11" s="52" t="s">
        <v>110</v>
      </c>
      <c r="I11" s="52">
        <v>6</v>
      </c>
      <c r="J11" s="63">
        <v>15086</v>
      </c>
      <c r="K11" s="61">
        <v>0.33739891289937696</v>
      </c>
      <c r="L11" s="65">
        <v>9996</v>
      </c>
      <c r="M11" s="33">
        <v>38726</v>
      </c>
      <c r="N11" s="33">
        <v>6174</v>
      </c>
      <c r="O11" s="33">
        <v>4939.2</v>
      </c>
      <c r="P11" s="33">
        <v>4630.5</v>
      </c>
      <c r="Q11" s="53">
        <v>9996</v>
      </c>
      <c r="R11" s="53">
        <v>149940</v>
      </c>
      <c r="S11" s="54"/>
      <c r="T11" s="53"/>
      <c r="U11" s="59">
        <v>899640</v>
      </c>
      <c r="V11" s="38">
        <f t="shared" si="0"/>
        <v>899640</v>
      </c>
      <c r="W11" s="38">
        <f t="shared" si="1"/>
        <v>0</v>
      </c>
      <c r="X11" s="3" t="s">
        <v>130</v>
      </c>
      <c r="Y11" s="87"/>
    </row>
    <row r="12" spans="2:25" ht="48">
      <c r="B12" s="52">
        <v>6</v>
      </c>
      <c r="C12" s="52" t="s">
        <v>109</v>
      </c>
      <c r="D12" s="52" t="s">
        <v>9</v>
      </c>
      <c r="E12" s="52" t="s">
        <v>9</v>
      </c>
      <c r="F12" s="52"/>
      <c r="G12" s="52">
        <v>15</v>
      </c>
      <c r="H12" s="52" t="s">
        <v>110</v>
      </c>
      <c r="I12" s="52">
        <v>6</v>
      </c>
      <c r="J12" s="63">
        <v>14434</v>
      </c>
      <c r="K12" s="61">
        <v>0.48252459470694198</v>
      </c>
      <c r="L12" s="65">
        <v>7469.24</v>
      </c>
      <c r="M12" s="33">
        <v>41330</v>
      </c>
      <c r="N12" s="33">
        <v>6494</v>
      </c>
      <c r="O12" s="33">
        <v>5195.2</v>
      </c>
      <c r="P12" s="33">
        <v>4870.5</v>
      </c>
      <c r="Q12" s="53">
        <v>7469.24</v>
      </c>
      <c r="R12" s="53">
        <v>112038.6</v>
      </c>
      <c r="S12" s="54"/>
      <c r="T12" s="53"/>
      <c r="U12" s="59">
        <v>672231.6</v>
      </c>
      <c r="V12" s="38">
        <f t="shared" si="0"/>
        <v>672231.60000000009</v>
      </c>
      <c r="W12" s="38">
        <f t="shared" si="1"/>
        <v>0</v>
      </c>
      <c r="X12" s="3" t="s">
        <v>130</v>
      </c>
      <c r="Y12" s="87"/>
    </row>
    <row r="13" spans="2:25" ht="36">
      <c r="B13" s="52">
        <v>7</v>
      </c>
      <c r="C13" s="52" t="s">
        <v>109</v>
      </c>
      <c r="D13" s="52" t="s">
        <v>10</v>
      </c>
      <c r="E13" s="52" t="s">
        <v>10</v>
      </c>
      <c r="F13" s="52"/>
      <c r="G13" s="52">
        <v>15</v>
      </c>
      <c r="H13" s="52" t="s">
        <v>110</v>
      </c>
      <c r="I13" s="52">
        <v>6</v>
      </c>
      <c r="J13" s="63">
        <v>15996</v>
      </c>
      <c r="K13" s="61">
        <v>0.41265566391597897</v>
      </c>
      <c r="L13" s="65">
        <v>9395.16</v>
      </c>
      <c r="M13" s="33">
        <v>127614</v>
      </c>
      <c r="N13" s="33">
        <v>7881</v>
      </c>
      <c r="O13" s="33">
        <v>6304.8</v>
      </c>
      <c r="P13" s="33">
        <v>5910.75</v>
      </c>
      <c r="Q13" s="53">
        <v>9395.16</v>
      </c>
      <c r="R13" s="53">
        <v>140927.4</v>
      </c>
      <c r="S13" s="54"/>
      <c r="T13" s="53"/>
      <c r="U13" s="59">
        <v>845564.4</v>
      </c>
      <c r="V13" s="38">
        <f t="shared" si="0"/>
        <v>845564.39999999991</v>
      </c>
      <c r="W13" s="38">
        <f t="shared" si="1"/>
        <v>0</v>
      </c>
      <c r="X13" s="3" t="s">
        <v>130</v>
      </c>
      <c r="Y13" s="87"/>
    </row>
    <row r="14" spans="2:25" ht="48">
      <c r="B14" s="52">
        <v>8</v>
      </c>
      <c r="C14" s="52" t="s">
        <v>109</v>
      </c>
      <c r="D14" s="52" t="s">
        <v>11</v>
      </c>
      <c r="E14" s="52" t="s">
        <v>11</v>
      </c>
      <c r="F14" s="52"/>
      <c r="G14" s="52">
        <v>20</v>
      </c>
      <c r="H14" s="52" t="s">
        <v>110</v>
      </c>
      <c r="I14" s="52">
        <v>6</v>
      </c>
      <c r="J14" s="63">
        <v>10013</v>
      </c>
      <c r="K14" s="61">
        <v>0.41526815140317586</v>
      </c>
      <c r="L14" s="65">
        <v>5854.92</v>
      </c>
      <c r="M14" s="33">
        <v>20287</v>
      </c>
      <c r="N14" s="33">
        <v>5015</v>
      </c>
      <c r="O14" s="33">
        <v>4012</v>
      </c>
      <c r="P14" s="33">
        <v>3761.25</v>
      </c>
      <c r="Q14" s="53">
        <v>5854.92</v>
      </c>
      <c r="R14" s="53">
        <v>117098.4</v>
      </c>
      <c r="S14" s="54"/>
      <c r="T14" s="53"/>
      <c r="U14" s="59">
        <v>702590.4</v>
      </c>
      <c r="V14" s="38">
        <f t="shared" si="0"/>
        <v>702590.39999999991</v>
      </c>
      <c r="W14" s="38">
        <f t="shared" si="1"/>
        <v>0</v>
      </c>
      <c r="X14" s="3" t="s">
        <v>130</v>
      </c>
      <c r="Y14" s="87"/>
    </row>
    <row r="15" spans="2:25" ht="60">
      <c r="B15" s="52">
        <v>9</v>
      </c>
      <c r="C15" s="52" t="s">
        <v>109</v>
      </c>
      <c r="D15" s="52" t="s">
        <v>12</v>
      </c>
      <c r="E15" s="52" t="s">
        <v>12</v>
      </c>
      <c r="F15" s="52"/>
      <c r="G15" s="52">
        <v>6</v>
      </c>
      <c r="H15" s="52" t="s">
        <v>110</v>
      </c>
      <c r="I15" s="52">
        <v>6</v>
      </c>
      <c r="J15" s="63">
        <v>4811</v>
      </c>
      <c r="K15" s="61">
        <v>0.31979422157555604</v>
      </c>
      <c r="L15" s="65">
        <v>3272.47</v>
      </c>
      <c r="M15" s="33">
        <v>18696</v>
      </c>
      <c r="N15" s="33">
        <v>1977</v>
      </c>
      <c r="O15" s="33">
        <v>1581.6</v>
      </c>
      <c r="P15" s="33">
        <v>1482.75</v>
      </c>
      <c r="Q15" s="53">
        <v>3272.47</v>
      </c>
      <c r="R15" s="53">
        <v>19634.82</v>
      </c>
      <c r="S15" s="54"/>
      <c r="T15" s="53"/>
      <c r="U15" s="59">
        <v>117808.92</v>
      </c>
      <c r="V15" s="38">
        <f t="shared" si="0"/>
        <v>117808.92</v>
      </c>
      <c r="W15" s="38">
        <f t="shared" si="1"/>
        <v>0</v>
      </c>
      <c r="X15" s="3" t="s">
        <v>130</v>
      </c>
      <c r="Y15" s="87"/>
    </row>
    <row r="16" spans="2:25" ht="84">
      <c r="B16" s="52">
        <v>10</v>
      </c>
      <c r="C16" s="52" t="s">
        <v>109</v>
      </c>
      <c r="D16" s="52" t="s">
        <v>13</v>
      </c>
      <c r="E16" s="52" t="s">
        <v>13</v>
      </c>
      <c r="F16" s="52"/>
      <c r="G16" s="52">
        <v>8</v>
      </c>
      <c r="H16" s="52" t="s">
        <v>110</v>
      </c>
      <c r="I16" s="52">
        <v>6</v>
      </c>
      <c r="J16" s="63">
        <v>24969</v>
      </c>
      <c r="K16" s="61">
        <v>0.61844086667467657</v>
      </c>
      <c r="L16" s="65">
        <v>9527.15</v>
      </c>
      <c r="M16" s="33">
        <v>234083</v>
      </c>
      <c r="N16" s="33">
        <v>5641</v>
      </c>
      <c r="O16" s="33">
        <v>4512.8</v>
      </c>
      <c r="P16" s="33">
        <v>4230.75</v>
      </c>
      <c r="Q16" s="53">
        <v>9527.15</v>
      </c>
      <c r="R16" s="53">
        <v>76217.2</v>
      </c>
      <c r="S16" s="54"/>
      <c r="T16" s="53"/>
      <c r="U16" s="59">
        <v>457303.2</v>
      </c>
      <c r="V16" s="38">
        <f t="shared" si="0"/>
        <v>457303.19999999995</v>
      </c>
      <c r="W16" s="38">
        <f t="shared" si="1"/>
        <v>0</v>
      </c>
      <c r="X16" s="3" t="s">
        <v>130</v>
      </c>
      <c r="Y16" s="87"/>
    </row>
    <row r="17" spans="2:25" ht="48">
      <c r="B17" s="52">
        <v>11</v>
      </c>
      <c r="C17" s="52" t="s">
        <v>109</v>
      </c>
      <c r="D17" s="52" t="s">
        <v>14</v>
      </c>
      <c r="E17" s="52" t="s">
        <v>14</v>
      </c>
      <c r="F17" s="52"/>
      <c r="G17" s="52">
        <v>2</v>
      </c>
      <c r="H17" s="52" t="s">
        <v>110</v>
      </c>
      <c r="I17" s="52">
        <v>6</v>
      </c>
      <c r="J17" s="63">
        <v>12745</v>
      </c>
      <c r="K17" s="61">
        <v>0.53781875245194199</v>
      </c>
      <c r="L17" s="65">
        <v>5890.5</v>
      </c>
      <c r="M17" s="33">
        <v>40570</v>
      </c>
      <c r="N17" s="33">
        <v>4797</v>
      </c>
      <c r="O17" s="33">
        <v>3837.6</v>
      </c>
      <c r="P17" s="33">
        <v>3597.75</v>
      </c>
      <c r="Q17" s="53">
        <v>5890.5</v>
      </c>
      <c r="R17" s="53">
        <v>11781</v>
      </c>
      <c r="S17" s="54"/>
      <c r="T17" s="53"/>
      <c r="U17" s="59">
        <v>70686</v>
      </c>
      <c r="V17" s="38">
        <f t="shared" si="0"/>
        <v>70686</v>
      </c>
      <c r="W17" s="38">
        <f t="shared" si="1"/>
        <v>0</v>
      </c>
      <c r="X17" s="3" t="s">
        <v>130</v>
      </c>
      <c r="Y17" s="87"/>
    </row>
    <row r="18" spans="2:25" ht="36">
      <c r="B18" s="52">
        <v>12</v>
      </c>
      <c r="C18" s="52" t="s">
        <v>109</v>
      </c>
      <c r="D18" s="52" t="s">
        <v>15</v>
      </c>
      <c r="E18" s="52" t="s">
        <v>15</v>
      </c>
      <c r="F18" s="52"/>
      <c r="G18" s="52">
        <v>30</v>
      </c>
      <c r="H18" s="52" t="s">
        <v>110</v>
      </c>
      <c r="I18" s="52">
        <v>6</v>
      </c>
      <c r="J18" s="63">
        <v>12354</v>
      </c>
      <c r="K18" s="61">
        <v>0.50165776266796169</v>
      </c>
      <c r="L18" s="65">
        <v>6156.52</v>
      </c>
      <c r="M18" s="33">
        <v>41330</v>
      </c>
      <c r="N18" s="33">
        <v>5822</v>
      </c>
      <c r="O18" s="33">
        <v>4657.6000000000004</v>
      </c>
      <c r="P18" s="33">
        <v>4366.5</v>
      </c>
      <c r="Q18" s="53">
        <v>6156.52</v>
      </c>
      <c r="R18" s="53">
        <v>184695.6</v>
      </c>
      <c r="S18" s="54"/>
      <c r="T18" s="53"/>
      <c r="U18" s="59">
        <v>1108173.6000000001</v>
      </c>
      <c r="V18" s="38">
        <f t="shared" si="0"/>
        <v>1108173.6000000001</v>
      </c>
      <c r="W18" s="38">
        <f t="shared" si="1"/>
        <v>0</v>
      </c>
      <c r="X18" s="3" t="s">
        <v>130</v>
      </c>
      <c r="Y18" s="87"/>
    </row>
    <row r="19" spans="2:25" ht="36">
      <c r="B19" s="52">
        <v>13</v>
      </c>
      <c r="C19" s="52" t="s">
        <v>109</v>
      </c>
      <c r="D19" s="52" t="s">
        <v>16</v>
      </c>
      <c r="E19" s="52" t="s">
        <v>16</v>
      </c>
      <c r="F19" s="52"/>
      <c r="G19" s="52">
        <v>4</v>
      </c>
      <c r="H19" s="52" t="s">
        <v>110</v>
      </c>
      <c r="I19" s="52">
        <v>6</v>
      </c>
      <c r="J19" s="63">
        <v>5851</v>
      </c>
      <c r="K19" s="61">
        <v>0.41018629294137754</v>
      </c>
      <c r="L19" s="65">
        <v>3451</v>
      </c>
      <c r="M19" s="33">
        <v>18072</v>
      </c>
      <c r="N19" s="33">
        <v>3095</v>
      </c>
      <c r="O19" s="33">
        <v>2476</v>
      </c>
      <c r="P19" s="33">
        <v>2321.25</v>
      </c>
      <c r="Q19" s="53">
        <v>3451</v>
      </c>
      <c r="R19" s="53">
        <v>13804</v>
      </c>
      <c r="S19" s="54"/>
      <c r="T19" s="53"/>
      <c r="U19" s="59">
        <v>82824</v>
      </c>
      <c r="V19" s="38">
        <f t="shared" si="0"/>
        <v>82824</v>
      </c>
      <c r="W19" s="38">
        <f t="shared" si="1"/>
        <v>0</v>
      </c>
      <c r="X19" s="3" t="s">
        <v>130</v>
      </c>
      <c r="Y19" s="87"/>
    </row>
    <row r="20" spans="2:25" ht="36">
      <c r="B20" s="52">
        <v>14</v>
      </c>
      <c r="C20" s="52" t="s">
        <v>109</v>
      </c>
      <c r="D20" s="52" t="s">
        <v>17</v>
      </c>
      <c r="E20" s="52" t="s">
        <v>17</v>
      </c>
      <c r="F20" s="52"/>
      <c r="G20" s="52">
        <v>2</v>
      </c>
      <c r="H20" s="52" t="s">
        <v>110</v>
      </c>
      <c r="I20" s="52">
        <v>6</v>
      </c>
      <c r="J20" s="63">
        <v>4811</v>
      </c>
      <c r="K20" s="61">
        <v>0.40638536686759508</v>
      </c>
      <c r="L20" s="65">
        <v>2855.88</v>
      </c>
      <c r="M20" s="33">
        <v>20287</v>
      </c>
      <c r="N20" s="33">
        <v>1996</v>
      </c>
      <c r="O20" s="33">
        <v>1596.8</v>
      </c>
      <c r="P20" s="33">
        <v>1497</v>
      </c>
      <c r="Q20" s="53">
        <v>2855.88</v>
      </c>
      <c r="R20" s="53">
        <v>5711.76</v>
      </c>
      <c r="S20" s="54"/>
      <c r="T20" s="53"/>
      <c r="U20" s="59">
        <v>34270.559999999998</v>
      </c>
      <c r="V20" s="38">
        <f t="shared" si="0"/>
        <v>34270.559999999998</v>
      </c>
      <c r="W20" s="38">
        <f t="shared" si="1"/>
        <v>0</v>
      </c>
      <c r="X20" s="3" t="s">
        <v>130</v>
      </c>
      <c r="Y20" s="87"/>
    </row>
    <row r="21" spans="2:25" ht="60">
      <c r="B21" s="52">
        <v>15</v>
      </c>
      <c r="C21" s="52" t="s">
        <v>109</v>
      </c>
      <c r="D21" s="52" t="s">
        <v>18</v>
      </c>
      <c r="E21" s="52" t="s">
        <v>18</v>
      </c>
      <c r="F21" s="52"/>
      <c r="G21" s="52">
        <v>2</v>
      </c>
      <c r="H21" s="52" t="s">
        <v>110</v>
      </c>
      <c r="I21" s="52">
        <v>6</v>
      </c>
      <c r="J21" s="63">
        <v>7283</v>
      </c>
      <c r="K21" s="61">
        <v>0</v>
      </c>
      <c r="L21" s="65">
        <v>7283</v>
      </c>
      <c r="M21" s="33">
        <v>38378</v>
      </c>
      <c r="N21" s="33">
        <v>3250</v>
      </c>
      <c r="O21" s="33">
        <v>2600</v>
      </c>
      <c r="P21" s="33">
        <v>2437.5</v>
      </c>
      <c r="Q21" s="53">
        <v>7283</v>
      </c>
      <c r="R21" s="53">
        <v>14566</v>
      </c>
      <c r="S21" s="54"/>
      <c r="T21" s="53"/>
      <c r="U21" s="59">
        <v>87396</v>
      </c>
      <c r="V21" s="38">
        <f t="shared" si="0"/>
        <v>87396</v>
      </c>
      <c r="W21" s="38">
        <f t="shared" si="1"/>
        <v>0</v>
      </c>
      <c r="X21" s="3" t="s">
        <v>130</v>
      </c>
      <c r="Y21" s="87"/>
    </row>
    <row r="22" spans="2:25" ht="48">
      <c r="B22" s="52">
        <v>16</v>
      </c>
      <c r="C22" s="52" t="s">
        <v>109</v>
      </c>
      <c r="D22" s="52" t="s">
        <v>19</v>
      </c>
      <c r="E22" s="52" t="s">
        <v>19</v>
      </c>
      <c r="F22" s="52"/>
      <c r="G22" s="52">
        <v>2</v>
      </c>
      <c r="H22" s="52" t="s">
        <v>110</v>
      </c>
      <c r="I22" s="52">
        <v>6</v>
      </c>
      <c r="J22" s="63">
        <v>17426</v>
      </c>
      <c r="K22" s="61">
        <v>0.47076207965109607</v>
      </c>
      <c r="L22" s="65">
        <v>9222.5</v>
      </c>
      <c r="M22" s="33">
        <v>79298</v>
      </c>
      <c r="N22" s="33">
        <v>8449</v>
      </c>
      <c r="O22" s="33">
        <v>6759.2</v>
      </c>
      <c r="P22" s="33">
        <v>6336.75</v>
      </c>
      <c r="Q22" s="53">
        <v>9222.5</v>
      </c>
      <c r="R22" s="53">
        <v>18445</v>
      </c>
      <c r="S22" s="54"/>
      <c r="T22" s="53"/>
      <c r="U22" s="59">
        <v>110670</v>
      </c>
      <c r="V22" s="38">
        <f t="shared" si="0"/>
        <v>110670</v>
      </c>
      <c r="W22" s="38">
        <f t="shared" si="1"/>
        <v>0</v>
      </c>
      <c r="X22" s="3" t="s">
        <v>130</v>
      </c>
      <c r="Y22" s="87"/>
    </row>
    <row r="23" spans="2:25" ht="36">
      <c r="B23" s="52">
        <v>17</v>
      </c>
      <c r="C23" s="52" t="s">
        <v>109</v>
      </c>
      <c r="D23" s="52" t="s">
        <v>20</v>
      </c>
      <c r="E23" s="52" t="s">
        <v>20</v>
      </c>
      <c r="F23" s="52"/>
      <c r="G23" s="52">
        <v>2</v>
      </c>
      <c r="H23" s="52" t="s">
        <v>110</v>
      </c>
      <c r="I23" s="52">
        <v>6</v>
      </c>
      <c r="J23" s="63">
        <v>15215</v>
      </c>
      <c r="K23" s="61">
        <v>0.56157936247124551</v>
      </c>
      <c r="L23" s="65">
        <v>6670.57</v>
      </c>
      <c r="M23" s="33">
        <v>68882</v>
      </c>
      <c r="N23" s="33">
        <v>7322</v>
      </c>
      <c r="O23" s="33">
        <v>5857.6</v>
      </c>
      <c r="P23" s="33">
        <v>5491.5</v>
      </c>
      <c r="Q23" s="53">
        <v>6670.57</v>
      </c>
      <c r="R23" s="53">
        <v>13341.14</v>
      </c>
      <c r="S23" s="54"/>
      <c r="T23" s="53"/>
      <c r="U23" s="59">
        <v>80046.84</v>
      </c>
      <c r="V23" s="38">
        <f t="shared" si="0"/>
        <v>80046.84</v>
      </c>
      <c r="W23" s="38">
        <f t="shared" si="1"/>
        <v>0</v>
      </c>
      <c r="X23" s="3" t="s">
        <v>130</v>
      </c>
      <c r="Y23" s="87"/>
    </row>
    <row r="24" spans="2:25" ht="36">
      <c r="B24" s="52">
        <v>18</v>
      </c>
      <c r="C24" s="52" t="s">
        <v>109</v>
      </c>
      <c r="D24" s="52" t="s">
        <v>21</v>
      </c>
      <c r="E24" s="52" t="s">
        <v>21</v>
      </c>
      <c r="F24" s="52"/>
      <c r="G24" s="52">
        <v>1</v>
      </c>
      <c r="H24" s="52" t="s">
        <v>110</v>
      </c>
      <c r="I24" s="52">
        <v>6</v>
      </c>
      <c r="J24" s="63">
        <v>12745</v>
      </c>
      <c r="K24" s="61">
        <v>0.5704982346018046</v>
      </c>
      <c r="L24" s="65">
        <v>5474</v>
      </c>
      <c r="M24" s="33">
        <v>23616</v>
      </c>
      <c r="N24" s="33">
        <v>5788</v>
      </c>
      <c r="O24" s="33">
        <v>4630.3999999999996</v>
      </c>
      <c r="P24" s="33">
        <v>4341</v>
      </c>
      <c r="Q24" s="53">
        <v>5474</v>
      </c>
      <c r="R24" s="53">
        <v>5474</v>
      </c>
      <c r="S24" s="54"/>
      <c r="T24" s="53"/>
      <c r="U24" s="59">
        <v>32844</v>
      </c>
      <c r="V24" s="38">
        <f t="shared" si="0"/>
        <v>32844</v>
      </c>
      <c r="W24" s="38">
        <f t="shared" si="1"/>
        <v>0</v>
      </c>
      <c r="X24" s="3" t="s">
        <v>130</v>
      </c>
      <c r="Y24" s="87"/>
    </row>
    <row r="25" spans="2:25" ht="48">
      <c r="B25" s="52">
        <v>19</v>
      </c>
      <c r="C25" s="52" t="s">
        <v>109</v>
      </c>
      <c r="D25" s="52" t="s">
        <v>22</v>
      </c>
      <c r="E25" s="52" t="s">
        <v>22</v>
      </c>
      <c r="F25" s="52"/>
      <c r="G25" s="52">
        <v>1</v>
      </c>
      <c r="H25" s="52" t="s">
        <v>110</v>
      </c>
      <c r="I25" s="52">
        <v>6</v>
      </c>
      <c r="J25" s="63">
        <v>12224</v>
      </c>
      <c r="K25" s="61">
        <v>0.51325261780104714</v>
      </c>
      <c r="L25" s="65">
        <v>5950</v>
      </c>
      <c r="M25" s="33">
        <v>35426</v>
      </c>
      <c r="N25" s="33">
        <v>7901</v>
      </c>
      <c r="O25" s="33">
        <v>6320.8</v>
      </c>
      <c r="P25" s="62">
        <v>5925.75</v>
      </c>
      <c r="Q25" s="53">
        <v>5950</v>
      </c>
      <c r="R25" s="53">
        <v>5950</v>
      </c>
      <c r="S25" s="54"/>
      <c r="T25" s="53"/>
      <c r="U25" s="59">
        <v>35700</v>
      </c>
      <c r="V25" s="38">
        <f t="shared" si="0"/>
        <v>35700</v>
      </c>
      <c r="W25" s="38">
        <f t="shared" si="1"/>
        <v>0</v>
      </c>
      <c r="X25" s="3" t="s">
        <v>130</v>
      </c>
      <c r="Y25" s="87"/>
    </row>
    <row r="26" spans="2:25" ht="36">
      <c r="B26" s="52">
        <v>20</v>
      </c>
      <c r="C26" s="52" t="s">
        <v>109</v>
      </c>
      <c r="D26" s="52" t="s">
        <v>23</v>
      </c>
      <c r="E26" s="52" t="s">
        <v>23</v>
      </c>
      <c r="F26" s="52"/>
      <c r="G26" s="52">
        <v>30</v>
      </c>
      <c r="H26" s="52" t="s">
        <v>110</v>
      </c>
      <c r="I26" s="52">
        <v>6</v>
      </c>
      <c r="J26" s="63">
        <v>15346</v>
      </c>
      <c r="K26" s="61">
        <v>0.58125961162517914</v>
      </c>
      <c r="L26" s="65">
        <v>6425.99</v>
      </c>
      <c r="M26" s="33">
        <v>47857</v>
      </c>
      <c r="N26" s="33">
        <v>6337</v>
      </c>
      <c r="O26" s="33">
        <v>5069.6000000000004</v>
      </c>
      <c r="P26" s="33">
        <v>4752.75</v>
      </c>
      <c r="Q26" s="53">
        <v>6425.99</v>
      </c>
      <c r="R26" s="53">
        <v>192779.7</v>
      </c>
      <c r="S26" s="54"/>
      <c r="T26" s="53"/>
      <c r="U26" s="59">
        <v>1156678.2</v>
      </c>
      <c r="V26" s="38">
        <f t="shared" si="0"/>
        <v>1156678.2000000002</v>
      </c>
      <c r="W26" s="38">
        <f t="shared" si="1"/>
        <v>0</v>
      </c>
      <c r="X26" s="3" t="s">
        <v>130</v>
      </c>
      <c r="Y26" s="87"/>
    </row>
    <row r="27" spans="2:25" ht="36">
      <c r="B27" s="52">
        <v>21</v>
      </c>
      <c r="C27" s="52" t="s">
        <v>109</v>
      </c>
      <c r="D27" s="52" t="s">
        <v>24</v>
      </c>
      <c r="E27" s="52" t="s">
        <v>24</v>
      </c>
      <c r="F27" s="52"/>
      <c r="G27" s="52">
        <v>10</v>
      </c>
      <c r="H27" s="52" t="s">
        <v>110</v>
      </c>
      <c r="I27" s="52">
        <v>6</v>
      </c>
      <c r="J27" s="63">
        <v>4551</v>
      </c>
      <c r="K27" s="61">
        <v>0.51418369589101298</v>
      </c>
      <c r="L27" s="65">
        <v>2210.9499999999998</v>
      </c>
      <c r="M27" s="33">
        <v>16256</v>
      </c>
      <c r="N27" s="33">
        <v>1316</v>
      </c>
      <c r="O27" s="33">
        <v>1052.8</v>
      </c>
      <c r="P27" s="33">
        <v>987</v>
      </c>
      <c r="Q27" s="53">
        <v>2210.9499999999998</v>
      </c>
      <c r="R27" s="53">
        <v>22109.5</v>
      </c>
      <c r="S27" s="54"/>
      <c r="T27" s="53"/>
      <c r="U27" s="59">
        <v>132657</v>
      </c>
      <c r="V27" s="38">
        <f t="shared" si="0"/>
        <v>132657</v>
      </c>
      <c r="W27" s="38">
        <f t="shared" si="1"/>
        <v>0</v>
      </c>
      <c r="X27" s="3" t="s">
        <v>130</v>
      </c>
      <c r="Y27" s="87"/>
    </row>
    <row r="28" spans="2:25" ht="36">
      <c r="B28" s="52">
        <v>22</v>
      </c>
      <c r="C28" s="52" t="s">
        <v>109</v>
      </c>
      <c r="D28" s="52" t="s">
        <v>25</v>
      </c>
      <c r="E28" s="52" t="s">
        <v>25</v>
      </c>
      <c r="F28" s="52"/>
      <c r="G28" s="52">
        <v>10</v>
      </c>
      <c r="H28" s="52" t="s">
        <v>110</v>
      </c>
      <c r="I28" s="52">
        <v>6</v>
      </c>
      <c r="J28" s="63">
        <v>11705</v>
      </c>
      <c r="K28" s="61">
        <v>0.50359333618111923</v>
      </c>
      <c r="L28" s="65">
        <v>5810.44</v>
      </c>
      <c r="M28" s="33">
        <v>54619</v>
      </c>
      <c r="N28" s="33">
        <v>1625</v>
      </c>
      <c r="O28" s="33">
        <v>1300</v>
      </c>
      <c r="P28" s="33">
        <v>1218.75</v>
      </c>
      <c r="Q28" s="53">
        <v>5810.44</v>
      </c>
      <c r="R28" s="53">
        <v>58104.4</v>
      </c>
      <c r="S28" s="54"/>
      <c r="T28" s="53"/>
      <c r="U28" s="59">
        <v>348626.4</v>
      </c>
      <c r="V28" s="38">
        <f t="shared" si="0"/>
        <v>348626.4</v>
      </c>
      <c r="W28" s="38">
        <f t="shared" si="1"/>
        <v>0</v>
      </c>
      <c r="X28" s="3" t="s">
        <v>130</v>
      </c>
      <c r="Y28" s="87"/>
    </row>
    <row r="29" spans="2:25" ht="36">
      <c r="B29" s="52">
        <v>23</v>
      </c>
      <c r="C29" s="52" t="s">
        <v>109</v>
      </c>
      <c r="D29" s="52" t="s">
        <v>26</v>
      </c>
      <c r="E29" s="52" t="s">
        <v>26</v>
      </c>
      <c r="F29" s="52"/>
      <c r="G29" s="52">
        <v>10</v>
      </c>
      <c r="H29" s="52" t="s">
        <v>110</v>
      </c>
      <c r="I29" s="52">
        <v>6</v>
      </c>
      <c r="J29" s="63">
        <v>1170</v>
      </c>
      <c r="K29" s="61">
        <v>0</v>
      </c>
      <c r="L29" s="65">
        <v>1170</v>
      </c>
      <c r="M29" s="33">
        <v>6888</v>
      </c>
      <c r="N29" s="33">
        <v>286</v>
      </c>
      <c r="O29" s="33">
        <v>228.8</v>
      </c>
      <c r="P29" s="33">
        <v>214.5</v>
      </c>
      <c r="Q29" s="53">
        <v>1170</v>
      </c>
      <c r="R29" s="53">
        <v>11700</v>
      </c>
      <c r="S29" s="54"/>
      <c r="T29" s="53"/>
      <c r="U29" s="59">
        <v>70200</v>
      </c>
      <c r="V29" s="38">
        <f t="shared" si="0"/>
        <v>70200</v>
      </c>
      <c r="W29" s="38">
        <f t="shared" si="1"/>
        <v>0</v>
      </c>
      <c r="X29" s="3" t="s">
        <v>130</v>
      </c>
      <c r="Y29" s="87"/>
    </row>
    <row r="30" spans="2:25" ht="36">
      <c r="B30" s="52">
        <v>24</v>
      </c>
      <c r="C30" s="52" t="s">
        <v>109</v>
      </c>
      <c r="D30" s="52" t="s">
        <v>27</v>
      </c>
      <c r="E30" s="52" t="s">
        <v>27</v>
      </c>
      <c r="F30" s="52"/>
      <c r="G30" s="52">
        <v>10</v>
      </c>
      <c r="H30" s="52" t="s">
        <v>110</v>
      </c>
      <c r="I30" s="52">
        <v>6</v>
      </c>
      <c r="J30" s="63">
        <v>1430</v>
      </c>
      <c r="K30" s="61">
        <v>0</v>
      </c>
      <c r="L30" s="65">
        <v>1430</v>
      </c>
      <c r="M30" s="33">
        <v>9250</v>
      </c>
      <c r="N30" s="33">
        <v>246</v>
      </c>
      <c r="O30" s="33">
        <v>196.8</v>
      </c>
      <c r="P30" s="33">
        <v>184.5</v>
      </c>
      <c r="Q30" s="53">
        <v>1430</v>
      </c>
      <c r="R30" s="53">
        <v>14300</v>
      </c>
      <c r="S30" s="54"/>
      <c r="T30" s="53"/>
      <c r="U30" s="59">
        <v>85800</v>
      </c>
      <c r="V30" s="38">
        <f t="shared" si="0"/>
        <v>85800</v>
      </c>
      <c r="W30" s="38">
        <f t="shared" si="1"/>
        <v>0</v>
      </c>
      <c r="X30" s="3" t="s">
        <v>130</v>
      </c>
      <c r="Y30" s="87"/>
    </row>
    <row r="31" spans="2:25" ht="36">
      <c r="B31" s="52">
        <v>25</v>
      </c>
      <c r="C31" s="52" t="s">
        <v>109</v>
      </c>
      <c r="D31" s="52" t="s">
        <v>28</v>
      </c>
      <c r="E31" s="52" t="s">
        <v>28</v>
      </c>
      <c r="F31" s="52"/>
      <c r="G31" s="52">
        <v>20</v>
      </c>
      <c r="H31" s="52" t="s">
        <v>110</v>
      </c>
      <c r="I31" s="52">
        <v>6</v>
      </c>
      <c r="J31" s="63">
        <v>18988</v>
      </c>
      <c r="K31" s="61">
        <v>0.57696966505161162</v>
      </c>
      <c r="L31" s="65">
        <v>8032.5</v>
      </c>
      <c r="M31" s="33">
        <v>23616</v>
      </c>
      <c r="N31" s="33">
        <v>4811</v>
      </c>
      <c r="O31" s="33">
        <v>3848.8</v>
      </c>
      <c r="P31" s="33">
        <v>3608.25</v>
      </c>
      <c r="Q31" s="53">
        <v>8032.5</v>
      </c>
      <c r="R31" s="53">
        <v>160650</v>
      </c>
      <c r="S31" s="54"/>
      <c r="T31" s="53"/>
      <c r="U31" s="59">
        <v>963900</v>
      </c>
      <c r="V31" s="38">
        <f t="shared" si="0"/>
        <v>963900</v>
      </c>
      <c r="W31" s="38">
        <f t="shared" si="1"/>
        <v>0</v>
      </c>
      <c r="X31" s="3" t="s">
        <v>130</v>
      </c>
      <c r="Y31" s="87"/>
    </row>
    <row r="32" spans="2:25" ht="48">
      <c r="B32" s="52">
        <v>26</v>
      </c>
      <c r="C32" s="52" t="s">
        <v>109</v>
      </c>
      <c r="D32" s="52" t="s">
        <v>29</v>
      </c>
      <c r="E32" s="52" t="s">
        <v>29</v>
      </c>
      <c r="F32" s="52"/>
      <c r="G32" s="52">
        <v>4</v>
      </c>
      <c r="H32" s="52" t="s">
        <v>110</v>
      </c>
      <c r="I32" s="52">
        <v>6</v>
      </c>
      <c r="J32" s="63">
        <v>7932</v>
      </c>
      <c r="K32" s="61">
        <v>0</v>
      </c>
      <c r="L32" s="65">
        <v>7932</v>
      </c>
      <c r="M32" s="33">
        <v>14955</v>
      </c>
      <c r="N32" s="33">
        <v>1170</v>
      </c>
      <c r="O32" s="33">
        <v>936</v>
      </c>
      <c r="P32" s="33">
        <v>877.5</v>
      </c>
      <c r="Q32" s="53">
        <v>7932</v>
      </c>
      <c r="R32" s="53">
        <v>31728</v>
      </c>
      <c r="S32" s="54"/>
      <c r="T32" s="53"/>
      <c r="U32" s="59">
        <v>190368</v>
      </c>
      <c r="V32" s="38">
        <f t="shared" si="0"/>
        <v>190368</v>
      </c>
      <c r="W32" s="38">
        <f t="shared" si="1"/>
        <v>0</v>
      </c>
      <c r="X32" s="3" t="s">
        <v>130</v>
      </c>
      <c r="Y32" s="87"/>
    </row>
    <row r="33" spans="2:25" ht="36">
      <c r="B33" s="52">
        <v>27</v>
      </c>
      <c r="C33" s="52" t="s">
        <v>109</v>
      </c>
      <c r="D33" s="52" t="s">
        <v>30</v>
      </c>
      <c r="E33" s="52" t="s">
        <v>30</v>
      </c>
      <c r="F33" s="52"/>
      <c r="G33" s="52">
        <v>20</v>
      </c>
      <c r="H33" s="52" t="s">
        <v>110</v>
      </c>
      <c r="I33" s="52">
        <v>6</v>
      </c>
      <c r="J33" s="63">
        <v>23539</v>
      </c>
      <c r="K33" s="61">
        <v>0.26190577339734056</v>
      </c>
      <c r="L33" s="65">
        <v>17374</v>
      </c>
      <c r="M33" s="33">
        <v>38358</v>
      </c>
      <c r="N33" s="33">
        <v>4811</v>
      </c>
      <c r="O33" s="33">
        <v>3848.8</v>
      </c>
      <c r="P33" s="33">
        <v>3608.25</v>
      </c>
      <c r="Q33" s="53">
        <v>17374</v>
      </c>
      <c r="R33" s="53">
        <v>347480</v>
      </c>
      <c r="S33" s="54"/>
      <c r="T33" s="53"/>
      <c r="U33" s="59">
        <v>2084880</v>
      </c>
      <c r="V33" s="38">
        <f t="shared" si="0"/>
        <v>2084880</v>
      </c>
      <c r="W33" s="38">
        <f t="shared" si="1"/>
        <v>0</v>
      </c>
      <c r="X33" s="3" t="s">
        <v>130</v>
      </c>
      <c r="Y33" s="87"/>
    </row>
    <row r="34" spans="2:25" ht="48">
      <c r="B34" s="52">
        <v>28</v>
      </c>
      <c r="C34" s="52" t="s">
        <v>109</v>
      </c>
      <c r="D34" s="52" t="s">
        <v>31</v>
      </c>
      <c r="E34" s="52" t="s">
        <v>31</v>
      </c>
      <c r="F34" s="52"/>
      <c r="G34" s="52">
        <v>3</v>
      </c>
      <c r="H34" s="52" t="s">
        <v>110</v>
      </c>
      <c r="I34" s="52">
        <v>6</v>
      </c>
      <c r="J34" s="63">
        <v>6502</v>
      </c>
      <c r="K34" s="61">
        <v>0.23155336819440175</v>
      </c>
      <c r="L34" s="65">
        <v>4996.4399999999996</v>
      </c>
      <c r="M34" s="33">
        <v>20808</v>
      </c>
      <c r="N34" s="33">
        <v>4072</v>
      </c>
      <c r="O34" s="33">
        <v>3257.6</v>
      </c>
      <c r="P34" s="33">
        <v>3054</v>
      </c>
      <c r="Q34" s="53">
        <v>4996.4399999999996</v>
      </c>
      <c r="R34" s="53">
        <v>14989.32</v>
      </c>
      <c r="S34" s="54"/>
      <c r="T34" s="53"/>
      <c r="U34" s="59">
        <v>89935.92</v>
      </c>
      <c r="V34" s="38">
        <f t="shared" si="0"/>
        <v>89935.92</v>
      </c>
      <c r="W34" s="38">
        <f t="shared" si="1"/>
        <v>0</v>
      </c>
      <c r="X34" s="3" t="s">
        <v>130</v>
      </c>
      <c r="Y34" s="87"/>
    </row>
    <row r="35" spans="2:25" ht="36">
      <c r="B35" s="52">
        <v>29</v>
      </c>
      <c r="C35" s="52" t="s">
        <v>109</v>
      </c>
      <c r="D35" s="52" t="s">
        <v>32</v>
      </c>
      <c r="E35" s="52" t="s">
        <v>32</v>
      </c>
      <c r="F35" s="52"/>
      <c r="G35" s="52">
        <v>20</v>
      </c>
      <c r="H35" s="52" t="s">
        <v>110</v>
      </c>
      <c r="I35" s="52">
        <v>6</v>
      </c>
      <c r="J35" s="63">
        <v>1300</v>
      </c>
      <c r="K35" s="61">
        <v>0.53169230769230769</v>
      </c>
      <c r="L35" s="65">
        <v>608.79999999999995</v>
      </c>
      <c r="M35" s="33">
        <v>16128</v>
      </c>
      <c r="N35" s="33">
        <v>761</v>
      </c>
      <c r="O35" s="62">
        <v>608.79999999999995</v>
      </c>
      <c r="P35" s="33">
        <v>570.75</v>
      </c>
      <c r="Q35" s="53">
        <v>608.79999999999995</v>
      </c>
      <c r="R35" s="53">
        <v>12176</v>
      </c>
      <c r="S35" s="54"/>
      <c r="T35" s="53"/>
      <c r="U35" s="59">
        <v>73056</v>
      </c>
      <c r="V35" s="38">
        <f t="shared" si="0"/>
        <v>73056</v>
      </c>
      <c r="W35" s="38">
        <f t="shared" si="1"/>
        <v>0</v>
      </c>
      <c r="X35" s="3" t="s">
        <v>130</v>
      </c>
      <c r="Y35" s="87"/>
    </row>
    <row r="36" spans="2:25" ht="36">
      <c r="B36" s="52">
        <v>30</v>
      </c>
      <c r="C36" s="52" t="s">
        <v>109</v>
      </c>
      <c r="D36" s="52" t="s">
        <v>33</v>
      </c>
      <c r="E36" s="52" t="s">
        <v>33</v>
      </c>
      <c r="F36" s="52"/>
      <c r="G36" s="52">
        <v>10</v>
      </c>
      <c r="H36" s="52" t="s">
        <v>110</v>
      </c>
      <c r="I36" s="52">
        <v>6</v>
      </c>
      <c r="J36" s="63">
        <v>2731</v>
      </c>
      <c r="K36" s="61">
        <v>0.58872207982424019</v>
      </c>
      <c r="L36" s="65">
        <v>1123.2</v>
      </c>
      <c r="M36" s="33">
        <v>31391</v>
      </c>
      <c r="N36" s="33">
        <v>1404</v>
      </c>
      <c r="O36" s="62">
        <v>1123.2</v>
      </c>
      <c r="P36" s="33">
        <v>1053</v>
      </c>
      <c r="Q36" s="53">
        <v>1123.2</v>
      </c>
      <c r="R36" s="53">
        <v>11232</v>
      </c>
      <c r="S36" s="54"/>
      <c r="T36" s="53"/>
      <c r="U36" s="59">
        <v>67392</v>
      </c>
      <c r="V36" s="38">
        <f t="shared" si="0"/>
        <v>67392</v>
      </c>
      <c r="W36" s="38">
        <f t="shared" si="1"/>
        <v>0</v>
      </c>
      <c r="X36" s="3" t="s">
        <v>130</v>
      </c>
      <c r="Y36" s="87"/>
    </row>
    <row r="37" spans="2:25" ht="36">
      <c r="B37" s="52">
        <v>31</v>
      </c>
      <c r="C37" s="52" t="s">
        <v>109</v>
      </c>
      <c r="D37" s="52" t="s">
        <v>34</v>
      </c>
      <c r="E37" s="52" t="s">
        <v>34</v>
      </c>
      <c r="F37" s="52"/>
      <c r="G37" s="52">
        <v>10</v>
      </c>
      <c r="H37" s="52" t="s">
        <v>110</v>
      </c>
      <c r="I37" s="52">
        <v>6</v>
      </c>
      <c r="J37" s="63">
        <v>3251</v>
      </c>
      <c r="K37" s="61">
        <v>0.6333435865887419</v>
      </c>
      <c r="L37" s="65">
        <v>1192</v>
      </c>
      <c r="M37" s="33">
        <v>31391</v>
      </c>
      <c r="N37" s="33">
        <v>1490</v>
      </c>
      <c r="O37" s="62">
        <v>1192</v>
      </c>
      <c r="P37" s="33">
        <v>1117.5</v>
      </c>
      <c r="Q37" s="53">
        <v>1192</v>
      </c>
      <c r="R37" s="53">
        <v>11920</v>
      </c>
      <c r="S37" s="54"/>
      <c r="T37" s="53"/>
      <c r="U37" s="59">
        <v>71520</v>
      </c>
      <c r="V37" s="38">
        <f t="shared" si="0"/>
        <v>71520</v>
      </c>
      <c r="W37" s="38">
        <f t="shared" si="1"/>
        <v>0</v>
      </c>
      <c r="X37" s="3" t="s">
        <v>130</v>
      </c>
      <c r="Y37" s="87"/>
    </row>
    <row r="38" spans="2:25" ht="36">
      <c r="B38" s="52">
        <v>32</v>
      </c>
      <c r="C38" s="52" t="s">
        <v>109</v>
      </c>
      <c r="D38" s="52" t="s">
        <v>35</v>
      </c>
      <c r="E38" s="52" t="s">
        <v>35</v>
      </c>
      <c r="F38" s="52"/>
      <c r="G38" s="52">
        <v>15</v>
      </c>
      <c r="H38" s="52" t="s">
        <v>110</v>
      </c>
      <c r="I38" s="52">
        <v>6</v>
      </c>
      <c r="J38" s="63">
        <v>3902</v>
      </c>
      <c r="K38" s="61">
        <v>0.61577396207073298</v>
      </c>
      <c r="L38" s="65">
        <v>1499.25</v>
      </c>
      <c r="M38" s="33">
        <v>33556</v>
      </c>
      <c r="N38" s="33">
        <v>1999</v>
      </c>
      <c r="O38" s="33">
        <v>1599.2</v>
      </c>
      <c r="P38" s="62">
        <v>1499.25</v>
      </c>
      <c r="Q38" s="53">
        <v>1499.25</v>
      </c>
      <c r="R38" s="53">
        <v>22488.75</v>
      </c>
      <c r="S38" s="54"/>
      <c r="T38" s="53"/>
      <c r="U38" s="59">
        <v>134932.5</v>
      </c>
      <c r="V38" s="38">
        <f t="shared" si="0"/>
        <v>134932.5</v>
      </c>
      <c r="W38" s="38">
        <f t="shared" si="1"/>
        <v>0</v>
      </c>
      <c r="X38" s="3" t="s">
        <v>130</v>
      </c>
      <c r="Y38" s="87"/>
    </row>
    <row r="39" spans="2:25" ht="36">
      <c r="B39" s="52">
        <v>33</v>
      </c>
      <c r="C39" s="52" t="s">
        <v>109</v>
      </c>
      <c r="D39" s="52" t="s">
        <v>36</v>
      </c>
      <c r="E39" s="52" t="s">
        <v>36</v>
      </c>
      <c r="F39" s="52"/>
      <c r="G39" s="52">
        <v>10</v>
      </c>
      <c r="H39" s="52" t="s">
        <v>110</v>
      </c>
      <c r="I39" s="52">
        <v>6</v>
      </c>
      <c r="J39" s="63">
        <v>4681</v>
      </c>
      <c r="K39" s="61">
        <v>0.67490920743430893</v>
      </c>
      <c r="L39" s="65">
        <v>1521.75</v>
      </c>
      <c r="M39" s="33">
        <v>33556</v>
      </c>
      <c r="N39" s="33">
        <v>2029</v>
      </c>
      <c r="O39" s="33">
        <v>1623.2</v>
      </c>
      <c r="P39" s="62">
        <v>1521.75</v>
      </c>
      <c r="Q39" s="53">
        <v>1521.75</v>
      </c>
      <c r="R39" s="53">
        <v>15217.5</v>
      </c>
      <c r="S39" s="54"/>
      <c r="T39" s="53"/>
      <c r="U39" s="59">
        <v>91305</v>
      </c>
      <c r="V39" s="38">
        <f t="shared" ref="V39:V55" si="2">+R39*I39</f>
        <v>91305</v>
      </c>
      <c r="W39" s="38">
        <f t="shared" si="1"/>
        <v>0</v>
      </c>
      <c r="X39" s="3" t="s">
        <v>130</v>
      </c>
      <c r="Y39" s="87"/>
    </row>
    <row r="40" spans="2:25" ht="36">
      <c r="B40" s="52">
        <v>34</v>
      </c>
      <c r="C40" s="52" t="s">
        <v>109</v>
      </c>
      <c r="D40" s="52" t="s">
        <v>37</v>
      </c>
      <c r="E40" s="52" t="s">
        <v>37</v>
      </c>
      <c r="F40" s="52"/>
      <c r="G40" s="52">
        <v>10</v>
      </c>
      <c r="H40" s="52" t="s">
        <v>110</v>
      </c>
      <c r="I40" s="52">
        <v>6</v>
      </c>
      <c r="J40" s="63">
        <v>6892</v>
      </c>
      <c r="K40" s="61">
        <v>0.77920052234474757</v>
      </c>
      <c r="L40" s="65">
        <v>1521.75</v>
      </c>
      <c r="M40" s="33">
        <v>35721</v>
      </c>
      <c r="N40" s="33">
        <v>2029</v>
      </c>
      <c r="O40" s="33">
        <v>1623.2</v>
      </c>
      <c r="P40" s="62">
        <v>1521.75</v>
      </c>
      <c r="Q40" s="53">
        <v>1521.75</v>
      </c>
      <c r="R40" s="53">
        <v>15217.5</v>
      </c>
      <c r="S40" s="54"/>
      <c r="T40" s="53"/>
      <c r="U40" s="59">
        <v>91305</v>
      </c>
      <c r="V40" s="38">
        <f t="shared" si="2"/>
        <v>91305</v>
      </c>
      <c r="W40" s="38">
        <f t="shared" si="1"/>
        <v>0</v>
      </c>
      <c r="X40" s="3" t="s">
        <v>130</v>
      </c>
      <c r="Y40" s="87"/>
    </row>
    <row r="41" spans="2:25" ht="36">
      <c r="B41" s="52">
        <v>35</v>
      </c>
      <c r="C41" s="52" t="s">
        <v>109</v>
      </c>
      <c r="D41" s="52" t="s">
        <v>38</v>
      </c>
      <c r="E41" s="52" t="s">
        <v>38</v>
      </c>
      <c r="F41" s="52"/>
      <c r="G41" s="52">
        <v>10</v>
      </c>
      <c r="H41" s="52" t="s">
        <v>110</v>
      </c>
      <c r="I41" s="52">
        <v>6</v>
      </c>
      <c r="J41" s="63">
        <v>7672</v>
      </c>
      <c r="K41" s="61">
        <v>0.68580552659019811</v>
      </c>
      <c r="L41" s="65">
        <v>2410.5</v>
      </c>
      <c r="M41" s="33">
        <v>33471</v>
      </c>
      <c r="N41" s="33">
        <v>3214</v>
      </c>
      <c r="O41" s="33">
        <v>2571.1999999999998</v>
      </c>
      <c r="P41" s="62">
        <v>2410.5</v>
      </c>
      <c r="Q41" s="53">
        <v>2410.5</v>
      </c>
      <c r="R41" s="53">
        <v>24105</v>
      </c>
      <c r="S41" s="54"/>
      <c r="T41" s="53"/>
      <c r="U41" s="59">
        <v>144630</v>
      </c>
      <c r="V41" s="38">
        <f t="shared" si="2"/>
        <v>144630</v>
      </c>
      <c r="W41" s="38">
        <f t="shared" si="1"/>
        <v>0</v>
      </c>
      <c r="X41" s="3" t="s">
        <v>130</v>
      </c>
      <c r="Y41" s="87"/>
    </row>
    <row r="42" spans="2:25" ht="36">
      <c r="B42" s="52">
        <v>36</v>
      </c>
      <c r="C42" s="52" t="s">
        <v>109</v>
      </c>
      <c r="D42" s="52" t="s">
        <v>39</v>
      </c>
      <c r="E42" s="52" t="s">
        <v>39</v>
      </c>
      <c r="F42" s="52"/>
      <c r="G42" s="52">
        <v>15</v>
      </c>
      <c r="H42" s="52" t="s">
        <v>110</v>
      </c>
      <c r="I42" s="52">
        <v>6</v>
      </c>
      <c r="J42" s="63">
        <v>7672</v>
      </c>
      <c r="K42" s="61">
        <v>0.63780630865484877</v>
      </c>
      <c r="L42" s="65">
        <v>2778.75</v>
      </c>
      <c r="M42" s="33">
        <v>35721</v>
      </c>
      <c r="N42" s="33">
        <v>3705</v>
      </c>
      <c r="O42" s="33">
        <v>2964</v>
      </c>
      <c r="P42" s="62">
        <v>2778.75</v>
      </c>
      <c r="Q42" s="53">
        <v>2778.75</v>
      </c>
      <c r="R42" s="53">
        <v>41681.25</v>
      </c>
      <c r="S42" s="54"/>
      <c r="T42" s="53"/>
      <c r="U42" s="59">
        <v>250087.5</v>
      </c>
      <c r="V42" s="38">
        <f t="shared" si="2"/>
        <v>250087.5</v>
      </c>
      <c r="W42" s="38">
        <f t="shared" si="1"/>
        <v>0</v>
      </c>
      <c r="X42" s="3" t="s">
        <v>130</v>
      </c>
      <c r="Y42" s="87"/>
    </row>
    <row r="43" spans="2:25" ht="36">
      <c r="B43" s="52">
        <v>37</v>
      </c>
      <c r="C43" s="52" t="s">
        <v>109</v>
      </c>
      <c r="D43" s="52" t="s">
        <v>40</v>
      </c>
      <c r="E43" s="52" t="s">
        <v>40</v>
      </c>
      <c r="F43" s="52"/>
      <c r="G43" s="52">
        <v>10</v>
      </c>
      <c r="H43" s="52" t="s">
        <v>110</v>
      </c>
      <c r="I43" s="52">
        <v>6</v>
      </c>
      <c r="J43" s="63">
        <v>7672</v>
      </c>
      <c r="K43" s="61">
        <v>0.76029718456725759</v>
      </c>
      <c r="L43" s="65">
        <v>1839</v>
      </c>
      <c r="M43" s="33">
        <v>33471</v>
      </c>
      <c r="N43" s="33">
        <v>2452</v>
      </c>
      <c r="O43" s="33">
        <v>1961.6</v>
      </c>
      <c r="P43" s="62">
        <v>1839</v>
      </c>
      <c r="Q43" s="53">
        <v>1839</v>
      </c>
      <c r="R43" s="53">
        <v>18390</v>
      </c>
      <c r="S43" s="54"/>
      <c r="T43" s="53"/>
      <c r="U43" s="59">
        <v>110340</v>
      </c>
      <c r="V43" s="38">
        <f t="shared" si="2"/>
        <v>110340</v>
      </c>
      <c r="W43" s="38">
        <f t="shared" si="1"/>
        <v>0</v>
      </c>
      <c r="X43" s="3" t="s">
        <v>130</v>
      </c>
      <c r="Y43" s="87"/>
    </row>
    <row r="44" spans="2:25" ht="36">
      <c r="B44" s="52">
        <v>38</v>
      </c>
      <c r="C44" s="52" t="s">
        <v>109</v>
      </c>
      <c r="D44" s="52" t="s">
        <v>41</v>
      </c>
      <c r="E44" s="52" t="s">
        <v>41</v>
      </c>
      <c r="F44" s="52"/>
      <c r="G44" s="52">
        <v>15</v>
      </c>
      <c r="H44" s="52" t="s">
        <v>110</v>
      </c>
      <c r="I44" s="52">
        <v>6</v>
      </c>
      <c r="J44" s="63">
        <v>6632</v>
      </c>
      <c r="K44" s="61">
        <v>0.41612484921592274</v>
      </c>
      <c r="L44" s="65">
        <v>3872.26</v>
      </c>
      <c r="M44" s="33">
        <v>15744</v>
      </c>
      <c r="N44" s="33">
        <v>3244</v>
      </c>
      <c r="O44" s="33">
        <v>2595.1999999999998</v>
      </c>
      <c r="P44" s="33">
        <v>2433</v>
      </c>
      <c r="Q44" s="53">
        <v>3872.26</v>
      </c>
      <c r="R44" s="53">
        <v>58083.9</v>
      </c>
      <c r="S44" s="54"/>
      <c r="T44" s="53"/>
      <c r="U44" s="59">
        <v>348503.4</v>
      </c>
      <c r="V44" s="38">
        <f t="shared" si="2"/>
        <v>348503.4</v>
      </c>
      <c r="W44" s="38">
        <f t="shared" si="1"/>
        <v>0</v>
      </c>
      <c r="X44" s="3" t="s">
        <v>130</v>
      </c>
      <c r="Y44" s="87"/>
    </row>
    <row r="45" spans="2:25" ht="36">
      <c r="B45" s="52">
        <v>39</v>
      </c>
      <c r="C45" s="52" t="s">
        <v>109</v>
      </c>
      <c r="D45" s="52" t="s">
        <v>42</v>
      </c>
      <c r="E45" s="52" t="s">
        <v>42</v>
      </c>
      <c r="F45" s="52"/>
      <c r="G45" s="52">
        <v>30</v>
      </c>
      <c r="H45" s="52" t="s">
        <v>110</v>
      </c>
      <c r="I45" s="52">
        <v>6</v>
      </c>
      <c r="J45" s="63">
        <v>15736</v>
      </c>
      <c r="K45" s="61">
        <v>0.33527580071174379</v>
      </c>
      <c r="L45" s="65">
        <v>10460.1</v>
      </c>
      <c r="M45" s="33">
        <v>36101</v>
      </c>
      <c r="N45" s="33">
        <v>10395</v>
      </c>
      <c r="O45" s="33">
        <v>8316</v>
      </c>
      <c r="P45" s="33">
        <v>7796.25</v>
      </c>
      <c r="Q45" s="53">
        <v>10460.1</v>
      </c>
      <c r="R45" s="53">
        <v>313803</v>
      </c>
      <c r="S45" s="54"/>
      <c r="T45" s="53"/>
      <c r="U45" s="59">
        <v>1882818</v>
      </c>
      <c r="V45" s="38">
        <f t="shared" si="2"/>
        <v>1882818</v>
      </c>
      <c r="W45" s="38">
        <f t="shared" si="1"/>
        <v>0</v>
      </c>
      <c r="X45" s="3" t="s">
        <v>130</v>
      </c>
      <c r="Y45" s="87"/>
    </row>
    <row r="46" spans="2:25" ht="36">
      <c r="B46" s="52">
        <v>40</v>
      </c>
      <c r="C46" s="52" t="s">
        <v>109</v>
      </c>
      <c r="D46" s="52" t="s">
        <v>43</v>
      </c>
      <c r="E46" s="52" t="s">
        <v>43</v>
      </c>
      <c r="F46" s="52"/>
      <c r="G46" s="52">
        <v>30</v>
      </c>
      <c r="H46" s="52" t="s">
        <v>110</v>
      </c>
      <c r="I46" s="52">
        <v>6</v>
      </c>
      <c r="J46" s="63">
        <v>33551</v>
      </c>
      <c r="K46" s="61">
        <v>0.48570832464010016</v>
      </c>
      <c r="L46" s="65">
        <v>17255</v>
      </c>
      <c r="M46" s="33">
        <v>51997</v>
      </c>
      <c r="N46" s="33">
        <v>2016</v>
      </c>
      <c r="O46" s="33">
        <v>1612.8</v>
      </c>
      <c r="P46" s="33">
        <v>1512</v>
      </c>
      <c r="Q46" s="53">
        <v>17255</v>
      </c>
      <c r="R46" s="53">
        <v>517650</v>
      </c>
      <c r="S46" s="54"/>
      <c r="T46" s="53"/>
      <c r="U46" s="59">
        <v>3105900</v>
      </c>
      <c r="V46" s="38">
        <f t="shared" si="2"/>
        <v>3105900</v>
      </c>
      <c r="W46" s="38">
        <f t="shared" si="1"/>
        <v>0</v>
      </c>
      <c r="X46" s="3" t="s">
        <v>130</v>
      </c>
      <c r="Y46" s="87"/>
    </row>
    <row r="47" spans="2:25" ht="36">
      <c r="B47" s="52">
        <v>41</v>
      </c>
      <c r="C47" s="52" t="s">
        <v>109</v>
      </c>
      <c r="D47" s="52" t="s">
        <v>44</v>
      </c>
      <c r="E47" s="52" t="s">
        <v>44</v>
      </c>
      <c r="F47" s="52"/>
      <c r="G47" s="52">
        <v>1</v>
      </c>
      <c r="H47" s="52" t="s">
        <v>110</v>
      </c>
      <c r="I47" s="52">
        <v>6</v>
      </c>
      <c r="J47" s="63">
        <v>45516</v>
      </c>
      <c r="K47" s="61">
        <v>0.72571183759557079</v>
      </c>
      <c r="L47" s="65">
        <v>12484.5</v>
      </c>
      <c r="M47" s="33">
        <v>70871</v>
      </c>
      <c r="N47" s="33">
        <v>16646</v>
      </c>
      <c r="O47" s="33">
        <v>13316.8</v>
      </c>
      <c r="P47" s="62">
        <v>12484.5</v>
      </c>
      <c r="Q47" s="53">
        <v>12484.5</v>
      </c>
      <c r="R47" s="53">
        <v>12484.5</v>
      </c>
      <c r="S47" s="54"/>
      <c r="T47" s="53"/>
      <c r="U47" s="59">
        <v>74907</v>
      </c>
      <c r="V47" s="38">
        <f t="shared" si="2"/>
        <v>74907</v>
      </c>
      <c r="W47" s="38">
        <f t="shared" si="1"/>
        <v>0</v>
      </c>
      <c r="X47" s="3" t="s">
        <v>130</v>
      </c>
      <c r="Y47" s="87"/>
    </row>
    <row r="48" spans="2:25" ht="60">
      <c r="B48" s="52">
        <v>42</v>
      </c>
      <c r="C48" s="52" t="s">
        <v>109</v>
      </c>
      <c r="D48" s="52" t="s">
        <v>45</v>
      </c>
      <c r="E48" s="52" t="s">
        <v>45</v>
      </c>
      <c r="F48" s="52"/>
      <c r="G48" s="52">
        <v>1</v>
      </c>
      <c r="H48" s="52" t="s">
        <v>110</v>
      </c>
      <c r="I48" s="52">
        <v>6</v>
      </c>
      <c r="J48" s="63">
        <v>3902</v>
      </c>
      <c r="K48" s="61">
        <v>0.38472578165043558</v>
      </c>
      <c r="L48" s="65">
        <v>2400.8000000000002</v>
      </c>
      <c r="M48" s="33">
        <v>8453</v>
      </c>
      <c r="N48" s="33">
        <v>3001</v>
      </c>
      <c r="O48" s="62">
        <v>2400.8000000000002</v>
      </c>
      <c r="P48" s="33">
        <v>2250.75</v>
      </c>
      <c r="Q48" s="53">
        <v>2400.8000000000002</v>
      </c>
      <c r="R48" s="53">
        <v>2400.8000000000002</v>
      </c>
      <c r="S48" s="54"/>
      <c r="T48" s="53"/>
      <c r="U48" s="59">
        <v>14404.8</v>
      </c>
      <c r="V48" s="38">
        <f t="shared" si="2"/>
        <v>14404.800000000001</v>
      </c>
      <c r="W48" s="38">
        <f t="shared" si="1"/>
        <v>0</v>
      </c>
      <c r="X48" s="3" t="s">
        <v>130</v>
      </c>
      <c r="Y48" s="87"/>
    </row>
    <row r="49" spans="2:25" ht="36">
      <c r="B49" s="52">
        <v>43</v>
      </c>
      <c r="C49" s="52" t="s">
        <v>109</v>
      </c>
      <c r="D49" s="52" t="s">
        <v>46</v>
      </c>
      <c r="E49" s="52" t="s">
        <v>46</v>
      </c>
      <c r="F49" s="52"/>
      <c r="G49" s="52">
        <v>1</v>
      </c>
      <c r="H49" s="52" t="s">
        <v>110</v>
      </c>
      <c r="I49" s="52">
        <v>6</v>
      </c>
      <c r="J49" s="63">
        <v>20937</v>
      </c>
      <c r="K49" s="61">
        <v>0.81403257391221284</v>
      </c>
      <c r="L49" s="65">
        <v>3893.6</v>
      </c>
      <c r="M49" s="33">
        <v>28549</v>
      </c>
      <c r="N49" s="33">
        <v>4867</v>
      </c>
      <c r="O49" s="62">
        <v>3893.6</v>
      </c>
      <c r="P49" s="33">
        <v>3650.25</v>
      </c>
      <c r="Q49" s="53">
        <v>3893.6</v>
      </c>
      <c r="R49" s="53">
        <v>3893.6</v>
      </c>
      <c r="S49" s="54"/>
      <c r="T49" s="53"/>
      <c r="U49" s="59">
        <v>23361.599999999999</v>
      </c>
      <c r="V49" s="38">
        <f t="shared" si="2"/>
        <v>23361.599999999999</v>
      </c>
      <c r="W49" s="38">
        <f t="shared" si="1"/>
        <v>0</v>
      </c>
      <c r="X49" s="3" t="s">
        <v>130</v>
      </c>
      <c r="Y49" s="87"/>
    </row>
    <row r="50" spans="2:25" ht="36">
      <c r="B50" s="52">
        <v>44</v>
      </c>
      <c r="C50" s="52" t="s">
        <v>109</v>
      </c>
      <c r="D50" s="52" t="s">
        <v>47</v>
      </c>
      <c r="E50" s="52" t="s">
        <v>47</v>
      </c>
      <c r="F50" s="52"/>
      <c r="G50" s="52">
        <v>4</v>
      </c>
      <c r="H50" s="52" t="s">
        <v>110</v>
      </c>
      <c r="I50" s="52">
        <v>6</v>
      </c>
      <c r="J50" s="63">
        <v>21977</v>
      </c>
      <c r="K50" s="61">
        <v>0.76633525958957094</v>
      </c>
      <c r="L50" s="65">
        <v>5135.25</v>
      </c>
      <c r="M50" s="33">
        <v>38329</v>
      </c>
      <c r="N50" s="33">
        <v>6847</v>
      </c>
      <c r="O50" s="33">
        <v>5477.6</v>
      </c>
      <c r="P50" s="62">
        <v>5135.25</v>
      </c>
      <c r="Q50" s="53">
        <v>5135.25</v>
      </c>
      <c r="R50" s="53">
        <v>20541</v>
      </c>
      <c r="S50" s="54"/>
      <c r="T50" s="53"/>
      <c r="U50" s="59">
        <v>123246</v>
      </c>
      <c r="V50" s="38">
        <f t="shared" si="2"/>
        <v>123246</v>
      </c>
      <c r="W50" s="38">
        <f t="shared" si="1"/>
        <v>0</v>
      </c>
      <c r="X50" s="3" t="s">
        <v>130</v>
      </c>
      <c r="Y50" s="87"/>
    </row>
    <row r="51" spans="2:25" ht="36">
      <c r="B51" s="52">
        <v>45</v>
      </c>
      <c r="C51" s="52" t="s">
        <v>109</v>
      </c>
      <c r="D51" s="52" t="s">
        <v>48</v>
      </c>
      <c r="E51" s="52" t="s">
        <v>48</v>
      </c>
      <c r="F51" s="52"/>
      <c r="G51" s="52">
        <v>4</v>
      </c>
      <c r="H51" s="52" t="s">
        <v>110</v>
      </c>
      <c r="I51" s="52">
        <v>6</v>
      </c>
      <c r="J51" s="63">
        <v>4811</v>
      </c>
      <c r="K51" s="61">
        <v>0.53805861567241742</v>
      </c>
      <c r="L51" s="65">
        <v>2222.4</v>
      </c>
      <c r="M51" s="33">
        <v>14753</v>
      </c>
      <c r="N51" s="33">
        <v>2778</v>
      </c>
      <c r="O51" s="62">
        <v>2222.4</v>
      </c>
      <c r="P51" s="33">
        <v>2083.5</v>
      </c>
      <c r="Q51" s="53">
        <v>2222.4</v>
      </c>
      <c r="R51" s="53">
        <v>8889.6</v>
      </c>
      <c r="S51" s="54"/>
      <c r="T51" s="53"/>
      <c r="U51" s="59">
        <v>53337.599999999999</v>
      </c>
      <c r="V51" s="38">
        <f t="shared" si="2"/>
        <v>53337.600000000006</v>
      </c>
      <c r="W51" s="38">
        <f t="shared" si="1"/>
        <v>0</v>
      </c>
      <c r="X51" s="3" t="s">
        <v>130</v>
      </c>
      <c r="Y51" s="87"/>
    </row>
    <row r="52" spans="2:25" ht="36">
      <c r="B52" s="52">
        <v>46</v>
      </c>
      <c r="C52" s="52" t="s">
        <v>109</v>
      </c>
      <c r="D52" s="52" t="s">
        <v>49</v>
      </c>
      <c r="E52" s="52" t="s">
        <v>49</v>
      </c>
      <c r="F52" s="52"/>
      <c r="G52" s="52">
        <v>4</v>
      </c>
      <c r="H52" s="52" t="s">
        <v>110</v>
      </c>
      <c r="I52" s="52">
        <v>6</v>
      </c>
      <c r="J52" s="63">
        <v>7932</v>
      </c>
      <c r="K52" s="61">
        <v>0.61563287947554213</v>
      </c>
      <c r="L52" s="65">
        <v>3048.8</v>
      </c>
      <c r="M52" s="33">
        <v>32087</v>
      </c>
      <c r="N52" s="33">
        <v>3811</v>
      </c>
      <c r="O52" s="62">
        <v>3048.8</v>
      </c>
      <c r="P52" s="33">
        <v>2858.25</v>
      </c>
      <c r="Q52" s="53">
        <v>3048.8</v>
      </c>
      <c r="R52" s="53">
        <v>12195.2</v>
      </c>
      <c r="S52" s="54"/>
      <c r="T52" s="53"/>
      <c r="U52" s="59">
        <v>73171.199999999997</v>
      </c>
      <c r="V52" s="38">
        <f t="shared" si="2"/>
        <v>73171.200000000012</v>
      </c>
      <c r="W52" s="38">
        <f t="shared" si="1"/>
        <v>0</v>
      </c>
      <c r="X52" s="3" t="s">
        <v>130</v>
      </c>
      <c r="Y52" s="87"/>
    </row>
    <row r="53" spans="2:25" ht="48">
      <c r="B53" s="52">
        <v>47</v>
      </c>
      <c r="C53" s="52" t="s">
        <v>109</v>
      </c>
      <c r="D53" s="52" t="s">
        <v>50</v>
      </c>
      <c r="E53" s="52" t="s">
        <v>50</v>
      </c>
      <c r="F53" s="52"/>
      <c r="G53" s="52">
        <v>0.56999999999999995</v>
      </c>
      <c r="H53" s="52" t="s">
        <v>110</v>
      </c>
      <c r="I53" s="52">
        <v>6</v>
      </c>
      <c r="J53" s="63">
        <v>457760</v>
      </c>
      <c r="K53" s="61">
        <v>0.97867179307934293</v>
      </c>
      <c r="L53" s="65">
        <v>9763.2000000000007</v>
      </c>
      <c r="M53" s="33">
        <v>934829</v>
      </c>
      <c r="N53" s="33">
        <v>12204</v>
      </c>
      <c r="O53" s="62">
        <v>9763.2000000000007</v>
      </c>
      <c r="P53" s="33">
        <v>9153</v>
      </c>
      <c r="Q53" s="53">
        <v>9763.2000000000007</v>
      </c>
      <c r="R53" s="53">
        <v>5565.02</v>
      </c>
      <c r="S53" s="54"/>
      <c r="T53" s="53"/>
      <c r="U53" s="59">
        <v>33390.120000000003</v>
      </c>
      <c r="V53" s="38">
        <f t="shared" si="2"/>
        <v>33390.120000000003</v>
      </c>
      <c r="W53" s="38">
        <f t="shared" si="1"/>
        <v>0</v>
      </c>
      <c r="X53" s="3" t="s">
        <v>130</v>
      </c>
      <c r="Y53" s="87"/>
    </row>
    <row r="54" spans="2:25" ht="36">
      <c r="B54" s="52">
        <v>48</v>
      </c>
      <c r="C54" s="52" t="s">
        <v>109</v>
      </c>
      <c r="D54" s="52" t="s">
        <v>51</v>
      </c>
      <c r="E54" s="52" t="s">
        <v>51</v>
      </c>
      <c r="F54" s="52"/>
      <c r="G54" s="52">
        <v>0.56999999999999995</v>
      </c>
      <c r="H54" s="52" t="s">
        <v>110</v>
      </c>
      <c r="I54" s="52">
        <v>6</v>
      </c>
      <c r="J54" s="63">
        <v>523304</v>
      </c>
      <c r="K54" s="61">
        <v>0.96176295231834652</v>
      </c>
      <c r="L54" s="65">
        <v>20009.599999999999</v>
      </c>
      <c r="M54" s="33">
        <v>1869656</v>
      </c>
      <c r="N54" s="33">
        <v>25012</v>
      </c>
      <c r="O54" s="62">
        <v>20009.599999999999</v>
      </c>
      <c r="P54" s="33">
        <v>18759</v>
      </c>
      <c r="Q54" s="53">
        <v>20009.599999999999</v>
      </c>
      <c r="R54" s="53">
        <v>11405.47</v>
      </c>
      <c r="S54" s="54"/>
      <c r="T54" s="53"/>
      <c r="U54" s="59">
        <v>68432.820000000007</v>
      </c>
      <c r="V54" s="38">
        <f t="shared" si="2"/>
        <v>68432.819999999992</v>
      </c>
      <c r="W54" s="38">
        <f t="shared" si="1"/>
        <v>0</v>
      </c>
      <c r="X54" s="3" t="s">
        <v>130</v>
      </c>
      <c r="Y54" s="87"/>
    </row>
    <row r="55" spans="2:25" ht="36">
      <c r="B55" s="52">
        <v>49</v>
      </c>
      <c r="C55" s="52" t="s">
        <v>109</v>
      </c>
      <c r="D55" s="52" t="s">
        <v>52</v>
      </c>
      <c r="E55" s="52" t="s">
        <v>52</v>
      </c>
      <c r="F55" s="52"/>
      <c r="G55" s="52">
        <v>2</v>
      </c>
      <c r="H55" s="52" t="s">
        <v>110</v>
      </c>
      <c r="I55" s="52">
        <v>6</v>
      </c>
      <c r="J55" s="63">
        <v>16646</v>
      </c>
      <c r="K55" s="61">
        <v>0.97337498498137687</v>
      </c>
      <c r="L55" s="65">
        <v>443.2</v>
      </c>
      <c r="M55" s="33">
        <v>75296</v>
      </c>
      <c r="N55" s="33">
        <v>554</v>
      </c>
      <c r="O55" s="62">
        <v>443.2</v>
      </c>
      <c r="P55" s="33">
        <v>415.5</v>
      </c>
      <c r="Q55" s="53">
        <v>443.2</v>
      </c>
      <c r="R55" s="53">
        <v>886.4</v>
      </c>
      <c r="S55" s="54"/>
      <c r="T55" s="53"/>
      <c r="U55" s="59">
        <v>5318.4</v>
      </c>
      <c r="V55" s="38">
        <f t="shared" si="2"/>
        <v>5318.4</v>
      </c>
      <c r="W55" s="38">
        <f t="shared" si="1"/>
        <v>0</v>
      </c>
      <c r="X55" s="3" t="s">
        <v>130</v>
      </c>
      <c r="Y55" s="87"/>
    </row>
    <row r="56" spans="2:25">
      <c r="B56" s="49" t="s">
        <v>111</v>
      </c>
      <c r="C56" s="39"/>
      <c r="D56" s="39"/>
      <c r="E56" s="39"/>
      <c r="F56" s="39"/>
      <c r="G56" s="39"/>
      <c r="H56" s="39"/>
      <c r="I56" s="39"/>
      <c r="J56" s="49">
        <v>0</v>
      </c>
      <c r="K56" s="39"/>
      <c r="L56" s="39"/>
      <c r="Q56" s="50"/>
      <c r="R56" s="39"/>
      <c r="S56" s="92" t="s">
        <v>112</v>
      </c>
      <c r="T56" s="93"/>
      <c r="U56" s="37">
        <v>0</v>
      </c>
    </row>
    <row r="57" spans="2:25">
      <c r="B57" s="44" t="s">
        <v>113</v>
      </c>
      <c r="C57" s="45"/>
      <c r="D57" s="45"/>
      <c r="E57" s="45"/>
      <c r="F57" s="45"/>
      <c r="G57" s="45"/>
      <c r="H57" s="45"/>
      <c r="I57" s="45"/>
      <c r="J57" s="39"/>
      <c r="K57" s="39"/>
      <c r="L57" s="39"/>
      <c r="Q57" s="39"/>
      <c r="R57" s="39"/>
      <c r="S57" s="92" t="s">
        <v>104</v>
      </c>
      <c r="T57" s="93"/>
      <c r="U57" s="37">
        <v>0</v>
      </c>
    </row>
    <row r="58" spans="2:25">
      <c r="B58" s="58"/>
      <c r="C58" s="58"/>
      <c r="D58" s="58"/>
      <c r="E58" s="58"/>
      <c r="F58" s="58"/>
      <c r="G58" s="58"/>
      <c r="H58" s="39"/>
      <c r="I58" s="39"/>
      <c r="J58" s="39"/>
      <c r="K58" s="39"/>
      <c r="L58" s="39"/>
      <c r="Q58" s="39"/>
      <c r="R58" s="39"/>
      <c r="S58" s="103" t="s">
        <v>114</v>
      </c>
      <c r="T58" s="103"/>
      <c r="U58" s="34">
        <v>82563633.780000001</v>
      </c>
      <c r="V58" s="43">
        <f>SUM(V7:V55)</f>
        <v>82563633.780000031</v>
      </c>
    </row>
    <row r="59" spans="2:25" ht="15.75">
      <c r="B59" s="46" t="s">
        <v>115</v>
      </c>
      <c r="C59" s="47"/>
      <c r="D59" s="47"/>
      <c r="E59" s="47"/>
      <c r="F59" s="47"/>
      <c r="G59" s="47"/>
      <c r="H59" s="39"/>
      <c r="I59" s="39"/>
      <c r="J59" s="39"/>
      <c r="K59" s="39"/>
      <c r="L59" s="39"/>
      <c r="Q59" s="39"/>
      <c r="R59" s="39"/>
      <c r="S59" s="51" t="s">
        <v>116</v>
      </c>
      <c r="T59" s="56">
        <v>0.1</v>
      </c>
      <c r="U59" s="34">
        <v>8256363.3799999999</v>
      </c>
      <c r="V59" s="1">
        <f>+V58*10%</f>
        <v>8256363.3780000033</v>
      </c>
    </row>
    <row r="60" spans="2:25">
      <c r="B60" s="48" t="s">
        <v>117</v>
      </c>
      <c r="C60" s="97" t="s">
        <v>118</v>
      </c>
      <c r="D60" s="98"/>
      <c r="E60" s="98"/>
      <c r="F60" s="99"/>
      <c r="G60" s="48" t="s">
        <v>119</v>
      </c>
      <c r="H60" s="39"/>
      <c r="I60" s="39"/>
      <c r="J60" s="39"/>
      <c r="K60" s="39"/>
      <c r="L60" s="39"/>
      <c r="Q60" s="39"/>
      <c r="R60" s="39"/>
      <c r="S60" s="103" t="s">
        <v>3</v>
      </c>
      <c r="T60" s="103"/>
      <c r="U60" s="25">
        <v>1568709.04</v>
      </c>
      <c r="V60" s="66">
        <f>+U60</f>
        <v>1568709.04</v>
      </c>
    </row>
    <row r="61" spans="2:25">
      <c r="B61" s="57">
        <v>1</v>
      </c>
      <c r="C61" s="106"/>
      <c r="D61" s="107"/>
      <c r="E61" s="107"/>
      <c r="F61" s="108"/>
      <c r="G61" s="60"/>
      <c r="H61" s="39"/>
      <c r="I61" s="39"/>
      <c r="J61" s="39"/>
      <c r="K61" s="39"/>
      <c r="L61" s="39"/>
      <c r="Q61" s="39"/>
      <c r="R61" s="39"/>
      <c r="S61" s="103" t="s">
        <v>120</v>
      </c>
      <c r="T61" s="103"/>
      <c r="U61" s="34">
        <v>92388706.200000003</v>
      </c>
      <c r="V61" s="43">
        <f>+SUM(V58:V60)</f>
        <v>92388706.198000044</v>
      </c>
    </row>
  </sheetData>
  <sheetProtection algorithmName="SHA-512" hashValue="VjLosRmUI5Iy6pWip3gJUCJ4GfgKXoGuzOUIcaOQcqTtcJKMsrZ1sSlRmST8KjTUqQZgvtpdL8OkwNM7Wu/QjQ==" saltValue="zadIdE7CiYplOaaeLinVrg==" spinCount="100000" sheet="1" formatCells="0" formatColumns="0" formatRows="0" insertColumns="0" insertRows="0" insertHyperlinks="0" deleteColumns="0" deleteRows="0" sort="0" autoFilter="0" pivotTables="0"/>
  <mergeCells count="16">
    <mergeCell ref="C60:F60"/>
    <mergeCell ref="M5:P5"/>
    <mergeCell ref="J5:L5"/>
    <mergeCell ref="Q5:U5"/>
    <mergeCell ref="S61:T61"/>
    <mergeCell ref="S57:T57"/>
    <mergeCell ref="S60:T60"/>
    <mergeCell ref="S58:T58"/>
    <mergeCell ref="B5:I5"/>
    <mergeCell ref="C61:F61"/>
    <mergeCell ref="X6:Y6"/>
    <mergeCell ref="Y7:Y55"/>
    <mergeCell ref="B2:C2"/>
    <mergeCell ref="D2:E2"/>
    <mergeCell ref="S56:T56"/>
    <mergeCell ref="D3:Q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OFERTAS PRESENTADAS</vt:lpstr>
      <vt:lpstr>VERIFICACION ECONOMICA</vt:lpstr>
      <vt:lpstr>V ECONOMICA MENOR OFERTA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AS. Leidy Viviana Matallana Quiroga</dc:creator>
  <cp:lastModifiedBy>Camila Galindo</cp:lastModifiedBy>
  <dcterms:created xsi:type="dcterms:W3CDTF">2022-11-22T18:12:31Z</dcterms:created>
  <dcterms:modified xsi:type="dcterms:W3CDTF">2025-02-21T04:43:45Z</dcterms:modified>
</cp:coreProperties>
</file>