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SENA\Downloads\UREA AUTOMOTRIZ\"/>
    </mc:Choice>
  </mc:AlternateContent>
  <xr:revisionPtr revIDLastSave="0" documentId="13_ncr:1_{A5575076-5F16-44F7-B6BA-5B4C728D1D1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studio de mercado" sheetId="5" r:id="rId1"/>
    <sheet name="Calculos " sheetId="6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" i="5" l="1"/>
  <c r="J27" i="6"/>
  <c r="J18" i="6" s="1"/>
  <c r="J20" i="6" s="1"/>
  <c r="I20" i="6"/>
  <c r="H20" i="6"/>
  <c r="I6" i="6"/>
  <c r="I8" i="6" s="1"/>
  <c r="I10" i="6" s="1"/>
  <c r="I12" i="6" s="1"/>
  <c r="J4" i="6"/>
</calcChain>
</file>

<file path=xl/sharedStrings.xml><?xml version="1.0" encoding="utf-8"?>
<sst xmlns="http://schemas.openxmlformats.org/spreadsheetml/2006/main" count="37" uniqueCount="22">
  <si>
    <t>ESTUDIO DE MERCADO</t>
  </si>
  <si>
    <t>N°</t>
  </si>
  <si>
    <t>DESCRIPCIÓN</t>
  </si>
  <si>
    <t>CODIGO UNSPSC</t>
  </si>
  <si>
    <t>UNIDAD DE MEDIDA</t>
  </si>
  <si>
    <t>CANTIDADES REQUERIDAS</t>
  </si>
  <si>
    <t>VALOR TOTAL</t>
  </si>
  <si>
    <t>Urea Automotriz</t>
  </si>
  <si>
    <t>Litro</t>
  </si>
  <si>
    <t>Vehículo</t>
  </si>
  <si>
    <t>Bus Mercedez Benz modelo 2025 OJZ 015</t>
  </si>
  <si>
    <t>COTIZACIÓN 2 FERRICENTROS</t>
  </si>
  <si>
    <t>COTIZACIÓN 1 PROVEER INSTITUCIONAL SAS</t>
  </si>
  <si>
    <t>COTIZACIÓN 3 FERRICENTROS</t>
  </si>
  <si>
    <t>Buscar CDP</t>
  </si>
  <si>
    <t xml:space="preserve">litros </t>
  </si>
  <si>
    <t>Litros por presentación</t>
  </si>
  <si>
    <t xml:space="preserve">Unidades </t>
  </si>
  <si>
    <t xml:space="preserve">Valor unidad </t>
  </si>
  <si>
    <t>Valor total</t>
  </si>
  <si>
    <t xml:space="preserve">Para liberar </t>
  </si>
  <si>
    <t>litros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</si>
</sst>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\ #,##0;[Red]\-&quot;$&quot;\ #,##0"/>
    <numFmt numFmtId="44" formatCode="_-&quot;$&quot;\ * #,##0.00_-;\-&quot;$&quot;\ * #,##0.00_-;_-&quot;$&quot;\ * &quot;-&quot;??_-;_-@_-"/>
    <numFmt numFmtId="164" formatCode="#,##0.0000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6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6" fontId="2" fillId="0" borderId="0" xfId="0" applyNumberFormat="1" applyFont="1" applyAlignment="1">
      <alignment vertical="center" wrapText="1"/>
    </xf>
    <xf numFmtId="6" fontId="3" fillId="0" borderId="0" xfId="0" applyNumberFormat="1" applyFont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6" fontId="7" fillId="0" borderId="1" xfId="1" applyNumberFormat="1" applyFont="1" applyBorder="1" applyAlignment="1" applyProtection="1">
      <alignment horizontal="right" vertical="center" wrapText="1"/>
    </xf>
    <xf numFmtId="6" fontId="7" fillId="0" borderId="1" xfId="1" applyNumberFormat="1" applyFont="1" applyFill="1" applyBorder="1" applyAlignment="1" applyProtection="1">
      <alignment horizontal="right" vertical="center" wrapText="1"/>
    </xf>
    <xf numFmtId="6" fontId="7" fillId="0" borderId="1" xfId="0" applyNumberFormat="1" applyFont="1" applyBorder="1" applyAlignment="1">
      <alignment vertical="center" wrapText="1"/>
    </xf>
    <xf numFmtId="0" fontId="0" fillId="0" borderId="0" xfId="0" applyAlignment="1">
      <alignment vertical="center" wrapText="1"/>
    </xf>
    <xf numFmtId="3" fontId="0" fillId="0" borderId="0" xfId="0" applyNumberFormat="1" applyAlignment="1">
      <alignment vertical="center" wrapText="1"/>
    </xf>
    <xf numFmtId="6" fontId="0" fillId="0" borderId="0" xfId="0" applyNumberFormat="1" applyAlignment="1">
      <alignment vertical="center" wrapText="1"/>
    </xf>
    <xf numFmtId="3" fontId="4" fillId="0" borderId="0" xfId="0" applyNumberFormat="1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0" fillId="0" borderId="0" xfId="0" applyAlignment="1">
      <alignment horizontal="center"/>
    </xf>
    <xf numFmtId="164" fontId="0" fillId="0" borderId="0" xfId="0" applyNumberFormat="1"/>
    <xf numFmtId="1" fontId="0" fillId="0" borderId="0" xfId="0" applyNumberFormat="1"/>
    <xf numFmtId="3" fontId="0" fillId="0" borderId="0" xfId="0" applyNumberFormat="1"/>
    <xf numFmtId="0" fontId="8" fillId="0" borderId="0" xfId="0" applyFont="1" applyAlignment="1">
      <alignment horizontal="center"/>
    </xf>
    <xf numFmtId="3" fontId="0" fillId="0" borderId="0" xfId="0" applyNumberFormat="1" applyAlignment="1">
      <alignment horizontal="center"/>
    </xf>
    <xf numFmtId="0" fontId="5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38">
    <dxf>
      <font>
        <color rgb="FFFF0000"/>
      </font>
      <fill>
        <patternFill>
          <bgColor rgb="FFFFCCCC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>
          <bgColor rgb="FFFFCCCC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>
          <bgColor rgb="FFFFCCCC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>
          <bgColor rgb="FFFFCCCC"/>
        </patternFill>
      </fill>
    </dxf>
    <dxf>
      <fill>
        <patternFill>
          <bgColor rgb="FFFFFF00"/>
        </patternFill>
      </fill>
    </dxf>
    <dxf>
      <font>
        <strike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numFmt numFmtId="10" formatCode="&quot;$&quot;\ #,##0;[Red]\-&quot;$&quot;\ #,##0"/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strike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strike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numFmt numFmtId="10" formatCode="&quot;$&quot;\ #,##0;[Red]\-&quot;$&quot;\ #,##0"/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strike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numFmt numFmtId="10" formatCode="&quot;$&quot;\ #,##0;[Red]\-&quot;$&quot;\ #,##0"/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strike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numFmt numFmtId="10" formatCode="&quot;$&quot;\ #,##0;[Red]\-&quot;$&quot;\ #,##0"/>
      <alignment horizontal="right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strike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0"/>
    </dxf>
    <dxf>
      <font>
        <strike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9"/>
        <color rgb="FF000000"/>
        <name val="Calibri"/>
        <family val="2"/>
        <scheme val="none"/>
      </font>
      <alignment horizontal="general" vertical="center" textRotation="0" wrapText="1" indent="0" justifyLastLine="0" shrinkToFit="0" readingOrder="0"/>
      <protection locked="1" hidden="0"/>
    </dxf>
    <dxf>
      <border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strike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numFmt numFmtId="10" formatCode="&quot;$&quot;\ #,##0;[Red]\-&quot;$&quot;\ #,##0"/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strike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strike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numFmt numFmtId="10" formatCode="&quot;$&quot;\ #,##0;[Red]\-&quot;$&quot;\ #,##0"/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strike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numFmt numFmtId="10" formatCode="&quot;$&quot;\ #,##0;[Red]\-&quot;$&quot;\ #,##0"/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strike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numFmt numFmtId="10" formatCode="&quot;$&quot;\ #,##0;[Red]\-&quot;$&quot;\ #,##0"/>
      <alignment horizontal="right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strike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0"/>
    </dxf>
    <dxf>
      <font>
        <strike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alignment horizontal="general" vertical="center" textRotation="0" wrapText="1" indent="0" justifyLastLine="0" shrinkToFit="0" readingOrder="0"/>
      <protection locked="1" hidden="0"/>
    </dxf>
    <dxf>
      <border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</dxfs>
  <tableStyles count="0" defaultTableStyle="TableStyleMedium2" defaultPivotStyle="PivotStyleLight16"/>
  <colors>
    <mruColors>
      <color rgb="FFFFCCCC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F8DFCCAF-D42D-468D-9A88-FC84611EB435}" name="Tabla14" displayName="Tabla14" ref="A3:J4" totalsRowShown="0" headerRowDxfId="37" dataDxfId="35" headerRowBorderDxfId="36" tableBorderDxfId="34" totalsRowBorderDxfId="33">
  <autoFilter ref="A3:J4" xr:uid="{D7ED051E-FAA8-47F4-B8AA-918D66BD9865}"/>
  <tableColumns count="10">
    <tableColumn id="1" xr3:uid="{324ADC18-6583-4243-A8C3-AB22B7C6456B}" name="N°" dataDxfId="32"/>
    <tableColumn id="15" xr3:uid="{F61DC82E-83E3-478B-B5C0-5DA51EC80793}" name="CODIGO UNSPSC" dataDxfId="31"/>
    <tableColumn id="2" xr3:uid="{A32F373A-175C-42D6-9B40-5F4CB98834EE}" name="DESCRIPCIÓN" dataDxfId="30"/>
    <tableColumn id="25" xr3:uid="{2A2056E2-B1A1-4786-B535-0E5B3FB758CC}" name="Vehículo" dataDxfId="29"/>
    <tableColumn id="4" xr3:uid="{3DB1BC90-14E1-44B9-A12C-35D0CBFBC6BC}" name="UNIDAD DE MEDIDA" dataDxfId="28"/>
    <tableColumn id="5" xr3:uid="{A946E388-1C0D-43C0-BA0C-C19CF092A296}" name="COTIZACIÓN 1 PROVEER INSTITUCIONAL SAS" dataDxfId="27" dataCellStyle="Moneda"/>
    <tableColumn id="6" xr3:uid="{36F70A63-2CA0-4137-87BB-33A92BEB09C3}" name="COTIZACIÓN 2 FERRICENTROS" dataDxfId="26" dataCellStyle="Moneda"/>
    <tableColumn id="7" xr3:uid="{AC984F27-06CD-43B4-9630-8B371A577F65}" name="COTIZACIÓN 3 FERRICENTROS" dataDxfId="25" dataCellStyle="Moneda"/>
    <tableColumn id="14" xr3:uid="{6ECBE43E-BA66-4F0E-8E1E-69D042725993}" name="CANTIDADES REQUERIDAS" dataDxfId="24"/>
    <tableColumn id="16" xr3:uid="{86AF01E2-5FAF-47BE-BB12-B462B93204D9}" name="VALOR TOTAL" dataDxfId="23">
      <calculatedColumnFormula>Tabla14[[#This Row],[COTIZACIÓN 2 FERRICENTROS]]*Tabla14[[#This Row],[CANTIDADES REQUERIDAS]]</calculatedColumnFormula>
    </tableColumn>
  </tableColumns>
  <tableStyleInfo name="TableStyleMedium7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48BFD98-E5C1-46B2-A644-0E1E3B57172D}" name="Tabla142" displayName="Tabla142" ref="A3:J4" totalsRowShown="0" headerRowDxfId="22" dataDxfId="20" headerRowBorderDxfId="21" tableBorderDxfId="19" totalsRowBorderDxfId="18">
  <autoFilter ref="A3:J4" xr:uid="{D7ED051E-FAA8-47F4-B8AA-918D66BD9865}"/>
  <tableColumns count="10">
    <tableColumn id="1" xr3:uid="{8F6EE630-8100-4098-810A-CBE92CF29689}" name="N°" dataDxfId="17"/>
    <tableColumn id="15" xr3:uid="{26326697-ACF8-4BD8-84DC-54807CE88AAC}" name="CODIGO UNSPSC" dataDxfId="16"/>
    <tableColumn id="2" xr3:uid="{2291C0DA-8D12-4E07-9D67-69728C978637}" name="DESCRIPCIÓN" dataDxfId="15"/>
    <tableColumn id="25" xr3:uid="{4D130336-1E6E-4BC8-957C-813B7AFFAFA2}" name="Vehículo" dataDxfId="14"/>
    <tableColumn id="4" xr3:uid="{43050D63-B565-44E2-A79E-C8270E025C12}" name="UNIDAD DE MEDIDA" dataDxfId="13"/>
    <tableColumn id="5" xr3:uid="{0780B3AC-1746-41FA-8F35-BEE03CB7D8F9}" name="COTIZACIÓN 1 PROVEER INSTITUCIONAL SAS" dataDxfId="12" dataCellStyle="Moneda"/>
    <tableColumn id="6" xr3:uid="{36C76538-E454-4054-9089-7E3942362F62}" name="COTIZACIÓN 2 FERRICENTROS" dataDxfId="11" dataCellStyle="Moneda"/>
    <tableColumn id="7" xr3:uid="{53305641-9904-47A6-8C40-27144B53D1F2}" name="COTIZACIÓN 3 FERRICENTROS" dataDxfId="10" dataCellStyle="Moneda"/>
    <tableColumn id="14" xr3:uid="{02F58CCD-8C30-4E88-9C85-B558036B8BFC}" name="CANTIDADES REQUERIDAS" dataDxfId="9"/>
    <tableColumn id="16" xr3:uid="{4631D1A6-E53E-441D-BF94-7FB18CBC6C7A}" name="VALOR TOTAL" dataDxfId="8">
      <calculatedColumnFormula>Tabla142[[#This Row],[COTIZACIÓN 2 FERRICENTROS]]*Tabla142[[#This Row],[CANTIDADES REQUERIDAS]]</calculatedColumnFormula>
    </tableColumn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181DB3-AE2B-429E-9E87-A3AE2098432B}">
  <dimension ref="A1:O27"/>
  <sheetViews>
    <sheetView tabSelected="1" zoomScaleNormal="100" workbookViewId="0">
      <pane ySplit="3" topLeftCell="A4" activePane="bottomLeft" state="frozen"/>
      <selection pane="bottomLeft" activeCell="I4" sqref="I4"/>
    </sheetView>
  </sheetViews>
  <sheetFormatPr baseColWidth="10" defaultColWidth="9.140625" defaultRowHeight="12.75" x14ac:dyDescent="0.25"/>
  <cols>
    <col min="1" max="1" width="4" style="1" customWidth="1"/>
    <col min="2" max="2" width="8.140625" style="2" customWidth="1"/>
    <col min="3" max="3" width="12.140625" style="2" customWidth="1"/>
    <col min="4" max="4" width="12" style="1" customWidth="1"/>
    <col min="5" max="5" width="10.28515625" style="2" customWidth="1"/>
    <col min="6" max="6" width="13.85546875" style="2" customWidth="1"/>
    <col min="7" max="7" width="14" style="2" customWidth="1"/>
    <col min="8" max="8" width="13.42578125" style="2" customWidth="1"/>
    <col min="9" max="9" width="11" style="2" customWidth="1"/>
    <col min="10" max="10" width="13.28515625" style="2" customWidth="1"/>
    <col min="11" max="11" width="11.28515625" style="2" bestFit="1" customWidth="1"/>
    <col min="12" max="12" width="9.42578125" style="2" bestFit="1" customWidth="1"/>
    <col min="13" max="13" width="11.28515625" style="2" bestFit="1" customWidth="1"/>
    <col min="14" max="14" width="9.140625" style="2"/>
    <col min="15" max="15" width="11.28515625" style="2" bestFit="1" customWidth="1"/>
    <col min="16" max="16384" width="9.140625" style="2"/>
  </cols>
  <sheetData>
    <row r="1" spans="1:15" ht="16.5" customHeight="1" x14ac:dyDescent="0.25">
      <c r="A1" s="28" t="s">
        <v>0</v>
      </c>
      <c r="B1" s="29"/>
      <c r="C1" s="29"/>
      <c r="D1" s="29"/>
      <c r="E1" s="29"/>
      <c r="F1" s="29"/>
      <c r="G1" s="29"/>
      <c r="H1" s="29"/>
      <c r="I1" s="29"/>
      <c r="J1" s="29"/>
    </row>
    <row r="2" spans="1:15" x14ac:dyDescent="0.25">
      <c r="J2" s="4"/>
      <c r="K2" s="4"/>
      <c r="O2" s="4"/>
    </row>
    <row r="3" spans="1:15" s="3" customFormat="1" ht="45.75" customHeight="1" x14ac:dyDescent="0.25">
      <c r="A3" s="6" t="s">
        <v>1</v>
      </c>
      <c r="B3" s="7" t="s">
        <v>3</v>
      </c>
      <c r="C3" s="7" t="s">
        <v>2</v>
      </c>
      <c r="D3" s="7" t="s">
        <v>9</v>
      </c>
      <c r="E3" s="7" t="s">
        <v>4</v>
      </c>
      <c r="F3" s="8" t="s">
        <v>12</v>
      </c>
      <c r="G3" s="9" t="s">
        <v>11</v>
      </c>
      <c r="H3" s="10" t="s">
        <v>13</v>
      </c>
      <c r="I3" s="10" t="s">
        <v>5</v>
      </c>
      <c r="J3" s="10" t="s">
        <v>6</v>
      </c>
      <c r="M3" s="5"/>
    </row>
    <row r="4" spans="1:15" ht="51" customHeight="1" x14ac:dyDescent="0.25">
      <c r="A4" s="11">
        <v>1</v>
      </c>
      <c r="B4" s="11">
        <v>12161600</v>
      </c>
      <c r="C4" s="12" t="s">
        <v>7</v>
      </c>
      <c r="D4" s="12" t="s">
        <v>10</v>
      </c>
      <c r="E4" s="13" t="s">
        <v>8</v>
      </c>
      <c r="F4" s="14">
        <v>16528</v>
      </c>
      <c r="G4" s="14">
        <v>7790</v>
      </c>
      <c r="H4" s="15">
        <v>7819</v>
      </c>
      <c r="I4" s="11">
        <v>240</v>
      </c>
      <c r="J4" s="16">
        <f>Tabla14[[#This Row],[COTIZACIÓN 2 FERRICENTROS]]*Tabla14[[#This Row],[CANTIDADES REQUERIDAS]]</f>
        <v>1869600</v>
      </c>
      <c r="L4" s="4"/>
      <c r="N4" s="4"/>
    </row>
    <row r="6" spans="1:15" ht="15" x14ac:dyDescent="0.25">
      <c r="E6" s="4"/>
      <c r="I6" s="17"/>
      <c r="J6" s="17"/>
      <c r="M6" s="4"/>
    </row>
    <row r="7" spans="1:15" ht="15" x14ac:dyDescent="0.25">
      <c r="I7" s="17"/>
      <c r="J7" s="17"/>
      <c r="K7" s="4"/>
    </row>
    <row r="8" spans="1:15" ht="15" x14ac:dyDescent="0.25">
      <c r="I8" s="17"/>
      <c r="J8" s="17"/>
    </row>
    <row r="9" spans="1:15" ht="15" x14ac:dyDescent="0.25">
      <c r="I9" s="18"/>
      <c r="J9" s="17"/>
    </row>
    <row r="10" spans="1:15" ht="15" x14ac:dyDescent="0.25">
      <c r="I10" s="20"/>
      <c r="J10" s="21"/>
    </row>
    <row r="11" spans="1:15" ht="15" x14ac:dyDescent="0.25">
      <c r="I11" s="18"/>
      <c r="J11" s="17"/>
    </row>
    <row r="12" spans="1:15" ht="15" x14ac:dyDescent="0.25">
      <c r="I12" s="18"/>
      <c r="J12" s="17"/>
    </row>
    <row r="13" spans="1:15" ht="15" x14ac:dyDescent="0.25">
      <c r="I13" s="19"/>
      <c r="J13" s="17"/>
    </row>
    <row r="17" spans="8:10" ht="15" x14ac:dyDescent="0.25">
      <c r="H17" s="25"/>
      <c r="I17" s="27"/>
      <c r="J17" s="25"/>
    </row>
    <row r="18" spans="8:10" ht="15" x14ac:dyDescent="0.25">
      <c r="H18" s="22"/>
      <c r="I18" s="22"/>
      <c r="J18"/>
    </row>
    <row r="19" spans="8:10" ht="15" x14ac:dyDescent="0.25">
      <c r="H19" s="26"/>
      <c r="I19" s="26"/>
      <c r="J19"/>
    </row>
    <row r="20" spans="8:10" ht="15" x14ac:dyDescent="0.25">
      <c r="H20" s="25"/>
      <c r="I20" s="25"/>
      <c r="J20" s="24"/>
    </row>
    <row r="21" spans="8:10" ht="15" x14ac:dyDescent="0.25">
      <c r="H21"/>
      <c r="I21" s="22"/>
      <c r="J21"/>
    </row>
    <row r="22" spans="8:10" ht="15" x14ac:dyDescent="0.25">
      <c r="H22"/>
      <c r="I22" s="22"/>
      <c r="J22"/>
    </row>
    <row r="23" spans="8:10" ht="15" x14ac:dyDescent="0.25">
      <c r="H23"/>
      <c r="I23" s="22"/>
      <c r="J23"/>
    </row>
    <row r="24" spans="8:10" ht="15" x14ac:dyDescent="0.25">
      <c r="H24"/>
      <c r="I24" s="22"/>
      <c r="J24"/>
    </row>
    <row r="25" spans="8:10" ht="15" x14ac:dyDescent="0.25">
      <c r="H25"/>
      <c r="I25" s="22"/>
      <c r="J25" s="23"/>
    </row>
    <row r="26" spans="8:10" ht="15" x14ac:dyDescent="0.25">
      <c r="H26"/>
      <c r="I26" s="22"/>
      <c r="J26"/>
    </row>
    <row r="27" spans="8:10" ht="15" x14ac:dyDescent="0.25">
      <c r="H27"/>
      <c r="I27" s="22"/>
      <c r="J27"/>
    </row>
  </sheetData>
  <sheetProtection selectLockedCells="1"/>
  <mergeCells count="1">
    <mergeCell ref="A1:J1"/>
  </mergeCells>
  <conditionalFormatting sqref="F4 H4">
    <cfRule type="expression" dxfId="7" priority="4">
      <formula>AND(F4=0,F4&lt;&gt;"")</formula>
    </cfRule>
    <cfRule type="expression" dxfId="6" priority="17">
      <formula>AND(#REF!&gt;0.3,#REF!&lt;&gt;"")</formula>
    </cfRule>
  </conditionalFormatting>
  <conditionalFormatting sqref="G4">
    <cfRule type="expression" dxfId="5" priority="18">
      <formula>AND(G4=0,G4&lt;&gt;"")</formula>
    </cfRule>
    <cfRule type="expression" dxfId="4" priority="19">
      <formula>AND(#REF!&gt;0.3,#REF!&lt;&gt;"")</formula>
    </cfRule>
  </conditionalFormatting>
  <pageMargins left="0.59055118110236227" right="0.59055118110236227" top="1.1811023622047245" bottom="1.1811023622047245" header="0.31496062992125984" footer="0.31496062992125984"/>
  <pageSetup scale="80" orientation="portrait" verticalDpi="599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0167C8-571D-4FE1-A840-11CF8FD7E710}">
  <dimension ref="A1:O27"/>
  <sheetViews>
    <sheetView zoomScaleNormal="100" workbookViewId="0">
      <pane ySplit="3" topLeftCell="A4" activePane="bottomLeft" state="frozen"/>
      <selection pane="bottomLeft" activeCell="E22" sqref="E22"/>
    </sheetView>
  </sheetViews>
  <sheetFormatPr baseColWidth="10" defaultColWidth="9.140625" defaultRowHeight="12.75" x14ac:dyDescent="0.25"/>
  <cols>
    <col min="1" max="1" width="4" style="1" customWidth="1"/>
    <col min="2" max="2" width="8.140625" style="2" customWidth="1"/>
    <col min="3" max="3" width="12.140625" style="2" customWidth="1"/>
    <col min="4" max="4" width="11.28515625" style="1" customWidth="1"/>
    <col min="5" max="5" width="10.28515625" style="2" customWidth="1"/>
    <col min="6" max="6" width="13.85546875" style="2" customWidth="1"/>
    <col min="7" max="8" width="11.28515625" style="2" customWidth="1"/>
    <col min="9" max="9" width="11" style="2" customWidth="1"/>
    <col min="10" max="10" width="13.28515625" style="2" customWidth="1"/>
    <col min="11" max="11" width="11.28515625" style="2" bestFit="1" customWidth="1"/>
    <col min="12" max="12" width="9.42578125" style="2" bestFit="1" customWidth="1"/>
    <col min="13" max="13" width="11.28515625" style="2" bestFit="1" customWidth="1"/>
    <col min="14" max="14" width="9.140625" style="2"/>
    <col min="15" max="15" width="11.28515625" style="2" bestFit="1" customWidth="1"/>
    <col min="16" max="16384" width="9.140625" style="2"/>
  </cols>
  <sheetData>
    <row r="1" spans="1:15" ht="16.5" customHeight="1" x14ac:dyDescent="0.25">
      <c r="A1" s="28" t="s">
        <v>0</v>
      </c>
      <c r="B1" s="29"/>
      <c r="C1" s="29"/>
      <c r="D1" s="29"/>
      <c r="E1" s="29"/>
      <c r="F1" s="29"/>
      <c r="G1" s="29"/>
      <c r="H1" s="29"/>
      <c r="I1" s="29"/>
      <c r="J1" s="29"/>
    </row>
    <row r="2" spans="1:15" x14ac:dyDescent="0.25">
      <c r="J2" s="4"/>
      <c r="K2" s="4"/>
      <c r="O2" s="4"/>
    </row>
    <row r="3" spans="1:15" s="3" customFormat="1" ht="45.75" customHeight="1" x14ac:dyDescent="0.25">
      <c r="A3" s="6" t="s">
        <v>1</v>
      </c>
      <c r="B3" s="7" t="s">
        <v>3</v>
      </c>
      <c r="C3" s="7" t="s">
        <v>2</v>
      </c>
      <c r="D3" s="7" t="s">
        <v>9</v>
      </c>
      <c r="E3" s="7" t="s">
        <v>4</v>
      </c>
      <c r="F3" s="8" t="s">
        <v>12</v>
      </c>
      <c r="G3" s="9" t="s">
        <v>11</v>
      </c>
      <c r="H3" s="10" t="s">
        <v>13</v>
      </c>
      <c r="I3" s="10" t="s">
        <v>5</v>
      </c>
      <c r="J3" s="10" t="s">
        <v>6</v>
      </c>
      <c r="M3" s="5"/>
    </row>
    <row r="4" spans="1:15" ht="51" customHeight="1" x14ac:dyDescent="0.25">
      <c r="A4" s="11">
        <v>1</v>
      </c>
      <c r="B4" s="11">
        <v>12161600</v>
      </c>
      <c r="C4" s="12" t="s">
        <v>7</v>
      </c>
      <c r="D4" s="12" t="s">
        <v>10</v>
      </c>
      <c r="E4" s="13" t="s">
        <v>8</v>
      </c>
      <c r="F4" s="14">
        <v>16528</v>
      </c>
      <c r="G4" s="14">
        <v>7790</v>
      </c>
      <c r="H4" s="15">
        <v>7819</v>
      </c>
      <c r="I4" s="11">
        <v>240</v>
      </c>
      <c r="J4" s="16">
        <f>Tabla142[[#This Row],[COTIZACIÓN 2 FERRICENTROS]]*Tabla142[[#This Row],[CANTIDADES REQUERIDAS]]</f>
        <v>1869600</v>
      </c>
      <c r="L4" s="4"/>
      <c r="N4" s="4"/>
    </row>
    <row r="6" spans="1:15" ht="15" x14ac:dyDescent="0.25">
      <c r="E6" s="4"/>
      <c r="I6" s="17">
        <f>SUM(I4:I5)</f>
        <v>240</v>
      </c>
      <c r="J6" s="17" t="s">
        <v>15</v>
      </c>
      <c r="M6" s="4"/>
    </row>
    <row r="7" spans="1:15" ht="30" x14ac:dyDescent="0.25">
      <c r="I7" s="17">
        <v>20</v>
      </c>
      <c r="J7" s="17" t="s">
        <v>16</v>
      </c>
      <c r="K7" s="4"/>
    </row>
    <row r="8" spans="1:15" ht="15" x14ac:dyDescent="0.25">
      <c r="I8" s="17">
        <f>I6/I7</f>
        <v>12</v>
      </c>
      <c r="J8" s="17" t="s">
        <v>17</v>
      </c>
    </row>
    <row r="9" spans="1:15" ht="30" x14ac:dyDescent="0.25">
      <c r="I9" s="18">
        <v>155800</v>
      </c>
      <c r="J9" s="17" t="s">
        <v>18</v>
      </c>
    </row>
    <row r="10" spans="1:15" ht="15" x14ac:dyDescent="0.25">
      <c r="I10" s="20">
        <f>I9*I8</f>
        <v>1869600</v>
      </c>
      <c r="J10" s="21" t="s">
        <v>19</v>
      </c>
    </row>
    <row r="11" spans="1:15" ht="15" x14ac:dyDescent="0.25">
      <c r="I11" s="18">
        <v>1934200</v>
      </c>
      <c r="J11" s="17" t="s">
        <v>14</v>
      </c>
    </row>
    <row r="12" spans="1:15" ht="15" x14ac:dyDescent="0.25">
      <c r="I12" s="18">
        <f>I11-I10</f>
        <v>64600</v>
      </c>
      <c r="J12" s="17" t="s">
        <v>20</v>
      </c>
    </row>
    <row r="13" spans="1:15" ht="15" x14ac:dyDescent="0.25">
      <c r="I13" s="19"/>
      <c r="J13" s="17"/>
    </row>
    <row r="17" spans="8:10" ht="15" x14ac:dyDescent="0.25">
      <c r="H17" s="25">
        <v>330556</v>
      </c>
      <c r="I17" s="27">
        <v>155800</v>
      </c>
      <c r="J17" s="25">
        <v>148000</v>
      </c>
    </row>
    <row r="18" spans="8:10" ht="15" x14ac:dyDescent="0.25">
      <c r="H18" s="22">
        <v>20</v>
      </c>
      <c r="I18" s="22">
        <v>20</v>
      </c>
      <c r="J18">
        <f>J27</f>
        <v>18.927060000000001</v>
      </c>
    </row>
    <row r="19" spans="8:10" ht="15" x14ac:dyDescent="0.25">
      <c r="H19" s="26" t="s">
        <v>21</v>
      </c>
      <c r="I19" s="26" t="s">
        <v>21</v>
      </c>
      <c r="J19"/>
    </row>
    <row r="20" spans="8:10" ht="15" x14ac:dyDescent="0.25">
      <c r="H20" s="25">
        <f>H17/H18</f>
        <v>16527.8</v>
      </c>
      <c r="I20" s="25">
        <f>I17/I18</f>
        <v>7790</v>
      </c>
      <c r="J20" s="24">
        <f>J17/J18</f>
        <v>7819.4923036118653</v>
      </c>
    </row>
    <row r="21" spans="8:10" ht="15" x14ac:dyDescent="0.25">
      <c r="H21"/>
      <c r="I21" s="22"/>
      <c r="J21"/>
    </row>
    <row r="22" spans="8:10" ht="15" x14ac:dyDescent="0.25">
      <c r="H22"/>
      <c r="I22" s="22"/>
      <c r="J22"/>
    </row>
    <row r="23" spans="8:10" ht="15" x14ac:dyDescent="0.25">
      <c r="H23"/>
      <c r="I23" s="22"/>
      <c r="J23"/>
    </row>
    <row r="24" spans="8:10" ht="15" x14ac:dyDescent="0.25">
      <c r="H24"/>
      <c r="I24" s="22"/>
      <c r="J24">
        <v>1</v>
      </c>
    </row>
    <row r="25" spans="8:10" ht="15" x14ac:dyDescent="0.25">
      <c r="H25"/>
      <c r="I25" s="22"/>
      <c r="J25" s="23">
        <v>3.785412</v>
      </c>
    </row>
    <row r="26" spans="8:10" ht="15" x14ac:dyDescent="0.25">
      <c r="H26"/>
      <c r="I26" s="22"/>
      <c r="J26">
        <v>5</v>
      </c>
    </row>
    <row r="27" spans="8:10" ht="15" x14ac:dyDescent="0.25">
      <c r="H27"/>
      <c r="I27" s="22"/>
      <c r="J27">
        <f>J26*J25</f>
        <v>18.927060000000001</v>
      </c>
    </row>
  </sheetData>
  <sheetProtection selectLockedCells="1"/>
  <mergeCells count="1">
    <mergeCell ref="A1:J1"/>
  </mergeCells>
  <conditionalFormatting sqref="F4 H4">
    <cfRule type="expression" dxfId="3" priority="1">
      <formula>AND(F4=0,F4&lt;&gt;"")</formula>
    </cfRule>
    <cfRule type="expression" dxfId="2" priority="2">
      <formula>AND(#REF!&gt;0.3,#REF!&lt;&gt;"")</formula>
    </cfRule>
  </conditionalFormatting>
  <conditionalFormatting sqref="G4">
    <cfRule type="expression" dxfId="1" priority="3">
      <formula>AND(G4=0,G4&lt;&gt;"")</formula>
    </cfRule>
    <cfRule type="expression" dxfId="0" priority="4">
      <formula>AND(#REF!&gt;0.3,#REF!&lt;&gt;"")</formula>
    </cfRule>
  </conditionalFormatting>
  <pageMargins left="0.59055118110236227" right="0.59055118110236227" top="1.1811023622047245" bottom="1.1811023622047245" header="0.31496062992125984" footer="0.31496062992125984"/>
  <pageSetup scale="80" orientation="landscape" verticalDpi="599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594034df-474d-4b02-9ca2-944c66351583">
      <Terms xmlns="http://schemas.microsoft.com/office/infopath/2007/PartnerControls"/>
    </lcf76f155ced4ddcb4097134ff3c332f>
    <_ip_UnifiedCompliancePolicyProperties xmlns="http://schemas.microsoft.com/sharepoint/v3" xsi:nil="true"/>
    <TaxCatchAll xmlns="dfcf60e3-6080-4d69-aea6-ccda2266e1cc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798A1B478BC764FAD73076543E764CD" ma:contentTypeVersion="16" ma:contentTypeDescription="Crear nuevo documento." ma:contentTypeScope="" ma:versionID="765dd8b7fe8e87b9b907f5a896927b09">
  <xsd:schema xmlns:xsd="http://www.w3.org/2001/XMLSchema" xmlns:xs="http://www.w3.org/2001/XMLSchema" xmlns:p="http://schemas.microsoft.com/office/2006/metadata/properties" xmlns:ns1="http://schemas.microsoft.com/sharepoint/v3" xmlns:ns2="594034df-474d-4b02-9ca2-944c66351583" xmlns:ns3="dfcf60e3-6080-4d69-aea6-ccda2266e1cc" targetNamespace="http://schemas.microsoft.com/office/2006/metadata/properties" ma:root="true" ma:fieldsID="1a00569ada334523ba9d1a2253b87abe" ns1:_="" ns2:_="" ns3:_="">
    <xsd:import namespace="http://schemas.microsoft.com/sharepoint/v3"/>
    <xsd:import namespace="594034df-474d-4b02-9ca2-944c66351583"/>
    <xsd:import namespace="dfcf60e3-6080-4d69-aea6-ccda2266e1c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1" nillable="true" ma:displayName="Propiedades de la Directiva de cumplimiento unificado" ma:hidden="true" ma:internalName="_ip_UnifiedCompliancePolicyProperties">
      <xsd:simpleType>
        <xsd:restriction base="dms:Note"/>
      </xsd:simpleType>
    </xsd:element>
    <xsd:element name="_ip_UnifiedCompliancePolicyUIAction" ma:index="22" nillable="true" ma:displayName="Acción de IU de la Directiva de cumplimiento unificado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4034df-474d-4b02-9ca2-944c6635158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d33c8c81-5745-4931-bcc4-c2aeafe8678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cf60e3-6080-4d69-aea6-ccda2266e1c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ef8c0361-6276-45ee-86f9-67e31d3c98c8}" ma:internalName="TaxCatchAll" ma:showField="CatchAllData" ma:web="dfcf60e3-6080-4d69-aea6-ccda2266e1c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3180A5B-BCE1-4ECA-AE7E-954F50E1360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F654A6C-4DDD-493B-992F-C14F6DCCF268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594034df-474d-4b02-9ca2-944c66351583"/>
    <ds:schemaRef ds:uri="dfcf60e3-6080-4d69-aea6-ccda2266e1cc"/>
  </ds:schemaRefs>
</ds:datastoreItem>
</file>

<file path=customXml/itemProps3.xml><?xml version="1.0" encoding="utf-8"?>
<ds:datastoreItem xmlns:ds="http://schemas.openxmlformats.org/officeDocument/2006/customXml" ds:itemID="{C3728AE7-8564-48C6-B897-B6C61D66404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594034df-474d-4b02-9ca2-944c66351583"/>
    <ds:schemaRef ds:uri="dfcf60e3-6080-4d69-aea6-ccda2266e1c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Estudio de mercado</vt:lpstr>
      <vt:lpstr>Calculos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Adminsena</dc:creator>
  <cp:keywords/>
  <dc:description/>
  <cp:lastModifiedBy>SENA</cp:lastModifiedBy>
  <cp:revision/>
  <cp:lastPrinted>2025-08-13T19:59:59Z</cp:lastPrinted>
  <dcterms:created xsi:type="dcterms:W3CDTF">2015-06-05T18:19:34Z</dcterms:created>
  <dcterms:modified xsi:type="dcterms:W3CDTF">2025-08-20T22:43:52Z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0x0101008798A1B478BC764FAD73076543E764CD</vt:lpwstr>
  </property>
  <property fmtid="{D5CDD505-2E9C-101B-9397-08002B2CF9AE}" pid="3" name="MSIP_Label_1299739c-ad3d-4908-806e-4d91151a6e13_Enabled">
    <vt:lpwstr>true</vt:lpwstr>
  </property>
  <property fmtid="{D5CDD505-2E9C-101B-9397-08002B2CF9AE}" pid="4" name="MSIP_Label_1299739c-ad3d-4908-806e-4d91151a6e13_SetDate">
    <vt:lpwstr>2023-11-14T14:47:47Z</vt:lpwstr>
  </property>
  <property fmtid="{D5CDD505-2E9C-101B-9397-08002B2CF9AE}" pid="5" name="MSIP_Label_1299739c-ad3d-4908-806e-4d91151a6e13_Method">
    <vt:lpwstr>Standard</vt:lpwstr>
  </property>
  <property fmtid="{D5CDD505-2E9C-101B-9397-08002B2CF9AE}" pid="6" name="MSIP_Label_1299739c-ad3d-4908-806e-4d91151a6e13_Name">
    <vt:lpwstr>All Employees (Unrestricted)</vt:lpwstr>
  </property>
  <property fmtid="{D5CDD505-2E9C-101B-9397-08002B2CF9AE}" pid="7" name="MSIP_Label_1299739c-ad3d-4908-806e-4d91151a6e13_SiteId">
    <vt:lpwstr>cbc2c381-2f2e-4d93-91d1-506c9316ace7</vt:lpwstr>
  </property>
  <property fmtid="{D5CDD505-2E9C-101B-9397-08002B2CF9AE}" pid="8" name="MSIP_Label_1299739c-ad3d-4908-806e-4d91151a6e13_ActionId">
    <vt:lpwstr>3e2b9c13-e5df-4710-8b7b-a1e8af6f2756</vt:lpwstr>
  </property>
  <property fmtid="{D5CDD505-2E9C-101B-9397-08002B2CF9AE}" pid="9" name="MSIP_Label_1299739c-ad3d-4908-806e-4d91151a6e13_ContentBits">
    <vt:lpwstr>0</vt:lpwstr>
  </property>
  <property fmtid="{D5CDD505-2E9C-101B-9397-08002B2CF9AE}" pid="10" name="MediaServiceImageTags">
    <vt:lpwstr/>
  </property>
</Properties>
</file>