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Janus\Documents\1. EVENTOS DE COTIZADOS 4G\11. REG 11 BOGOTA DC CUNDINAMARCA\237. 153606-CAJA DE RETIRO DE LAS FUERZAS MILITARES\ADICION 1\"/>
    </mc:Choice>
  </mc:AlternateContent>
  <xr:revisionPtr revIDLastSave="0" documentId="13_ncr:1_{6294F13C-7325-4859-BE69-DBFD5FA661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DICION 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0" i="1" l="1"/>
  <c r="Q9" i="1"/>
  <c r="Q16" i="1"/>
  <c r="Q15" i="1"/>
  <c r="Q14" i="1"/>
  <c r="Q13" i="1"/>
  <c r="Q8" i="1"/>
  <c r="N9" i="1"/>
  <c r="N10" i="1"/>
  <c r="N8" i="1"/>
  <c r="D3" i="1"/>
</calcChain>
</file>

<file path=xl/sharedStrings.xml><?xml version="1.0" encoding="utf-8"?>
<sst xmlns="http://schemas.openxmlformats.org/spreadsheetml/2006/main" count="51" uniqueCount="41">
  <si>
    <t>Cotización Aseo y Cafetería</t>
  </si>
  <si>
    <t xml:space="preserve">Región de Cobertura: </t>
  </si>
  <si>
    <t xml:space="preserve">Nombre del Proveedor: </t>
  </si>
  <si>
    <t>UNION TEMPORAL ECOLIMPIEZA 4G</t>
  </si>
  <si>
    <t>Paquete de Servicios</t>
  </si>
  <si>
    <t>Valores</t>
  </si>
  <si>
    <t>Item</t>
  </si>
  <si>
    <t>Categoría</t>
  </si>
  <si>
    <t>Servicio</t>
  </si>
  <si>
    <t>Característica 1</t>
  </si>
  <si>
    <t>Disponibilidad</t>
  </si>
  <si>
    <t>Cantidad</t>
  </si>
  <si>
    <t>Unidad</t>
  </si>
  <si>
    <t>Vigencia / Unidad</t>
  </si>
  <si>
    <t>Valor unitario</t>
  </si>
  <si>
    <t>Descuento %</t>
  </si>
  <si>
    <t>Precio Unitario con Descuento</t>
  </si>
  <si>
    <t>Nuevo precio cláusula 8</t>
  </si>
  <si>
    <t>Valor Mensual / Valor X Unidad</t>
  </si>
  <si>
    <t>Recargo por Trabajo nocturno, extra, dominical y festivo</t>
  </si>
  <si>
    <t>Recargo por dotación especial</t>
  </si>
  <si>
    <t>Valor Total</t>
  </si>
  <si>
    <t>Servicio de Personal</t>
  </si>
  <si>
    <t>Coordinador de tiempo completo</t>
  </si>
  <si>
    <t>Tiempo Completo</t>
  </si>
  <si>
    <t>Mes</t>
  </si>
  <si>
    <t>Operario de aseo y cafetería</t>
  </si>
  <si>
    <t>Jardinero</t>
  </si>
  <si>
    <t>1. Si requiere agregue o elimine filas</t>
  </si>
  <si>
    <t>.Recargo por Trabajo nocturno, extra, dominical y festivo</t>
  </si>
  <si>
    <t>Gravámenes adicionales*</t>
  </si>
  <si>
    <t>Subtotal</t>
  </si>
  <si>
    <t>Gravámenes adicionales (estampillas)</t>
  </si>
  <si>
    <t>% AIU</t>
  </si>
  <si>
    <t>No</t>
  </si>
  <si>
    <t>Descripción</t>
  </si>
  <si>
    <t>Porcentaje</t>
  </si>
  <si>
    <t>Total</t>
  </si>
  <si>
    <t>Total porcentaje:</t>
  </si>
  <si>
    <t>IVA 19%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</si>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</sst>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_(&quot;$&quot;* #,##0.00_);_(&quot;$&quot;* \(#,##0.00\);_(&quot;$&quot;* &quot;-&quot;??_);_(@_)"/>
    <numFmt numFmtId="165" formatCode="&quot;$&quot;#,##0.00"/>
    <numFmt numFmtId="166" formatCode="0.000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0"/>
      <name val="Arial"/>
      <family val="2"/>
    </font>
    <font>
      <b/>
      <sz val="26"/>
      <color rgb="FF1C4F9E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sz val="11"/>
      <color theme="0"/>
      <name val="Arial"/>
      <family val="2"/>
    </font>
    <font>
      <sz val="2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F8F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</fills>
  <borders count="14">
    <border>
      <left/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</cellStyleXfs>
  <cellXfs count="56">
    <xf numFmtId="0" fontId="0" fillId="0" borderId="0" xfId="0"/>
    <xf numFmtId="0" fontId="3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center" vertical="center" wrapText="1"/>
      <protection hidden="1"/>
    </xf>
    <xf numFmtId="0" fontId="5" fillId="0" borderId="0" xfId="0" applyFont="1" applyProtection="1">
      <protection hidden="1"/>
    </xf>
    <xf numFmtId="44" fontId="5" fillId="0" borderId="0" xfId="1" applyFont="1" applyFill="1" applyProtection="1">
      <protection hidden="1"/>
    </xf>
    <xf numFmtId="0" fontId="3" fillId="0" borderId="0" xfId="0" applyFont="1" applyProtection="1"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7" fillId="3" borderId="1" xfId="0" applyFont="1" applyFill="1" applyBorder="1" applyAlignment="1" applyProtection="1">
      <alignment horizontal="left" vertical="center"/>
      <protection hidden="1"/>
    </xf>
    <xf numFmtId="0" fontId="7" fillId="3" borderId="2" xfId="0" applyFont="1" applyFill="1" applyBorder="1" applyAlignment="1" applyProtection="1">
      <alignment horizontal="left" vertical="center"/>
      <protection hidden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left" vertical="center"/>
      <protection hidden="1"/>
    </xf>
    <xf numFmtId="0" fontId="7" fillId="3" borderId="2" xfId="0" applyFont="1" applyFill="1" applyBorder="1" applyAlignment="1" applyProtection="1">
      <alignment horizontal="left" vertical="center"/>
      <protection hidden="1"/>
    </xf>
    <xf numFmtId="0" fontId="8" fillId="5" borderId="1" xfId="0" applyFont="1" applyFill="1" applyBorder="1" applyAlignment="1" applyProtection="1">
      <alignment horizontal="center" vertical="center" wrapText="1"/>
      <protection locked="0" hidden="1"/>
    </xf>
    <xf numFmtId="0" fontId="8" fillId="5" borderId="3" xfId="0" applyFont="1" applyFill="1" applyBorder="1" applyAlignment="1" applyProtection="1">
      <alignment horizontal="center" vertical="center" wrapText="1"/>
      <protection locked="0" hidden="1"/>
    </xf>
    <xf numFmtId="0" fontId="8" fillId="5" borderId="2" xfId="0" applyFont="1" applyFill="1" applyBorder="1" applyAlignment="1" applyProtection="1">
      <alignment horizontal="center" vertical="center" wrapText="1"/>
      <protection locked="0" hidden="1"/>
    </xf>
    <xf numFmtId="0" fontId="9" fillId="6" borderId="0" xfId="0" applyFont="1" applyFill="1" applyAlignment="1" applyProtection="1">
      <alignment horizontal="center" vertical="center"/>
      <protection hidden="1"/>
    </xf>
    <xf numFmtId="0" fontId="9" fillId="6" borderId="4" xfId="0" applyFont="1" applyFill="1" applyBorder="1" applyAlignment="1" applyProtection="1">
      <alignment horizontal="center" vertical="center"/>
      <protection hidden="1"/>
    </xf>
    <xf numFmtId="0" fontId="9" fillId="6" borderId="5" xfId="0" applyFont="1" applyFill="1" applyBorder="1" applyAlignment="1" applyProtection="1">
      <alignment horizontal="center" vertical="center"/>
      <protection hidden="1"/>
    </xf>
    <xf numFmtId="0" fontId="10" fillId="3" borderId="6" xfId="0" applyFont="1" applyFill="1" applyBorder="1" applyAlignment="1" applyProtection="1">
      <alignment horizontal="center" vertical="center" wrapText="1"/>
      <protection hidden="1"/>
    </xf>
    <xf numFmtId="0" fontId="11" fillId="0" borderId="6" xfId="0" applyFont="1" applyBorder="1" applyAlignment="1" applyProtection="1">
      <alignment horizontal="center" vertical="center" wrapText="1"/>
      <protection hidden="1"/>
    </xf>
    <xf numFmtId="165" fontId="11" fillId="0" borderId="6" xfId="0" applyNumberFormat="1" applyFont="1" applyBorder="1" applyAlignment="1" applyProtection="1">
      <alignment horizontal="center" vertical="center" wrapText="1"/>
      <protection hidden="1"/>
    </xf>
    <xf numFmtId="166" fontId="11" fillId="5" borderId="6" xfId="2" applyNumberFormat="1" applyFont="1" applyFill="1" applyBorder="1" applyAlignment="1" applyProtection="1">
      <alignment horizontal="center" vertical="center" wrapText="1"/>
      <protection locked="0"/>
    </xf>
    <xf numFmtId="165" fontId="11" fillId="5" borderId="6" xfId="0" applyNumberFormat="1" applyFont="1" applyFill="1" applyBorder="1" applyAlignment="1" applyProtection="1">
      <alignment horizontal="center" vertical="center" wrapText="1"/>
      <protection locked="0"/>
    </xf>
    <xf numFmtId="165" fontId="11" fillId="0" borderId="6" xfId="0" applyNumberFormat="1" applyFont="1" applyBorder="1" applyAlignment="1">
      <alignment horizontal="center" vertical="center" wrapText="1"/>
    </xf>
    <xf numFmtId="0" fontId="12" fillId="0" borderId="0" xfId="0" applyFont="1" applyProtection="1">
      <protection hidden="1"/>
    </xf>
    <xf numFmtId="44" fontId="12" fillId="0" borderId="0" xfId="1" applyFont="1" applyFill="1" applyProtection="1">
      <protection hidden="1"/>
    </xf>
    <xf numFmtId="0" fontId="13" fillId="0" borderId="0" xfId="0" applyFont="1" applyProtection="1">
      <protection hidden="1"/>
    </xf>
    <xf numFmtId="0" fontId="14" fillId="4" borderId="7" xfId="0" applyFont="1" applyFill="1" applyBorder="1" applyAlignment="1" applyProtection="1">
      <alignment horizontal="left" vertical="center" wrapText="1"/>
      <protection hidden="1"/>
    </xf>
    <xf numFmtId="0" fontId="14" fillId="4" borderId="8" xfId="0" applyFont="1" applyFill="1" applyBorder="1" applyAlignment="1" applyProtection="1">
      <alignment horizontal="left" vertical="center" wrapText="1"/>
      <protection hidden="1"/>
    </xf>
    <xf numFmtId="165" fontId="15" fillId="4" borderId="9" xfId="1" applyNumberFormat="1" applyFont="1" applyFill="1" applyBorder="1" applyAlignment="1" applyProtection="1">
      <alignment horizontal="right" vertical="center"/>
      <protection hidden="1"/>
    </xf>
    <xf numFmtId="0" fontId="16" fillId="6" borderId="5" xfId="3" applyFont="1" applyFill="1" applyBorder="1" applyAlignment="1" applyProtection="1">
      <alignment horizontal="left" vertical="center"/>
      <protection hidden="1"/>
    </xf>
    <xf numFmtId="0" fontId="16" fillId="6" borderId="0" xfId="3" applyFont="1" applyFill="1" applyAlignment="1" applyProtection="1">
      <alignment horizontal="center" vertical="center"/>
      <protection hidden="1"/>
    </xf>
    <xf numFmtId="0" fontId="12" fillId="0" borderId="0" xfId="3" applyAlignment="1" applyProtection="1">
      <alignment vertical="center"/>
      <protection hidden="1"/>
    </xf>
    <xf numFmtId="0" fontId="14" fillId="4" borderId="6" xfId="0" applyFont="1" applyFill="1" applyBorder="1" applyAlignment="1" applyProtection="1">
      <alignment horizontal="left" vertical="center" wrapText="1"/>
      <protection hidden="1"/>
    </xf>
    <xf numFmtId="165" fontId="15" fillId="4" borderId="6" xfId="1" applyNumberFormat="1" applyFont="1" applyFill="1" applyBorder="1" applyAlignment="1" applyProtection="1">
      <alignment horizontal="right" vertical="center"/>
      <protection hidden="1"/>
    </xf>
    <xf numFmtId="0" fontId="16" fillId="6" borderId="10" xfId="3" applyFont="1" applyFill="1" applyBorder="1" applyAlignment="1" applyProtection="1">
      <alignment horizontal="left" vertical="center"/>
      <protection hidden="1"/>
    </xf>
    <xf numFmtId="0" fontId="16" fillId="6" borderId="11" xfId="3" applyFont="1" applyFill="1" applyBorder="1" applyAlignment="1" applyProtection="1">
      <alignment horizontal="center" vertical="center"/>
      <protection hidden="1"/>
    </xf>
    <xf numFmtId="0" fontId="14" fillId="4" borderId="6" xfId="0" applyFont="1" applyFill="1" applyBorder="1" applyAlignment="1" applyProtection="1">
      <alignment horizontal="left" vertical="center" wrapText="1"/>
      <protection hidden="1"/>
    </xf>
    <xf numFmtId="9" fontId="17" fillId="4" borderId="9" xfId="2" applyFont="1" applyFill="1" applyBorder="1" applyAlignment="1" applyProtection="1">
      <alignment horizontal="right" vertical="center"/>
      <protection hidden="1"/>
    </xf>
    <xf numFmtId="0" fontId="2" fillId="7" borderId="12" xfId="3" applyFont="1" applyFill="1" applyBorder="1" applyAlignment="1" applyProtection="1">
      <alignment horizontal="center" vertical="center" wrapText="1"/>
      <protection hidden="1"/>
    </xf>
    <xf numFmtId="0" fontId="2" fillId="7" borderId="7" xfId="3" applyFont="1" applyFill="1" applyBorder="1" applyAlignment="1" applyProtection="1">
      <alignment horizontal="center" vertical="center" wrapText="1"/>
      <protection hidden="1"/>
    </xf>
    <xf numFmtId="0" fontId="2" fillId="7" borderId="13" xfId="3" applyFont="1" applyFill="1" applyBorder="1" applyAlignment="1" applyProtection="1">
      <alignment horizontal="center" vertical="center" wrapText="1"/>
      <protection hidden="1"/>
    </xf>
    <xf numFmtId="0" fontId="2" fillId="7" borderId="8" xfId="3" applyFont="1" applyFill="1" applyBorder="1" applyAlignment="1" applyProtection="1">
      <alignment horizontal="center" vertical="center" wrapText="1"/>
      <protection hidden="1"/>
    </xf>
    <xf numFmtId="165" fontId="18" fillId="4" borderId="6" xfId="1" applyNumberFormat="1" applyFont="1" applyFill="1" applyBorder="1" applyAlignment="1" applyProtection="1">
      <alignment horizontal="right" vertical="center"/>
      <protection hidden="1"/>
    </xf>
    <xf numFmtId="0" fontId="19" fillId="0" borderId="6" xfId="3" applyFont="1" applyBorder="1" applyAlignment="1" applyProtection="1">
      <alignment horizontal="center" vertical="center" wrapText="1"/>
      <protection hidden="1"/>
    </xf>
    <xf numFmtId="49" fontId="12" fillId="0" borderId="7" xfId="4" applyNumberFormat="1" applyFont="1" applyFill="1" applyBorder="1" applyAlignment="1" applyProtection="1">
      <alignment horizontal="center" vertical="center" wrapText="1"/>
      <protection hidden="1"/>
    </xf>
    <xf numFmtId="49" fontId="12" fillId="0" borderId="13" xfId="4" applyNumberFormat="1" applyFont="1" applyFill="1" applyBorder="1" applyAlignment="1" applyProtection="1">
      <alignment horizontal="center" vertical="center" wrapText="1"/>
      <protection hidden="1"/>
    </xf>
    <xf numFmtId="49" fontId="12" fillId="0" borderId="8" xfId="4" applyNumberFormat="1" applyFont="1" applyFill="1" applyBorder="1" applyAlignment="1" applyProtection="1">
      <alignment horizontal="center" vertical="center" wrapText="1"/>
      <protection hidden="1"/>
    </xf>
    <xf numFmtId="10" fontId="12" fillId="0" borderId="6" xfId="4" applyNumberFormat="1" applyFont="1" applyFill="1" applyBorder="1" applyAlignment="1" applyProtection="1">
      <alignment horizontal="center" vertical="center" wrapText="1"/>
      <protection hidden="1"/>
    </xf>
    <xf numFmtId="0" fontId="19" fillId="0" borderId="7" xfId="3" applyFont="1" applyBorder="1" applyAlignment="1" applyProtection="1">
      <alignment horizontal="right" vertical="center"/>
      <protection hidden="1"/>
    </xf>
    <xf numFmtId="0" fontId="19" fillId="0" borderId="8" xfId="3" applyFont="1" applyBorder="1" applyAlignment="1" applyProtection="1">
      <alignment horizontal="right" vertical="center"/>
      <protection hidden="1"/>
    </xf>
    <xf numFmtId="10" fontId="19" fillId="0" borderId="6" xfId="4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Protection="1">
      <protection hidden="1"/>
    </xf>
    <xf numFmtId="164" fontId="5" fillId="0" borderId="0" xfId="0" applyNumberFormat="1" applyFont="1" applyProtection="1">
      <protection hidden="1"/>
    </xf>
    <xf numFmtId="165" fontId="17" fillId="4" borderId="6" xfId="1" applyNumberFormat="1" applyFont="1" applyFill="1" applyBorder="1" applyAlignment="1" applyProtection="1">
      <alignment horizontal="right" vertical="center"/>
      <protection hidden="1"/>
    </xf>
  </cellXfs>
  <cellStyles count="5">
    <cellStyle name="Moneda" xfId="1" builtinId="4"/>
    <cellStyle name="Normal" xfId="0" builtinId="0"/>
    <cellStyle name="Normal 2" xfId="3" xr:uid="{7550D234-AF18-4CE8-8739-D337AE132737}"/>
    <cellStyle name="Porcentaje" xfId="2" builtinId="5"/>
    <cellStyle name="Porcentaje 2" xfId="4" xr:uid="{A57129C7-E2F8-4113-BAAB-EDDC9242939E}"/>
  </cellStyles>
  <dxfs count="1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193296</xdr:colOff>
      <xdr:row>0</xdr:row>
      <xdr:rowOff>586299</xdr:rowOff>
    </xdr:from>
    <xdr:to>
      <xdr:col>13</xdr:col>
      <xdr:colOff>45063</xdr:colOff>
      <xdr:row>1</xdr:row>
      <xdr:rowOff>61332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C964044-00B5-4AC7-97C0-FBD48896E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5071" y="586299"/>
          <a:ext cx="5795367" cy="655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anus\Documents\1.%20EVENTOS%20DE%20COTIZADOS%204G\11.%20REG%2011%20BOGOTA%20DC%20CUNDINAMARCA\237.%20153606-CAJA%20DE%20RETIRO%20DE%20LAS%20FUERZAS%20MILITARES\(9-05-2023)(2)amp_aseo_y_cafeteria_g4-v33-22_03_2023-153606.xlsm" TargetMode="External"/><Relationship Id="rId1" Type="http://schemas.openxmlformats.org/officeDocument/2006/relationships/externalLinkPath" Target="/Users/Janus/Documents/1.%20EVENTOS%20DE%20COTIZADOS%204G/11.%20REG%2011%20BOGOTA%20DC%20CUNDINAMARCA/237.%20153606-CAJA%20DE%20RETIRO%20DE%20LAS%20FUERZAS%20MILITARES/(9-05-2023)(2)amp_aseo_y_cafeteria_g4-v33-22_03_2023-1536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olicitud de Cotización General"/>
      <sheetName val="Detalle Especificaciones"/>
      <sheetName val="Detalle Bienes de Aseo y Caf"/>
      <sheetName val="Resumen - CSV"/>
      <sheetName val="Cotizacion Bienes de Aseo y Ca"/>
      <sheetName val="Cotizacion"/>
      <sheetName val="Inicio"/>
      <sheetName val="BienesPrioritarios"/>
      <sheetName val="Minimos"/>
      <sheetName val="ConsolidadoServicios"/>
      <sheetName val="solCotizacionCSV_es"/>
      <sheetName val="Listas"/>
      <sheetName val="ClasifiPersonal"/>
      <sheetName val="Maximos"/>
      <sheetName val="TablaDinamica"/>
      <sheetName val="temp"/>
      <sheetName val="Precios"/>
    </sheetNames>
    <sheetDataSet>
      <sheetData sheetId="0">
        <row r="9">
          <cell r="H9">
            <v>11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tabSelected="1" topLeftCell="E1" zoomScale="80" zoomScaleNormal="80" workbookViewId="0">
      <selection activeCell="L13" sqref="L13"/>
    </sheetView>
  </sheetViews>
  <sheetFormatPr baseColWidth="10" defaultColWidth="11.42578125" defaultRowHeight="35.25" customHeight="1" x14ac:dyDescent="0.2"/>
  <cols>
    <col min="1" max="1" width="4.42578125" style="5" customWidth="1"/>
    <col min="2" max="2" width="6.42578125" style="3" customWidth="1"/>
    <col min="3" max="3" width="28.5703125" style="3" customWidth="1"/>
    <col min="4" max="4" width="29" style="3" customWidth="1"/>
    <col min="5" max="5" width="39.42578125" style="3" customWidth="1"/>
    <col min="6" max="6" width="20.140625" style="3" customWidth="1"/>
    <col min="7" max="7" width="17.42578125" style="3" customWidth="1"/>
    <col min="8" max="8" width="10.42578125" style="3" customWidth="1"/>
    <col min="9" max="9" width="17.42578125" style="3" customWidth="1"/>
    <col min="10" max="10" width="24.42578125" style="3" customWidth="1"/>
    <col min="11" max="11" width="13.85546875" style="3" customWidth="1"/>
    <col min="12" max="12" width="25.42578125" style="3" customWidth="1"/>
    <col min="13" max="13" width="28.5703125" style="3" customWidth="1"/>
    <col min="14" max="14" width="27.5703125" style="3" customWidth="1"/>
    <col min="15" max="15" width="31.85546875" style="3" customWidth="1"/>
    <col min="16" max="16" width="28.42578125" style="3" customWidth="1"/>
    <col min="17" max="17" width="39.42578125" style="3" customWidth="1"/>
    <col min="18" max="18" width="15.140625" style="4" bestFit="1" customWidth="1"/>
    <col min="19" max="19" width="15.85546875" style="3" bestFit="1" customWidth="1"/>
    <col min="20" max="21" width="15.42578125" style="3" bestFit="1" customWidth="1"/>
    <col min="22" max="22" width="16.42578125" style="3" bestFit="1" customWidth="1"/>
    <col min="23" max="23" width="15.85546875" style="3" bestFit="1" customWidth="1"/>
    <col min="24" max="16384" width="11.42578125" style="3"/>
  </cols>
  <sheetData>
    <row r="1" spans="1:18" ht="55.5" customHeight="1" x14ac:dyDescent="0.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8" ht="9" customHeight="1" x14ac:dyDescent="0.2">
      <c r="F2" s="6"/>
    </row>
    <row r="3" spans="1:18" ht="35.25" customHeight="1" x14ac:dyDescent="0.25">
      <c r="B3" s="7" t="s">
        <v>1</v>
      </c>
      <c r="C3" s="8"/>
      <c r="D3" s="9">
        <f>'[1]Solicitud de Cotización General'!H9</f>
        <v>11</v>
      </c>
      <c r="E3" s="10"/>
      <c r="F3"/>
      <c r="G3"/>
      <c r="H3"/>
      <c r="I3"/>
      <c r="J3"/>
      <c r="K3"/>
      <c r="L3"/>
      <c r="M3"/>
      <c r="N3"/>
      <c r="O3"/>
      <c r="P3"/>
      <c r="Q3"/>
    </row>
    <row r="4" spans="1:18" ht="35.25" customHeight="1" x14ac:dyDescent="0.2">
      <c r="B4" s="11" t="s">
        <v>2</v>
      </c>
      <c r="C4" s="12"/>
      <c r="D4" s="13" t="s">
        <v>3</v>
      </c>
      <c r="E4" s="14"/>
      <c r="F4" s="14"/>
      <c r="G4" s="14"/>
      <c r="H4" s="14"/>
      <c r="I4" s="14"/>
      <c r="J4" s="14"/>
      <c r="K4" s="14"/>
      <c r="L4" s="14"/>
      <c r="M4" s="15"/>
    </row>
    <row r="5" spans="1:18" ht="12.75" customHeight="1" x14ac:dyDescent="0.2"/>
    <row r="6" spans="1:18" ht="35.25" customHeight="1" x14ac:dyDescent="0.2">
      <c r="B6" s="16" t="s">
        <v>4</v>
      </c>
      <c r="C6" s="16"/>
      <c r="D6" s="16"/>
      <c r="E6" s="16"/>
      <c r="F6" s="16"/>
      <c r="G6" s="16"/>
      <c r="H6" s="16"/>
      <c r="I6" s="17"/>
      <c r="J6" s="18" t="s">
        <v>5</v>
      </c>
      <c r="K6" s="16"/>
      <c r="L6" s="16"/>
      <c r="M6" s="16"/>
      <c r="N6" s="16"/>
      <c r="O6" s="16"/>
      <c r="P6" s="16"/>
      <c r="Q6" s="16"/>
    </row>
    <row r="7" spans="1:18" ht="47.25" customHeight="1" x14ac:dyDescent="0.2">
      <c r="B7" s="19" t="s">
        <v>6</v>
      </c>
      <c r="C7" s="19" t="s">
        <v>7</v>
      </c>
      <c r="D7" s="19" t="s">
        <v>8</v>
      </c>
      <c r="E7" s="19" t="s">
        <v>9</v>
      </c>
      <c r="F7" s="19" t="s">
        <v>10</v>
      </c>
      <c r="G7" s="19" t="s">
        <v>11</v>
      </c>
      <c r="H7" s="19" t="s">
        <v>12</v>
      </c>
      <c r="I7" s="19" t="s">
        <v>13</v>
      </c>
      <c r="J7" s="19" t="s">
        <v>14</v>
      </c>
      <c r="K7" s="19" t="s">
        <v>15</v>
      </c>
      <c r="L7" s="19" t="s">
        <v>16</v>
      </c>
      <c r="M7" s="19" t="s">
        <v>17</v>
      </c>
      <c r="N7" s="19" t="s">
        <v>18</v>
      </c>
      <c r="O7" s="19" t="s">
        <v>19</v>
      </c>
      <c r="P7" s="19" t="s">
        <v>20</v>
      </c>
      <c r="Q7" s="19" t="s">
        <v>21</v>
      </c>
    </row>
    <row r="8" spans="1:18" s="25" customFormat="1" ht="35.25" customHeight="1" x14ac:dyDescent="0.2">
      <c r="A8" s="5" t="b">
        <v>1</v>
      </c>
      <c r="B8" s="20">
        <v>1</v>
      </c>
      <c r="C8" s="20" t="s">
        <v>22</v>
      </c>
      <c r="D8" s="20" t="s">
        <v>23</v>
      </c>
      <c r="E8" s="20" t="s">
        <v>23</v>
      </c>
      <c r="F8" s="20" t="s">
        <v>24</v>
      </c>
      <c r="G8" s="20">
        <v>1</v>
      </c>
      <c r="H8" s="20" t="s">
        <v>25</v>
      </c>
      <c r="I8" s="20">
        <v>6</v>
      </c>
      <c r="J8" s="21">
        <v>2200293</v>
      </c>
      <c r="K8" s="22"/>
      <c r="L8" s="21">
        <v>2200293</v>
      </c>
      <c r="M8" s="21">
        <v>2200293</v>
      </c>
      <c r="N8" s="21">
        <f>+M8*G8</f>
        <v>2200293</v>
      </c>
      <c r="O8" s="23"/>
      <c r="P8" s="21"/>
      <c r="Q8" s="24">
        <f>+N8/30*2</f>
        <v>146686.20000000001</v>
      </c>
      <c r="R8" s="26"/>
    </row>
    <row r="9" spans="1:18" s="25" customFormat="1" ht="35.25" customHeight="1" x14ac:dyDescent="0.2">
      <c r="A9" s="5" t="b">
        <v>1</v>
      </c>
      <c r="B9" s="20">
        <v>2</v>
      </c>
      <c r="C9" s="20" t="s">
        <v>22</v>
      </c>
      <c r="D9" s="20" t="s">
        <v>26</v>
      </c>
      <c r="E9" s="20" t="s">
        <v>26</v>
      </c>
      <c r="F9" s="20" t="s">
        <v>24</v>
      </c>
      <c r="G9" s="20">
        <v>19</v>
      </c>
      <c r="H9" s="20" t="s">
        <v>25</v>
      </c>
      <c r="I9" s="20">
        <v>6</v>
      </c>
      <c r="J9" s="21">
        <v>2200293</v>
      </c>
      <c r="K9" s="22"/>
      <c r="L9" s="21">
        <v>2200293</v>
      </c>
      <c r="M9" s="21">
        <v>2200293</v>
      </c>
      <c r="N9" s="21">
        <f t="shared" ref="N9:N10" si="0">+M9*G9</f>
        <v>41805567</v>
      </c>
      <c r="O9" s="23"/>
      <c r="P9" s="21"/>
      <c r="Q9" s="24">
        <f>+N9/30*2</f>
        <v>2787037.8</v>
      </c>
      <c r="R9" s="26"/>
    </row>
    <row r="10" spans="1:18" s="25" customFormat="1" ht="35.25" customHeight="1" x14ac:dyDescent="0.2">
      <c r="A10" s="5" t="b">
        <v>1</v>
      </c>
      <c r="B10" s="20">
        <v>3</v>
      </c>
      <c r="C10" s="20" t="s">
        <v>22</v>
      </c>
      <c r="D10" s="20" t="s">
        <v>27</v>
      </c>
      <c r="E10" s="20" t="s">
        <v>27</v>
      </c>
      <c r="F10" s="20" t="s">
        <v>24</v>
      </c>
      <c r="G10" s="20">
        <v>1</v>
      </c>
      <c r="H10" s="20" t="s">
        <v>25</v>
      </c>
      <c r="I10" s="20">
        <v>6</v>
      </c>
      <c r="J10" s="21">
        <v>2200293</v>
      </c>
      <c r="K10" s="22"/>
      <c r="L10" s="21">
        <v>2200293</v>
      </c>
      <c r="M10" s="21">
        <v>2200293</v>
      </c>
      <c r="N10" s="21">
        <f t="shared" si="0"/>
        <v>2200293</v>
      </c>
      <c r="O10" s="23"/>
      <c r="P10" s="21"/>
      <c r="Q10" s="24">
        <f>+N10/30*2</f>
        <v>146686.20000000001</v>
      </c>
      <c r="R10" s="26"/>
    </row>
    <row r="11" spans="1:18" ht="35.25" customHeight="1" x14ac:dyDescent="0.2">
      <c r="B11" s="5" t="s">
        <v>28</v>
      </c>
      <c r="J11" s="5">
        <v>0</v>
      </c>
      <c r="M11" s="27"/>
      <c r="O11" s="28" t="s">
        <v>29</v>
      </c>
      <c r="P11" s="29"/>
      <c r="Q11" s="30">
        <v>0</v>
      </c>
    </row>
    <row r="12" spans="1:18" ht="35.25" customHeight="1" x14ac:dyDescent="0.2">
      <c r="B12" s="31" t="s">
        <v>30</v>
      </c>
      <c r="C12" s="32"/>
      <c r="D12" s="32"/>
      <c r="E12" s="32"/>
      <c r="F12" s="32"/>
      <c r="G12" s="32"/>
      <c r="H12" s="32"/>
      <c r="I12" s="32"/>
      <c r="O12" s="28" t="s">
        <v>20</v>
      </c>
      <c r="P12" s="29"/>
      <c r="Q12" s="30">
        <v>0</v>
      </c>
    </row>
    <row r="13" spans="1:18" ht="35.25" customHeight="1" x14ac:dyDescent="0.2">
      <c r="B13" s="33"/>
      <c r="C13" s="33"/>
      <c r="D13" s="33"/>
      <c r="E13" s="33"/>
      <c r="F13" s="33"/>
      <c r="G13" s="33"/>
      <c r="O13" s="34" t="s">
        <v>31</v>
      </c>
      <c r="P13" s="34"/>
      <c r="Q13" s="55">
        <f>+SUM(Q8:Q12)</f>
        <v>3080410.2</v>
      </c>
    </row>
    <row r="14" spans="1:18" ht="35.25" customHeight="1" x14ac:dyDescent="0.2">
      <c r="B14" s="36" t="s">
        <v>32</v>
      </c>
      <c r="C14" s="37"/>
      <c r="D14" s="37"/>
      <c r="E14" s="37"/>
      <c r="F14" s="37"/>
      <c r="G14" s="37"/>
      <c r="O14" s="38" t="s">
        <v>33</v>
      </c>
      <c r="P14" s="39">
        <v>0.1</v>
      </c>
      <c r="Q14" s="35">
        <f>+Q13*P14</f>
        <v>308041.02</v>
      </c>
    </row>
    <row r="15" spans="1:18" ht="35.25" customHeight="1" x14ac:dyDescent="0.2">
      <c r="B15" s="40" t="s">
        <v>34</v>
      </c>
      <c r="C15" s="41" t="s">
        <v>35</v>
      </c>
      <c r="D15" s="42"/>
      <c r="E15" s="42"/>
      <c r="F15" s="43"/>
      <c r="G15" s="40" t="s">
        <v>36</v>
      </c>
      <c r="O15" s="34" t="s">
        <v>39</v>
      </c>
      <c r="P15" s="34"/>
      <c r="Q15" s="44">
        <f>+Q14*19%</f>
        <v>58527.793800000007</v>
      </c>
    </row>
    <row r="16" spans="1:18" ht="35.25" customHeight="1" x14ac:dyDescent="0.2">
      <c r="B16" s="45">
        <v>1</v>
      </c>
      <c r="C16" s="46"/>
      <c r="D16" s="47"/>
      <c r="E16" s="47"/>
      <c r="F16" s="48"/>
      <c r="G16" s="49"/>
      <c r="O16" s="34" t="s">
        <v>37</v>
      </c>
      <c r="P16" s="34"/>
      <c r="Q16" s="55">
        <f>+SUM(Q13:Q15)</f>
        <v>3446979.0138000003</v>
      </c>
    </row>
    <row r="17" spans="2:17" ht="35.25" customHeight="1" x14ac:dyDescent="0.2">
      <c r="B17" s="33"/>
      <c r="C17" s="33"/>
      <c r="D17" s="33"/>
      <c r="E17" s="50" t="s">
        <v>38</v>
      </c>
      <c r="F17" s="51"/>
      <c r="G17" s="52">
        <v>0</v>
      </c>
      <c r="Q17" s="3" t="s">
        <v>40</v>
      </c>
    </row>
    <row r="19" spans="2:17" ht="35.25" customHeight="1" x14ac:dyDescent="0.2">
      <c r="O19" s="53"/>
    </row>
    <row r="25" spans="2:17" ht="35.25" customHeight="1" x14ac:dyDescent="0.2">
      <c r="Q25" s="54"/>
    </row>
  </sheetData>
  <mergeCells count="14">
    <mergeCell ref="E17:F17"/>
    <mergeCell ref="O11:P11"/>
    <mergeCell ref="O12:P12"/>
    <mergeCell ref="O13:P13"/>
    <mergeCell ref="C15:F15"/>
    <mergeCell ref="O15:P15"/>
    <mergeCell ref="C16:F16"/>
    <mergeCell ref="O16:P16"/>
    <mergeCell ref="B1:Q1"/>
    <mergeCell ref="B3:C3"/>
    <mergeCell ref="D3:E3"/>
    <mergeCell ref="D4:M4"/>
    <mergeCell ref="B6:I6"/>
    <mergeCell ref="J6:Q6"/>
  </mergeCells>
  <conditionalFormatting sqref="Q13">
    <cfRule type="expression" dxfId="9" priority="7">
      <formula>ISERROR($Q13)</formula>
    </cfRule>
  </conditionalFormatting>
  <conditionalFormatting sqref="Q13">
    <cfRule type="expression" dxfId="8" priority="6">
      <formula>ISERROR($J11)</formula>
    </cfRule>
  </conditionalFormatting>
  <conditionalFormatting sqref="Q16">
    <cfRule type="expression" dxfId="7" priority="5">
      <formula>ISERROR($Q16)</formula>
    </cfRule>
  </conditionalFormatting>
  <conditionalFormatting sqref="Q16">
    <cfRule type="expression" dxfId="6" priority="4">
      <formula>ISERROR($Q16)</formula>
    </cfRule>
  </conditionalFormatting>
  <conditionalFormatting sqref="Q16">
    <cfRule type="expression" dxfId="5" priority="3">
      <formula>ISERROR($Q16)</formula>
    </cfRule>
  </conditionalFormatting>
  <conditionalFormatting sqref="Q16">
    <cfRule type="expression" dxfId="4" priority="9">
      <formula>ISERROR($J17)</formula>
    </cfRule>
  </conditionalFormatting>
  <conditionalFormatting sqref="Q11">
    <cfRule type="expression" dxfId="3" priority="10">
      <formula>ISERROR($G12)</formula>
    </cfRule>
  </conditionalFormatting>
  <conditionalFormatting sqref="D3:E3">
    <cfRule type="cellIs" dxfId="2" priority="2" operator="equal">
      <formula>0</formula>
    </cfRule>
  </conditionalFormatting>
  <conditionalFormatting sqref="Q15">
    <cfRule type="expression" dxfId="1" priority="1">
      <formula>ISERROR($Q15)</formula>
    </cfRule>
  </conditionalFormatting>
  <conditionalFormatting sqref="Q14">
    <cfRule type="expression" dxfId="0" priority="11">
      <formula>ISERROR($Q14)</formula>
    </cfRule>
  </conditionalFormatting>
  <dataValidations count="10">
    <dataValidation type="decimal" allowBlank="1" showInputMessage="1" showErrorMessage="1" sqref="G16" xr:uid="{DE2AF5AC-7D8A-4715-B304-11C87F2D3484}">
      <formula1>0</formula1>
      <formula2>1</formula2>
    </dataValidation>
    <dataValidation type="custom" operator="greaterThanOrEqual" allowBlank="1" showInputMessage="1" showErrorMessage="1" errorTitle="Error" error="El porcentaje que ingreso no esta en este rango 0%-100%, o el resultado del descuento en menor al precio piso $ 2,200,293" promptTitle="Porcentaje Descuento" prompt="Ingrese % de descuento de 0%-100% y el resultado del descuento no puede ser menor al precio piso $ 2,200,293" sqref="K8:K10" xr:uid="{2549DFF7-B2B4-4497-8E58-F612AF78B6E7}">
      <formula1>A8</formula1>
    </dataValidation>
    <dataValidation type="decimal" allowBlank="1" showInputMessage="1" showErrorMessage="1" errorTitle="Error" error="Mayor a 1" promptTitle="Porcentaje de AIU" prompt="Mayor a 1" sqref="XEO11:XFD11 B11:L11 R11:XEM11" xr:uid="{F0FF423B-0963-4D51-9A9D-97A094A1F3E4}">
      <formula1>0.011</formula1>
      <formula2>R14</formula2>
    </dataValidation>
    <dataValidation type="decimal" allowBlank="1" showInputMessage="1" showErrorMessage="1" errorTitle="Error" error="Mayor a 1" sqref="Q11:Q12" xr:uid="{F93031E0-257F-4187-B48D-4DC85ABF8685}">
      <formula1>0.011</formula1>
      <formula2>AF14</formula2>
    </dataValidation>
    <dataValidation type="decimal" operator="greaterThan" allowBlank="1" showInputMessage="1" showErrorMessage="1" sqref="O8:P10" xr:uid="{1C8A38D9-2C9E-40A1-AA9F-72BFF8FC0F35}">
      <formula1>0</formula1>
    </dataValidation>
    <dataValidation type="decimal" allowBlank="1" showInputMessage="1" showErrorMessage="1" errorTitle="Error" error="Mayor a 1" promptTitle="Porcentaje de AIU" prompt="Mayor a 1" sqref="N11" xr:uid="{1D23A7BB-90A3-49E0-8E11-40722FB90D7F}">
      <formula1>0.011</formula1>
      <formula2>AC14</formula2>
    </dataValidation>
    <dataValidation type="list" allowBlank="1" showInputMessage="1" showErrorMessage="1" sqref="D4" xr:uid="{345A6259-3F2F-45A0-AD7A-CA15E7D23932}">
      <formula1>INDIRECT("regioncobertura"&amp;$D$3)</formula1>
    </dataValidation>
    <dataValidation type="decimal" allowBlank="1" showInputMessage="1" showErrorMessage="1" errorTitle="Error" error="El AIU no debe ser menor al 10% y al ofertado en la Operación Principal." promptTitle="Porcentaje de AIU" prompt="El AIU no debe ser menor al 10% y al ofertado en la Operación Principal." sqref="P14" xr:uid="{03E7DF08-FB6A-41B2-A713-BF4AB432A7A2}">
      <formula1>0.01</formula1>
      <formula2>#REF!</formula2>
    </dataValidation>
    <dataValidation type="decimal" allowBlank="1" showInputMessage="1" showErrorMessage="1" errorTitle="Error" error="Mayor a 1" promptTitle="Porcentaje de AIU" prompt="Mayor a 1" sqref="XEN11" xr:uid="{CA620559-F57E-4BBF-886E-933A6A8FCC70}">
      <formula1>0.011</formula1>
      <formula2>A14</formula2>
    </dataValidation>
    <dataValidation type="decimal" allowBlank="1" showInputMessage="1" showErrorMessage="1" errorTitle="Error" error="Mayor a 1" promptTitle="Porcentaje de AIU" prompt="Mayor a 1" sqref="A11" xr:uid="{D5E99C16-5730-4F3C-ABA3-4F19B666B41B}">
      <formula1>0.011</formula1>
      <formula2>#REF!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ADICION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Janus</dc:creator>
  <cp:lastModifiedBy>Janus</cp:lastModifiedBy>
  <dcterms:created xsi:type="dcterms:W3CDTF">2015-06-05T18:19:34Z</dcterms:created>
  <dcterms:modified xsi:type="dcterms:W3CDTF">2023-07-14T16:23:26Z</dcterms:modified>
</cp:coreProperties>
</file>