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ofariettav_deaj_ramajudicial_gov_co/Documents/Unidad de Compras Publicas UPC/ESTUDIOS DEL SECTOR/AGOSTO/Insumos de Identificación/"/>
    </mc:Choice>
  </mc:AlternateContent>
  <xr:revisionPtr revIDLastSave="3" documentId="8_{F718C326-97A7-497D-8304-49BB64EFDA1E}" xr6:coauthVersionLast="47" xr6:coauthVersionMax="47" xr10:uidLastSave="{7C962A2C-1BAB-4E12-8717-506B7B8CF7DC}"/>
  <bookViews>
    <workbookView xWindow="0" yWindow="0" windowWidth="21600" windowHeight="9525" xr2:uid="{A196C5D0-A7C6-44B1-8D6B-6F7F6680309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J11" i="1"/>
  <c r="K11" i="1" s="1"/>
  <c r="J9" i="1"/>
  <c r="K9" i="1" s="1"/>
  <c r="I10" i="1"/>
  <c r="I11" i="1"/>
  <c r="I9" i="1"/>
  <c r="G10" i="1"/>
  <c r="G11" i="1"/>
  <c r="G9" i="1"/>
  <c r="G12" i="1" l="1"/>
  <c r="K12" i="1"/>
  <c r="K13" i="1" s="1"/>
  <c r="K14" i="1" s="1"/>
  <c r="G13" i="1"/>
  <c r="G14" i="1" s="1"/>
  <c r="I12" i="1"/>
  <c r="I13" i="1" s="1"/>
  <c r="I14" i="1" s="1"/>
</calcChain>
</file>

<file path=xl/sharedStrings.xml><?xml version="1.0" encoding="utf-8"?>
<sst xmlns="http://schemas.openxmlformats.org/spreadsheetml/2006/main" count="31" uniqueCount="19">
  <si>
    <t xml:space="preserve">ESTUDIO DE MERCADO </t>
  </si>
  <si>
    <t>Objeto: Adquirir insumos de seguridad para la identificación del personal al servicio de la Dirección Ejecutiva de Administración Judicial</t>
  </si>
  <si>
    <t>VENEPLAS</t>
  </si>
  <si>
    <t>PANAMERICANA</t>
  </si>
  <si>
    <t>PROMEDIO</t>
  </si>
  <si>
    <t>ITEM</t>
  </si>
  <si>
    <t>ESPECIFICICACIONES TÉCNICAS</t>
  </si>
  <si>
    <t>UNIDAD DE MEDIDA</t>
  </si>
  <si>
    <t>CANTIDAD</t>
  </si>
  <si>
    <t>VR UNITARIO</t>
  </si>
  <si>
    <t>VR TOTAL</t>
  </si>
  <si>
    <t>Porta carnet en PVC rígido translucido, de 9,5 cm de largo x 6 cm de ancho sentido horizontal.</t>
  </si>
  <si>
    <t>UNIDAD</t>
  </si>
  <si>
    <t>Yoyo Porta Carnet de 3 cm de diámetro con gancho sujetador tipo click y cuerda de 75 cm en nylon</t>
  </si>
  <si>
    <t xml:space="preserve">Tarjetas PVC adhesivas calibre 10, con dimensiones: Largo 8,6 cm x Ancho 5,4 cm, para impresora DATACARD CD 800 </t>
  </si>
  <si>
    <t>SUBTOTAL</t>
  </si>
  <si>
    <t>IVA</t>
  </si>
  <si>
    <t>TOTAL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</si>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</sst>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164" fontId="0" fillId="0" borderId="1" xfId="0" applyNumberForma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" xfId="0" applyBorder="1"/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0" fillId="2" borderId="5" xfId="1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164" fontId="0" fillId="2" borderId="7" xfId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64" fontId="0" fillId="3" borderId="5" xfId="1" applyFont="1" applyFill="1" applyBorder="1" applyAlignment="1">
      <alignment vertical="center"/>
    </xf>
    <xf numFmtId="0" fontId="2" fillId="0" borderId="2" xfId="0" applyFont="1" applyBorder="1"/>
    <xf numFmtId="0" fontId="2" fillId="4" borderId="6" xfId="0" applyFont="1" applyFill="1" applyBorder="1" applyAlignment="1">
      <alignment horizontal="center" vertical="center" wrapText="1"/>
    </xf>
    <xf numFmtId="164" fontId="0" fillId="4" borderId="5" xfId="1" applyFont="1" applyFill="1" applyBorder="1" applyAlignment="1">
      <alignment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DA6-4CE1-44F6-BCD1-92686234EE83}">
  <dimension ref="B4:K15"/>
  <sheetViews>
    <sheetView showGridLines="0" tabSelected="1" topLeftCell="A8" workbookViewId="0">
      <selection activeCell="C10" sqref="C10"/>
    </sheetView>
  </sheetViews>
  <sheetFormatPr defaultColWidth="11.42578125" defaultRowHeight="15"/>
  <cols>
    <col min="2" max="2" width="5.28515625" bestFit="1" customWidth="1"/>
    <col min="3" max="3" width="33.140625" customWidth="1"/>
    <col min="4" max="4" width="10.7109375" customWidth="1"/>
    <col min="5" max="5" width="10.28515625" bestFit="1" customWidth="1"/>
    <col min="6" max="6" width="10.5703125" customWidth="1"/>
    <col min="7" max="7" width="12" bestFit="1" customWidth="1"/>
    <col min="9" max="9" width="13" bestFit="1" customWidth="1"/>
    <col min="11" max="11" width="16.7109375" bestFit="1" customWidth="1"/>
  </cols>
  <sheetData>
    <row r="4" spans="2:11" ht="15.75" thickBot="1"/>
    <row r="5" spans="2:11" ht="15.75" thickBot="1">
      <c r="B5" s="22" t="s">
        <v>0</v>
      </c>
      <c r="C5" s="23"/>
      <c r="D5" s="23"/>
      <c r="E5" s="23"/>
      <c r="F5" s="23"/>
      <c r="G5" s="23"/>
      <c r="H5" s="23"/>
      <c r="I5" s="23"/>
      <c r="J5" s="23"/>
      <c r="K5" s="24"/>
    </row>
    <row r="6" spans="2:11" ht="15.75" thickBot="1">
      <c r="B6" s="22" t="s">
        <v>1</v>
      </c>
      <c r="C6" s="23"/>
      <c r="D6" s="23"/>
      <c r="E6" s="23"/>
      <c r="F6" s="23"/>
      <c r="G6" s="23"/>
      <c r="H6" s="23"/>
      <c r="I6" s="23"/>
      <c r="J6" s="23"/>
      <c r="K6" s="24"/>
    </row>
    <row r="7" spans="2:11" ht="15.75" thickBot="1">
      <c r="B7" s="8"/>
      <c r="C7" s="6"/>
      <c r="D7" s="7"/>
      <c r="E7" s="25" t="s">
        <v>2</v>
      </c>
      <c r="F7" s="26"/>
      <c r="G7" s="27"/>
      <c r="H7" s="25" t="s">
        <v>3</v>
      </c>
      <c r="I7" s="27"/>
      <c r="J7" s="25" t="s">
        <v>4</v>
      </c>
      <c r="K7" s="27"/>
    </row>
    <row r="8" spans="2:11" ht="26.25" customHeight="1">
      <c r="B8" s="3" t="s">
        <v>5</v>
      </c>
      <c r="C8" s="4" t="s">
        <v>6</v>
      </c>
      <c r="D8" s="4" t="s">
        <v>7</v>
      </c>
      <c r="E8" s="3" t="s">
        <v>8</v>
      </c>
      <c r="F8" s="9" t="s">
        <v>9</v>
      </c>
      <c r="G8" s="9" t="s">
        <v>10</v>
      </c>
      <c r="H8" s="14" t="s">
        <v>9</v>
      </c>
      <c r="I8" s="14" t="s">
        <v>10</v>
      </c>
      <c r="J8" s="18" t="s">
        <v>9</v>
      </c>
      <c r="K8" s="18" t="s">
        <v>10</v>
      </c>
    </row>
    <row r="9" spans="2:11" ht="61.5" customHeight="1">
      <c r="B9" s="1">
        <v>1</v>
      </c>
      <c r="C9" s="2" t="s">
        <v>11</v>
      </c>
      <c r="D9" s="1" t="s">
        <v>12</v>
      </c>
      <c r="E9" s="1">
        <v>2000</v>
      </c>
      <c r="F9" s="10">
        <v>265</v>
      </c>
      <c r="G9" s="11">
        <f>+F9*E9</f>
        <v>530000</v>
      </c>
      <c r="H9" s="15">
        <v>400</v>
      </c>
      <c r="I9" s="16">
        <f>+H9*E9</f>
        <v>800000</v>
      </c>
      <c r="J9" s="20">
        <f>+AVERAGE(F9,H9)</f>
        <v>332.5</v>
      </c>
      <c r="K9" s="19">
        <f>+J9*E9</f>
        <v>665000</v>
      </c>
    </row>
    <row r="10" spans="2:11" ht="58.5" customHeight="1">
      <c r="B10" s="1">
        <v>2</v>
      </c>
      <c r="C10" s="2" t="s">
        <v>13</v>
      </c>
      <c r="D10" s="1" t="s">
        <v>12</v>
      </c>
      <c r="E10" s="1">
        <v>2000</v>
      </c>
      <c r="F10" s="10">
        <v>925</v>
      </c>
      <c r="G10" s="11">
        <f t="shared" ref="G10:G11" si="0">+F10*E10</f>
        <v>1850000</v>
      </c>
      <c r="H10" s="15">
        <v>2000</v>
      </c>
      <c r="I10" s="16">
        <f t="shared" ref="I10:I11" si="1">+H10*E10</f>
        <v>4000000</v>
      </c>
      <c r="J10" s="20">
        <f t="shared" ref="J10:J11" si="2">+AVERAGE(F10,H10)</f>
        <v>1462.5</v>
      </c>
      <c r="K10" s="19">
        <f t="shared" ref="K10:K11" si="3">+J10*E10</f>
        <v>2925000</v>
      </c>
    </row>
    <row r="11" spans="2:11" ht="60.75" thickBot="1">
      <c r="B11" s="1">
        <v>3</v>
      </c>
      <c r="C11" s="2" t="s">
        <v>14</v>
      </c>
      <c r="D11" s="1" t="s">
        <v>12</v>
      </c>
      <c r="E11" s="1">
        <v>2000</v>
      </c>
      <c r="F11" s="12">
        <v>2420</v>
      </c>
      <c r="G11" s="13">
        <f t="shared" si="0"/>
        <v>4840000</v>
      </c>
      <c r="H11" s="15">
        <v>1300</v>
      </c>
      <c r="I11" s="16">
        <f t="shared" si="1"/>
        <v>2600000</v>
      </c>
      <c r="J11" s="20">
        <f t="shared" si="2"/>
        <v>1860</v>
      </c>
      <c r="K11" s="19">
        <f t="shared" si="3"/>
        <v>3720000</v>
      </c>
    </row>
    <row r="12" spans="2:11" ht="15.75" thickBot="1">
      <c r="F12" s="17" t="s">
        <v>15</v>
      </c>
      <c r="G12" s="21">
        <f>SUM(G9:G11)</f>
        <v>7220000</v>
      </c>
      <c r="H12" s="17" t="s">
        <v>15</v>
      </c>
      <c r="I12" s="5">
        <f>SUM(I9:I11)</f>
        <v>7400000</v>
      </c>
      <c r="J12" s="17" t="s">
        <v>15</v>
      </c>
      <c r="K12" s="5">
        <f>SUM(K9:K11)</f>
        <v>7310000</v>
      </c>
    </row>
    <row r="13" spans="2:11" ht="15.75" thickBot="1">
      <c r="F13" s="17" t="s">
        <v>16</v>
      </c>
      <c r="G13" s="21">
        <f>+G12*0.19</f>
        <v>1371800</v>
      </c>
      <c r="H13" s="17" t="s">
        <v>16</v>
      </c>
      <c r="I13" s="5">
        <f>+I12*0.19</f>
        <v>1406000</v>
      </c>
      <c r="J13" s="17" t="s">
        <v>16</v>
      </c>
      <c r="K13" s="5">
        <f>+K12*0.19</f>
        <v>1388900</v>
      </c>
    </row>
    <row r="14" spans="2:11" ht="15.75" thickBot="1">
      <c r="F14" s="17" t="s">
        <v>17</v>
      </c>
      <c r="G14" s="21">
        <f>+G12+G13</f>
        <v>8591800</v>
      </c>
      <c r="H14" s="17" t="s">
        <v>17</v>
      </c>
      <c r="I14" s="5">
        <f>+I12+I13</f>
        <v>8806000</v>
      </c>
      <c r="J14" s="17" t="s">
        <v>17</v>
      </c>
      <c r="K14" s="5">
        <f>+K12+K13</f>
        <v>8698900</v>
      </c>
    </row>
    <row r="15" spans="2:11">
      <c r="G15" t="s">
        <v>18</v>
      </c>
    </row>
  </sheetData>
  <mergeCells count="5">
    <mergeCell ref="B5:K5"/>
    <mergeCell ref="B6:K6"/>
    <mergeCell ref="E7:G7"/>
    <mergeCell ref="H7:I7"/>
    <mergeCell ref="J7:K7"/>
  </mergeCells>
  <pageMargins left="0.7" right="0.7" top="0.75" bottom="0.75" header="0.3" footer="0.3"/>
  <pageSetup orientation="portrait" horizontalDpi="4294967293" verticalDpi="0" r:id="rId1"/>
  <ignoredErrors>
    <ignoredError sqref="J9:J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8041042073C64EAFE73BDF6CFF4D52" ma:contentTypeVersion="15" ma:contentTypeDescription="Crear nuevo documento." ma:contentTypeScope="" ma:versionID="4d0f14cb42293f73f3f78254490e3d84">
  <xsd:schema xmlns:xsd="http://www.w3.org/2001/XMLSchema" xmlns:xs="http://www.w3.org/2001/XMLSchema" xmlns:p="http://schemas.microsoft.com/office/2006/metadata/properties" xmlns:ns3="5b59426e-6b4c-4580-8f29-d7ee98126241" xmlns:ns4="41161ae5-5fb4-4a76-b385-12174f5471e8" targetNamespace="http://schemas.microsoft.com/office/2006/metadata/properties" ma:root="true" ma:fieldsID="27c3c0fa2ac8a33d811b57909bdbce0e" ns3:_="" ns4:_="">
    <xsd:import namespace="5b59426e-6b4c-4580-8f29-d7ee98126241"/>
    <xsd:import namespace="41161ae5-5fb4-4a76-b385-12174f5471e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9426e-6b4c-4580-8f29-d7ee9812624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61ae5-5fb4-4a76-b385-12174f54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59426e-6b4c-4580-8f29-d7ee98126241" xsi:nil="true"/>
  </documentManagement>
</p:properties>
</file>

<file path=customXml/itemProps1.xml><?xml version="1.0" encoding="utf-8"?>
<ds:datastoreItem xmlns:ds="http://schemas.openxmlformats.org/officeDocument/2006/customXml" ds:itemID="{1C3452C3-292C-4B33-95AF-EC4661B0B11B}"/>
</file>

<file path=customXml/itemProps2.xml><?xml version="1.0" encoding="utf-8"?>
<ds:datastoreItem xmlns:ds="http://schemas.openxmlformats.org/officeDocument/2006/customXml" ds:itemID="{3E7DCCC5-9434-4A59-802E-26A3A96A3407}"/>
</file>

<file path=customXml/itemProps3.xml><?xml version="1.0" encoding="utf-8"?>
<ds:datastoreItem xmlns:ds="http://schemas.openxmlformats.org/officeDocument/2006/customXml" ds:itemID="{7F207BF1-524E-4CA1-BC88-4EB7D093D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Rama Judicial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Ivan Farietta Vanegas</dc:creator>
  <cp:keywords/>
  <dc:description/>
  <cp:lastModifiedBy>Luisa Fernanda Vanegas Vidal</cp:lastModifiedBy>
  <cp:revision/>
  <dcterms:created xsi:type="dcterms:W3CDTF">2024-09-17T16:30:02Z</dcterms:created>
  <dcterms:modified xsi:type="dcterms:W3CDTF">2024-09-26T11:32:06Z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0x010100BF8041042073C64EAFE73BDF6CFF4D52</vt:lpwstr>
  </property>
</Properties>
</file>